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ocuments\"/>
    </mc:Choice>
  </mc:AlternateContent>
  <bookViews>
    <workbookView xWindow="0" yWindow="0" windowWidth="20700" windowHeight="7305" activeTab="4"/>
  </bookViews>
  <sheets>
    <sheet name="Questions" sheetId="2" r:id="rId1"/>
    <sheet name="top rich2024" sheetId="1" r:id="rId2"/>
    <sheet name="Charts" sheetId="3" r:id="rId3"/>
    <sheet name="usa pivot table" sheetId="6" r:id="rId4"/>
    <sheet name="Data on Usa" sheetId="7" r:id="rId5"/>
  </sheets>
  <definedNames>
    <definedName name="page1">Table1[]</definedName>
    <definedName name="usa_table">Tableusa[#All]</definedName>
  </definedNames>
  <calcPr calcId="152511"/>
  <pivotCaches>
    <pivotCache cacheId="0" r:id="rId6"/>
  </pivotCaches>
</workbook>
</file>

<file path=xl/calcChain.xml><?xml version="1.0" encoding="utf-8"?>
<calcChain xmlns="http://schemas.openxmlformats.org/spreadsheetml/2006/main">
  <c r="J16" i="7" l="1"/>
  <c r="J17" i="7" s="1"/>
  <c r="J15" i="7"/>
  <c r="J14" i="7"/>
  <c r="J13" i="7"/>
  <c r="J12" i="7"/>
  <c r="J11" i="7"/>
  <c r="J10" i="7"/>
  <c r="J9" i="7"/>
  <c r="J8" i="7"/>
  <c r="J7" i="7"/>
  <c r="J6" i="7"/>
  <c r="J5" i="7"/>
  <c r="J3" i="7"/>
  <c r="J4" i="7"/>
  <c r="B15" i="3" l="1"/>
  <c r="B13" i="3"/>
  <c r="B12" i="3"/>
  <c r="B11" i="3"/>
  <c r="B10" i="3"/>
  <c r="B9" i="3"/>
  <c r="B8" i="3"/>
  <c r="B7" i="3"/>
  <c r="B6" i="3"/>
  <c r="B4" i="3"/>
  <c r="B5" i="3"/>
  <c r="B3" i="3"/>
  <c r="B2" i="3"/>
  <c r="B14" i="3"/>
  <c r="B16" i="3" l="1"/>
</calcChain>
</file>

<file path=xl/sharedStrings.xml><?xml version="1.0" encoding="utf-8"?>
<sst xmlns="http://schemas.openxmlformats.org/spreadsheetml/2006/main" count="5468" uniqueCount="2018">
  <si>
    <t>Rank</t>
  </si>
  <si>
    <t xml:space="preserve"> Name</t>
  </si>
  <si>
    <t xml:space="preserve">Total net worth </t>
  </si>
  <si>
    <t xml:space="preserve">$ Last change </t>
  </si>
  <si>
    <t>$ YTD change</t>
  </si>
  <si>
    <t>Country / Region</t>
  </si>
  <si>
    <t>Industry</t>
  </si>
  <si>
    <t>Elon Musk</t>
  </si>
  <si>
    <t>$447B</t>
  </si>
  <si>
    <t>+$62.8B</t>
  </si>
  <si>
    <t>+$218B</t>
  </si>
  <si>
    <t>United States</t>
  </si>
  <si>
    <t>Technology</t>
  </si>
  <si>
    <t>Jeff Bezos</t>
  </si>
  <si>
    <t>$249B</t>
  </si>
  <si>
    <t>+$4.65B</t>
  </si>
  <si>
    <t>+$72.1B</t>
  </si>
  <si>
    <t>Mark Zuckerberg</t>
  </si>
  <si>
    <t>$224B</t>
  </si>
  <si>
    <t>+$4.58B</t>
  </si>
  <si>
    <t>+$95.5B</t>
  </si>
  <si>
    <t>Larry Ellison</t>
  </si>
  <si>
    <t>$198B</t>
  </si>
  <si>
    <t>+$1.63B</t>
  </si>
  <si>
    <t>+$75.3B</t>
  </si>
  <si>
    <t>Bernard Arnault</t>
  </si>
  <si>
    <t>$181B</t>
  </si>
  <si>
    <t>+$1.32B</t>
  </si>
  <si>
    <t>-$26.4B</t>
  </si>
  <si>
    <t>France</t>
  </si>
  <si>
    <t>Consumer</t>
  </si>
  <si>
    <t>Larry Page</t>
  </si>
  <si>
    <t>$174B</t>
  </si>
  <si>
    <t>+$7.85B</t>
  </si>
  <si>
    <t>+$47.1B</t>
  </si>
  <si>
    <t>Bill Gates</t>
  </si>
  <si>
    <t>$165B</t>
  </si>
  <si>
    <t>-$131M</t>
  </si>
  <si>
    <t>+$24.2B</t>
  </si>
  <si>
    <t>Sergey Brin</t>
  </si>
  <si>
    <t>$163B</t>
  </si>
  <si>
    <t>+$7.28B</t>
  </si>
  <si>
    <t>+$43.2B</t>
  </si>
  <si>
    <t>Steve Ballmer</t>
  </si>
  <si>
    <t>$155B</t>
  </si>
  <si>
    <t>+$1.78B</t>
  </si>
  <si>
    <t>+$24.5B</t>
  </si>
  <si>
    <t>Warren Buffett</t>
  </si>
  <si>
    <t>$144B</t>
  </si>
  <si>
    <t>-$555M</t>
  </si>
  <si>
    <t>+$24.4B</t>
  </si>
  <si>
    <t>Diversified</t>
  </si>
  <si>
    <t>Jensen Huang</t>
  </si>
  <si>
    <t>$122B</t>
  </si>
  <si>
    <t>+$3.64B</t>
  </si>
  <si>
    <t>+$77.7B</t>
  </si>
  <si>
    <t>Jim Walton</t>
  </si>
  <si>
    <t>$117B</t>
  </si>
  <si>
    <t>+$225M</t>
  </si>
  <si>
    <t>+$44.6B</t>
  </si>
  <si>
    <t>Retail</t>
  </si>
  <si>
    <t>Michael Dell</t>
  </si>
  <si>
    <t>$115B</t>
  </si>
  <si>
    <t>+$3.06B</t>
  </si>
  <si>
    <t>+$36.3B</t>
  </si>
  <si>
    <t>Rob Walton</t>
  </si>
  <si>
    <t>+$243M</t>
  </si>
  <si>
    <t>+$43.4B</t>
  </si>
  <si>
    <t>Alice Walton</t>
  </si>
  <si>
    <t>$114B</t>
  </si>
  <si>
    <t>+$253M</t>
  </si>
  <si>
    <t>+$43.9B</t>
  </si>
  <si>
    <t>Amancio Ortega</t>
  </si>
  <si>
    <t>$106B</t>
  </si>
  <si>
    <t>-$7.41B</t>
  </si>
  <si>
    <t>+$18.2B</t>
  </si>
  <si>
    <t>Spain</t>
  </si>
  <si>
    <t>Mukesh Ambani</t>
  </si>
  <si>
    <t>$97.1B</t>
  </si>
  <si>
    <t>-$182M</t>
  </si>
  <si>
    <t>+$719M</t>
  </si>
  <si>
    <t>India</t>
  </si>
  <si>
    <t>Energy</t>
  </si>
  <si>
    <t>Carlos Slim</t>
  </si>
  <si>
    <t>$85.6B</t>
  </si>
  <si>
    <t>+$172M</t>
  </si>
  <si>
    <t>-$19.7B</t>
  </si>
  <si>
    <t>Mexico</t>
  </si>
  <si>
    <t>Gautam Adani</t>
  </si>
  <si>
    <t>$79.3B</t>
  </si>
  <si>
    <t>-$843M</t>
  </si>
  <si>
    <t>-$4.97B</t>
  </si>
  <si>
    <t>Industrial</t>
  </si>
  <si>
    <t>Julia Flesher Koch &amp; family</t>
  </si>
  <si>
    <t>$75.9B</t>
  </si>
  <si>
    <t>+$91.5M</t>
  </si>
  <si>
    <t>+$9.41B</t>
  </si>
  <si>
    <t>Francoise Bettencourt Meyers</t>
  </si>
  <si>
    <t>$75.6B</t>
  </si>
  <si>
    <t>-$998M</t>
  </si>
  <si>
    <t>-$24.1B</t>
  </si>
  <si>
    <t>Charles Koch</t>
  </si>
  <si>
    <t>$68.2B</t>
  </si>
  <si>
    <t>+$101M</t>
  </si>
  <si>
    <t>+$5.79B</t>
  </si>
  <si>
    <t>Changpeng Zhao</t>
  </si>
  <si>
    <t>$63.2B</t>
  </si>
  <si>
    <t>+$3.70B</t>
  </si>
  <si>
    <t>+$28.9B</t>
  </si>
  <si>
    <t>Canada</t>
  </si>
  <si>
    <t>Finance</t>
  </si>
  <si>
    <t>Zhong Shanshan</t>
  </si>
  <si>
    <t>$58.8B</t>
  </si>
  <si>
    <t>+$542M</t>
  </si>
  <si>
    <t>-$8.92B</t>
  </si>
  <si>
    <t>China</t>
  </si>
  <si>
    <t>Stephen Schwarzman</t>
  </si>
  <si>
    <t>$58.1B</t>
  </si>
  <si>
    <t>+$694M</t>
  </si>
  <si>
    <t>+$15.7B</t>
  </si>
  <si>
    <t>Thomas Peterffy</t>
  </si>
  <si>
    <t>$54.4B</t>
  </si>
  <si>
    <t>+$1.38B</t>
  </si>
  <si>
    <t>+$28.7B</t>
  </si>
  <si>
    <t>Tadashi Yanai</t>
  </si>
  <si>
    <t>$52.8B</t>
  </si>
  <si>
    <t>-$36.5M</t>
  </si>
  <si>
    <t>+$14.4B</t>
  </si>
  <si>
    <t>Japan</t>
  </si>
  <si>
    <t>Ma Huateng</t>
  </si>
  <si>
    <t>$48.0B</t>
  </si>
  <si>
    <t>-$247M</t>
  </si>
  <si>
    <t>+$13.3B</t>
  </si>
  <si>
    <t>Jeff Yass</t>
  </si>
  <si>
    <t>$46.2B</t>
  </si>
  <si>
    <t>-$41.6M</t>
  </si>
  <si>
    <t>+$6.33B</t>
  </si>
  <si>
    <t>Alain Wertheimer</t>
  </si>
  <si>
    <t>$45.5B</t>
  </si>
  <si>
    <t>-$115M</t>
  </si>
  <si>
    <t>-$1.64B</t>
  </si>
  <si>
    <t>Gerard Wertheimer</t>
  </si>
  <si>
    <t>-$140M</t>
  </si>
  <si>
    <t>-$1.66B</t>
  </si>
  <si>
    <t>Jacqueline Badger Mars</t>
  </si>
  <si>
    <t>$44.8B</t>
  </si>
  <si>
    <t>-$554M</t>
  </si>
  <si>
    <t>-$1.79B</t>
  </si>
  <si>
    <t>Food &amp; Beverage</t>
  </si>
  <si>
    <t>John Mars</t>
  </si>
  <si>
    <t>Abigail Johnson</t>
  </si>
  <si>
    <t>$44.2B</t>
  </si>
  <si>
    <t>+$59.7M</t>
  </si>
  <si>
    <t>+$7.57B</t>
  </si>
  <si>
    <t>Shiv Nadar</t>
  </si>
  <si>
    <t>$43.9B</t>
  </si>
  <si>
    <t>-$103M</t>
  </si>
  <si>
    <t>+$10.0B</t>
  </si>
  <si>
    <t>Zhang Yiming</t>
  </si>
  <si>
    <t>+$1.61B</t>
  </si>
  <si>
    <t>Ken Griffin</t>
  </si>
  <si>
    <t>$42.5B</t>
  </si>
  <si>
    <t>+$256M</t>
  </si>
  <si>
    <t>+$5.99B</t>
  </si>
  <si>
    <t>MacKenzie Scott</t>
  </si>
  <si>
    <t>$41.7B</t>
  </si>
  <si>
    <t>+$726M</t>
  </si>
  <si>
    <t>+$6.00B</t>
  </si>
  <si>
    <t>Shapoor Mistry</t>
  </si>
  <si>
    <t>$41.4B</t>
  </si>
  <si>
    <t>+$8.53M</t>
  </si>
  <si>
    <t>+$6.12B</t>
  </si>
  <si>
    <t>Len Blavatnik</t>
  </si>
  <si>
    <t>$40.4B</t>
  </si>
  <si>
    <t>+$122M</t>
  </si>
  <si>
    <t>-$439M</t>
  </si>
  <si>
    <t>Lukas Walton</t>
  </si>
  <si>
    <t>+$46.9M</t>
  </si>
  <si>
    <t>+$14.8B</t>
  </si>
  <si>
    <t>Klaus-Michael Kuehne</t>
  </si>
  <si>
    <t>$40.1B</t>
  </si>
  <si>
    <t>-$500M</t>
  </si>
  <si>
    <t>-$3.98B</t>
  </si>
  <si>
    <t>Germany</t>
  </si>
  <si>
    <t>Zeng Yuqun</t>
  </si>
  <si>
    <t>$39.1B</t>
  </si>
  <si>
    <t>-$556M</t>
  </si>
  <si>
    <t>Hong Kong</t>
  </si>
  <si>
    <t>Miriam Adelson</t>
  </si>
  <si>
    <t>$38.8B</t>
  </si>
  <si>
    <t>-$241M</t>
  </si>
  <si>
    <t>Entertainment</t>
  </si>
  <si>
    <t>Eric Schmidt</t>
  </si>
  <si>
    <t>$37.3B</t>
  </si>
  <si>
    <t>+$1.45B</t>
  </si>
  <si>
    <t>+$9.56B</t>
  </si>
  <si>
    <t>Giovanni Ferrero &amp; family</t>
  </si>
  <si>
    <t>$37.1B</t>
  </si>
  <si>
    <t>-$429M</t>
  </si>
  <si>
    <t>+$3.38B</t>
  </si>
  <si>
    <t>Italy</t>
  </si>
  <si>
    <t>Colin Huang</t>
  </si>
  <si>
    <t>$36.4B</t>
  </si>
  <si>
    <t>-$377M</t>
  </si>
  <si>
    <t>-$15.1B</t>
  </si>
  <si>
    <t>German Larrea</t>
  </si>
  <si>
    <t>$35.8B</t>
  </si>
  <si>
    <t>+$161M</t>
  </si>
  <si>
    <t>-$116M</t>
  </si>
  <si>
    <t>Commodities</t>
  </si>
  <si>
    <t>Phil Knight &amp; family</t>
  </si>
  <si>
    <t>$35.6B</t>
  </si>
  <si>
    <t>+$568M</t>
  </si>
  <si>
    <t>-$6.88B</t>
  </si>
  <si>
    <t>Jack Ma</t>
  </si>
  <si>
    <t>$35.2B</t>
  </si>
  <si>
    <t>-$180M</t>
  </si>
  <si>
    <t>+$5.07B</t>
  </si>
  <si>
    <t>Savitri Jindal</t>
  </si>
  <si>
    <t>$34.7B</t>
  </si>
  <si>
    <t>-$132M</t>
  </si>
  <si>
    <t>Eduardo Saverin</t>
  </si>
  <si>
    <t>$34.3B</t>
  </si>
  <si>
    <t>+$714M</t>
  </si>
  <si>
    <t>+$15.0B</t>
  </si>
  <si>
    <t>Brazil</t>
  </si>
  <si>
    <t>He Xiangjian</t>
  </si>
  <si>
    <t>$33.1B</t>
  </si>
  <si>
    <t>+$300M</t>
  </si>
  <si>
    <t>+$9.06B</t>
  </si>
  <si>
    <t>Dieter Schwarz</t>
  </si>
  <si>
    <t>$32.6B</t>
  </si>
  <si>
    <t>-$109M</t>
  </si>
  <si>
    <t>-$908M</t>
  </si>
  <si>
    <t>Vladimir Potanin</t>
  </si>
  <si>
    <t>$32.4B</t>
  </si>
  <si>
    <t>-$205M</t>
  </si>
  <si>
    <t>Russian Federation</t>
  </si>
  <si>
    <t>Azim Premji</t>
  </si>
  <si>
    <t>$31.8B</t>
  </si>
  <si>
    <t>+$221M</t>
  </si>
  <si>
    <t>+$5.54B</t>
  </si>
  <si>
    <t>William Ding</t>
  </si>
  <si>
    <t>$31.1B</t>
  </si>
  <si>
    <t>+$1.81B</t>
  </si>
  <si>
    <t>Li Ka-shing</t>
  </si>
  <si>
    <t>$30.5B</t>
  </si>
  <si>
    <t>-$28.9M</t>
  </si>
  <si>
    <t>+$1.97B</t>
  </si>
  <si>
    <t>Real Estate</t>
  </si>
  <si>
    <t>Dustin Moskovitz</t>
  </si>
  <si>
    <t>+$519M</t>
  </si>
  <si>
    <t>+$10.4B</t>
  </si>
  <si>
    <t>Iris Fontbona &amp; family</t>
  </si>
  <si>
    <t>$30.4B</t>
  </si>
  <si>
    <t>+$206M</t>
  </si>
  <si>
    <t>+$2.22B</t>
  </si>
  <si>
    <t>Chile</t>
  </si>
  <si>
    <t>Vladimir Lisin</t>
  </si>
  <si>
    <t>$29.7B</t>
  </si>
  <si>
    <t>-$113M</t>
  </si>
  <si>
    <t>+$5.80B</t>
  </si>
  <si>
    <t>Rodolphe Saade &amp; family</t>
  </si>
  <si>
    <t>$29.6B</t>
  </si>
  <si>
    <t>-$25.0M</t>
  </si>
  <si>
    <t>+$7.65B</t>
  </si>
  <si>
    <t>Services</t>
  </si>
  <si>
    <t>Low Tuck Kwong</t>
  </si>
  <si>
    <t>$28.9B</t>
  </si>
  <si>
    <t>+$818M</t>
  </si>
  <si>
    <t>+$799M</t>
  </si>
  <si>
    <t>Indonesia</t>
  </si>
  <si>
    <t>Thomas Frist</t>
  </si>
  <si>
    <t>+$4.33B</t>
  </si>
  <si>
    <t>Health Care</t>
  </si>
  <si>
    <t>Dilip Shanghvi</t>
  </si>
  <si>
    <t>$28.7B</t>
  </si>
  <si>
    <t>+$57.7M</t>
  </si>
  <si>
    <t>+$7.89B</t>
  </si>
  <si>
    <t>Idan Ofer</t>
  </si>
  <si>
    <t>$28.5B</t>
  </si>
  <si>
    <t>-$39.6M</t>
  </si>
  <si>
    <t>+$8.38B</t>
  </si>
  <si>
    <t>Israel</t>
  </si>
  <si>
    <t>Dan Gilbert</t>
  </si>
  <si>
    <t>$28.3B</t>
  </si>
  <si>
    <t>+$244M</t>
  </si>
  <si>
    <t>-$1.42B</t>
  </si>
  <si>
    <t>Aliko Dangote</t>
  </si>
  <si>
    <t>$28.1B</t>
  </si>
  <si>
    <t>+$68.5M</t>
  </si>
  <si>
    <t>+$13.0B</t>
  </si>
  <si>
    <t>Nigeria</t>
  </si>
  <si>
    <t>Ernesto Bertarelli &amp; family</t>
  </si>
  <si>
    <t>$28.0B</t>
  </si>
  <si>
    <t>-$175M</t>
  </si>
  <si>
    <t>+$3.03B</t>
  </si>
  <si>
    <t>Switzerland</t>
  </si>
  <si>
    <t>Vagit Alekperov</t>
  </si>
  <si>
    <t>$27.8B</t>
  </si>
  <si>
    <t>-$50.0M</t>
  </si>
  <si>
    <t>+$3.13B</t>
  </si>
  <si>
    <t>Gianluigi Aponte</t>
  </si>
  <si>
    <t>$27.7B</t>
  </si>
  <si>
    <t>+$44.3M</t>
  </si>
  <si>
    <t>Eyal Ofer</t>
  </si>
  <si>
    <t>$27.0B</t>
  </si>
  <si>
    <t>-$11.3M</t>
  </si>
  <si>
    <t>+$4.08B</t>
  </si>
  <si>
    <t>Monaco</t>
  </si>
  <si>
    <t>Lei Jun</t>
  </si>
  <si>
    <t>$26.5B</t>
  </si>
  <si>
    <t>-$391M</t>
  </si>
  <si>
    <t>+$12.1B</t>
  </si>
  <si>
    <t>Hasso Plattner</t>
  </si>
  <si>
    <t>$26.4B</t>
  </si>
  <si>
    <t>-$222M</t>
  </si>
  <si>
    <t>+$8.31B</t>
  </si>
  <si>
    <t>Prajogo Pangestu</t>
  </si>
  <si>
    <t>-$171M</t>
  </si>
  <si>
    <t>-$4.67B</t>
  </si>
  <si>
    <t>Elaine Marshall</t>
  </si>
  <si>
    <t>$25.8B</t>
  </si>
  <si>
    <t>+$36.1M</t>
  </si>
  <si>
    <t>+$1.23B</t>
  </si>
  <si>
    <t>Alexey Mordashov</t>
  </si>
  <si>
    <t>$25.7B</t>
  </si>
  <si>
    <t>-$396M</t>
  </si>
  <si>
    <t>+$4.79B</t>
  </si>
  <si>
    <t>Leonid Mikhelson</t>
  </si>
  <si>
    <t>$25.5B</t>
  </si>
  <si>
    <t>-$145M</t>
  </si>
  <si>
    <t>-$1.97B</t>
  </si>
  <si>
    <t>Takemitsu Takizaki</t>
  </si>
  <si>
    <t>$25.1B</t>
  </si>
  <si>
    <t>-$216M</t>
  </si>
  <si>
    <t>+$123M</t>
  </si>
  <si>
    <t>Susanne Klatten</t>
  </si>
  <si>
    <t>-$324M</t>
  </si>
  <si>
    <t>-$3.60B</t>
  </si>
  <si>
    <t>John Menard</t>
  </si>
  <si>
    <t>$25.0B</t>
  </si>
  <si>
    <t>-$89.2M</t>
  </si>
  <si>
    <t>+$4.43B</t>
  </si>
  <si>
    <t>Lyndal Stephens Greth</t>
  </si>
  <si>
    <t>$24.8B</t>
  </si>
  <si>
    <t>+$76.3M</t>
  </si>
  <si>
    <t>+$9.59B</t>
  </si>
  <si>
    <t>Budi Hartono</t>
  </si>
  <si>
    <t>$24.7B</t>
  </si>
  <si>
    <t>+$75.9M</t>
  </si>
  <si>
    <t>+$1.68B</t>
  </si>
  <si>
    <t>Lee Shau Kee</t>
  </si>
  <si>
    <t>$24.6B</t>
  </si>
  <si>
    <t>-$319M</t>
  </si>
  <si>
    <t>+$3.15B</t>
  </si>
  <si>
    <t>Andy Bechtolsheim</t>
  </si>
  <si>
    <t>$24.5B</t>
  </si>
  <si>
    <t>+$424M</t>
  </si>
  <si>
    <t>+$9.66B</t>
  </si>
  <si>
    <t>Andrew Forrest</t>
  </si>
  <si>
    <t>$24.2B</t>
  </si>
  <si>
    <t>-$341M</t>
  </si>
  <si>
    <t>-$5.76B</t>
  </si>
  <si>
    <t>Australia</t>
  </si>
  <si>
    <t>Sunil Mittal</t>
  </si>
  <si>
    <t>+$104M</t>
  </si>
  <si>
    <t>+$8.26B</t>
  </si>
  <si>
    <t>Media &amp; Telecom</t>
  </si>
  <si>
    <t>Michael Hartono</t>
  </si>
  <si>
    <t>$23.0B</t>
  </si>
  <si>
    <t>+$72.6M</t>
  </si>
  <si>
    <t>+$1.19B</t>
  </si>
  <si>
    <t>Reinhold Wuerth</t>
  </si>
  <si>
    <t>$22.8B</t>
  </si>
  <si>
    <t>-$56.5M</t>
  </si>
  <si>
    <t>-$2.98B</t>
  </si>
  <si>
    <t>Manuel Villar</t>
  </si>
  <si>
    <t>$22.3B</t>
  </si>
  <si>
    <t>-$120M</t>
  </si>
  <si>
    <t>+$13.2B</t>
  </si>
  <si>
    <t>Philippines</t>
  </si>
  <si>
    <t>Mark Mateschitz</t>
  </si>
  <si>
    <t>$22.2B</t>
  </si>
  <si>
    <t>+$24.1M</t>
  </si>
  <si>
    <t>+$154M</t>
  </si>
  <si>
    <t>Austria</t>
  </si>
  <si>
    <t>Jorge Paulo Lemann</t>
  </si>
  <si>
    <t>$22.1B</t>
  </si>
  <si>
    <t>-$126M</t>
  </si>
  <si>
    <t>-$1.47B</t>
  </si>
  <si>
    <t>Francois Pinault</t>
  </si>
  <si>
    <t>$22.0B</t>
  </si>
  <si>
    <t>-$130M</t>
  </si>
  <si>
    <t>-$13.4B</t>
  </si>
  <si>
    <t>Andrey Melnichenko</t>
  </si>
  <si>
    <t>$21.6B</t>
  </si>
  <si>
    <t>+$13.4M</t>
  </si>
  <si>
    <t>+$2.82B</t>
  </si>
  <si>
    <t>Xu Yangtian</t>
  </si>
  <si>
    <t>$21.5B</t>
  </si>
  <si>
    <t>David Tepper</t>
  </si>
  <si>
    <t>$21.4B</t>
  </si>
  <si>
    <t>+$3.83B</t>
  </si>
  <si>
    <t>Vicky Safra</t>
  </si>
  <si>
    <t>$21.3B</t>
  </si>
  <si>
    <t>+$77.2M</t>
  </si>
  <si>
    <t>+$1.14B</t>
  </si>
  <si>
    <t>Greece</t>
  </si>
  <si>
    <t>Stefan Quandt</t>
  </si>
  <si>
    <t>-$316M</t>
  </si>
  <si>
    <t>-$3.23B</t>
  </si>
  <si>
    <t>Philip Anschutz</t>
  </si>
  <si>
    <t>$21.2B</t>
  </si>
  <si>
    <t>+$106M</t>
  </si>
  <si>
    <t>+$5.59B</t>
  </si>
  <si>
    <t>Wang Chuan-Fu</t>
  </si>
  <si>
    <t>$21.1B</t>
  </si>
  <si>
    <t>-$162M</t>
  </si>
  <si>
    <t>+$5.86B</t>
  </si>
  <si>
    <t>George Roberts</t>
  </si>
  <si>
    <t>+$447M</t>
  </si>
  <si>
    <t>+$7.79B</t>
  </si>
  <si>
    <t>Lakshmi Mittal</t>
  </si>
  <si>
    <t>+$583M</t>
  </si>
  <si>
    <t>Zhang Bo</t>
  </si>
  <si>
    <t>+$31.4M</t>
  </si>
  <si>
    <t>+$7.51B</t>
  </si>
  <si>
    <t>Kumar Birla</t>
  </si>
  <si>
    <t>$21.0B</t>
  </si>
  <si>
    <t>+$40.6M</t>
  </si>
  <si>
    <t>+$2.39B</t>
  </si>
  <si>
    <t>Sukanto Tanoto</t>
  </si>
  <si>
    <t>-$33.9M</t>
  </si>
  <si>
    <t>-$1.19B</t>
  </si>
  <si>
    <t>Stan Kroenke</t>
  </si>
  <si>
    <t>$20.7B</t>
  </si>
  <si>
    <t>Cyrus Poonawalla</t>
  </si>
  <si>
    <t>+$31.3M</t>
  </si>
  <si>
    <t>+$3.01B</t>
  </si>
  <si>
    <t>James Dyson</t>
  </si>
  <si>
    <t>$20.3B</t>
  </si>
  <si>
    <t>-$266M</t>
  </si>
  <si>
    <t>+$240M</t>
  </si>
  <si>
    <t>United Kingdom</t>
  </si>
  <si>
    <t>Sherry Brydson</t>
  </si>
  <si>
    <t>$20.1B</t>
  </si>
  <si>
    <t>-$160M</t>
  </si>
  <si>
    <t>+$2.51B</t>
  </si>
  <si>
    <t>Henry Kravis</t>
  </si>
  <si>
    <t>$19.9B</t>
  </si>
  <si>
    <t>+$380M</t>
  </si>
  <si>
    <t>+$7.12B</t>
  </si>
  <si>
    <t>Henry Cheng</t>
  </si>
  <si>
    <t>$19.5B</t>
  </si>
  <si>
    <t>-$59.6M</t>
  </si>
  <si>
    <t>-$2.40B</t>
  </si>
  <si>
    <t>Donald Newhouse</t>
  </si>
  <si>
    <t>$19.4B</t>
  </si>
  <si>
    <t>+$145M</t>
  </si>
  <si>
    <t>+$3.39B</t>
  </si>
  <si>
    <t>Henry Samueli</t>
  </si>
  <si>
    <t>+$1.00B</t>
  </si>
  <si>
    <t>+$7.04B</t>
  </si>
  <si>
    <t>K P Singh</t>
  </si>
  <si>
    <t>$19.1B</t>
  </si>
  <si>
    <t>+$160M</t>
  </si>
  <si>
    <t>+$2.99B</t>
  </si>
  <si>
    <t>Zhang Zhidong</t>
  </si>
  <si>
    <t>$19.0B</t>
  </si>
  <si>
    <t>-$87.6M</t>
  </si>
  <si>
    <t>Mikhail Prokhorov</t>
  </si>
  <si>
    <t>$18.9B</t>
  </si>
  <si>
    <t>-$105M</t>
  </si>
  <si>
    <t>+$3.14B</t>
  </si>
  <si>
    <t>Gina Rinehart</t>
  </si>
  <si>
    <t>$18.8B</t>
  </si>
  <si>
    <t>-$381M</t>
  </si>
  <si>
    <t>-$8.37B</t>
  </si>
  <si>
    <t>Harry Triguboff</t>
  </si>
  <si>
    <t>$18.7B</t>
  </si>
  <si>
    <t>+$2.80B</t>
  </si>
  <si>
    <t>Jeffery Hildebrand</t>
  </si>
  <si>
    <t>$18.6B</t>
  </si>
  <si>
    <t>-$6.35M</t>
  </si>
  <si>
    <t>+$1.11B</t>
  </si>
  <si>
    <t>Christy Walton</t>
  </si>
  <si>
    <t>$18.3B</t>
  </si>
  <si>
    <t>+$36.0M</t>
  </si>
  <si>
    <t>+$7.08B</t>
  </si>
  <si>
    <t>Ernie Garcia</t>
  </si>
  <si>
    <t>+$727M</t>
  </si>
  <si>
    <t>+$11.0B</t>
  </si>
  <si>
    <t>Huang Shilin</t>
  </si>
  <si>
    <t>-$256M</t>
  </si>
  <si>
    <t>+$6.91B</t>
  </si>
  <si>
    <t>Jan Koum</t>
  </si>
  <si>
    <t>$17.8B</t>
  </si>
  <si>
    <t>-$100M</t>
  </si>
  <si>
    <t>+$2.88B</t>
  </si>
  <si>
    <t>Stefan Persson</t>
  </si>
  <si>
    <t>-$2.35B</t>
  </si>
  <si>
    <t>Sweden</t>
  </si>
  <si>
    <t>Robert Kuok</t>
  </si>
  <si>
    <t>$17.6B</t>
  </si>
  <si>
    <t>+$301M</t>
  </si>
  <si>
    <t>Malaysia</t>
  </si>
  <si>
    <t>Ravi Jaipuria</t>
  </si>
  <si>
    <t>$17.5B</t>
  </si>
  <si>
    <t>-$15.9M</t>
  </si>
  <si>
    <t>+$3.12B</t>
  </si>
  <si>
    <t>Donald Bren</t>
  </si>
  <si>
    <t>$17.4B</t>
  </si>
  <si>
    <t>+$179M</t>
  </si>
  <si>
    <t>Radhakishan Damani</t>
  </si>
  <si>
    <t>-$493M</t>
  </si>
  <si>
    <t>-$2.16B</t>
  </si>
  <si>
    <t>Dietmar Hopp</t>
  </si>
  <si>
    <t>$17.0B</t>
  </si>
  <si>
    <t>-$159M</t>
  </si>
  <si>
    <t>+$6.39B</t>
  </si>
  <si>
    <t>Dave Duffield</t>
  </si>
  <si>
    <t>$16.9B</t>
  </si>
  <si>
    <t>+$39.8M</t>
  </si>
  <si>
    <t>+$451M</t>
  </si>
  <si>
    <t>Masayoshi Son</t>
  </si>
  <si>
    <t>$16.5B</t>
  </si>
  <si>
    <t>-$320M</t>
  </si>
  <si>
    <t>+$5.13B</t>
  </si>
  <si>
    <t>Leonard Lauder</t>
  </si>
  <si>
    <t>$16.4B</t>
  </si>
  <si>
    <t>-$3.52B</t>
  </si>
  <si>
    <t>Scott Farquhar</t>
  </si>
  <si>
    <t>$16.3B</t>
  </si>
  <si>
    <t>+$417M</t>
  </si>
  <si>
    <t>+$2.12B</t>
  </si>
  <si>
    <t>Mike Cannon-Brookes</t>
  </si>
  <si>
    <t>+$2.06B</t>
  </si>
  <si>
    <t>Ray Dalio</t>
  </si>
  <si>
    <t>$16.2B</t>
  </si>
  <si>
    <t>-$295M</t>
  </si>
  <si>
    <t>Jim Goodnight</t>
  </si>
  <si>
    <t>$16.1B</t>
  </si>
  <si>
    <t>+$152M</t>
  </si>
  <si>
    <t>+$6.53B</t>
  </si>
  <si>
    <t>Theo Albrecht Jr</t>
  </si>
  <si>
    <t>+$158M</t>
  </si>
  <si>
    <t>+$6.47B</t>
  </si>
  <si>
    <t>Alwaleed Bin Talal</t>
  </si>
  <si>
    <t>-$44.3M</t>
  </si>
  <si>
    <t>+$1.27B</t>
  </si>
  <si>
    <t>Saudi Arabia</t>
  </si>
  <si>
    <t>Sarath Ratanavadi</t>
  </si>
  <si>
    <t>$16.0B</t>
  </si>
  <si>
    <t>-$310M</t>
  </si>
  <si>
    <t>+$5.35B</t>
  </si>
  <si>
    <t>Thailand</t>
  </si>
  <si>
    <t>Peter Thiel</t>
  </si>
  <si>
    <t>$15.9B</t>
  </si>
  <si>
    <t>+$111M</t>
  </si>
  <si>
    <t>+$6.71B</t>
  </si>
  <si>
    <t>Robert Pera</t>
  </si>
  <si>
    <t>+$387M</t>
  </si>
  <si>
    <t>+$8.55B</t>
  </si>
  <si>
    <t>Thomas Struengmann</t>
  </si>
  <si>
    <t>$15.8B</t>
  </si>
  <si>
    <t>+$100M</t>
  </si>
  <si>
    <t>+$2.86B</t>
  </si>
  <si>
    <t>Andreas Struengmann</t>
  </si>
  <si>
    <t>+$75.1M</t>
  </si>
  <si>
    <t>Rick Cohen</t>
  </si>
  <si>
    <t>-$31.5M</t>
  </si>
  <si>
    <t>-$5.64B</t>
  </si>
  <si>
    <t>Jerry Jones</t>
  </si>
  <si>
    <t>$15.5B</t>
  </si>
  <si>
    <t>Leon Black</t>
  </si>
  <si>
    <t>$15.4B</t>
  </si>
  <si>
    <t>+$2.93B</t>
  </si>
  <si>
    <t>Melinda French Gates</t>
  </si>
  <si>
    <t>-$77.4M</t>
  </si>
  <si>
    <t>+$3.11B</t>
  </si>
  <si>
    <t>Mikhail Fridman</t>
  </si>
  <si>
    <t>$15.3B</t>
  </si>
  <si>
    <t>-$142M</t>
  </si>
  <si>
    <t>Tilman Fertitta</t>
  </si>
  <si>
    <t>+$89.7M</t>
  </si>
  <si>
    <t>+$4.25B</t>
  </si>
  <si>
    <t>Paolo Rocca &amp; family</t>
  </si>
  <si>
    <t>-$50.4M</t>
  </si>
  <si>
    <t>+$262M</t>
  </si>
  <si>
    <t>Leo Koguan</t>
  </si>
  <si>
    <t>$15.2B</t>
  </si>
  <si>
    <t>+$658M</t>
  </si>
  <si>
    <t>Diane Hendricks</t>
  </si>
  <si>
    <t>$15.1B</t>
  </si>
  <si>
    <t>+$4.41B</t>
  </si>
  <si>
    <t>Micky Arison</t>
  </si>
  <si>
    <t>-$8.18M</t>
  </si>
  <si>
    <t>David Sun</t>
  </si>
  <si>
    <t>$14.9B</t>
  </si>
  <si>
    <t>-$538M</t>
  </si>
  <si>
    <t>John Tu</t>
  </si>
  <si>
    <t>Tom Gores</t>
  </si>
  <si>
    <t>Charles Butt &amp; family</t>
  </si>
  <si>
    <t>$14.8B</t>
  </si>
  <si>
    <t>+$4.26B</t>
  </si>
  <si>
    <t>Steve Cohen</t>
  </si>
  <si>
    <t>+$4.05M</t>
  </si>
  <si>
    <t>+$882M</t>
  </si>
  <si>
    <t>George Kaiser</t>
  </si>
  <si>
    <t>+$346M</t>
  </si>
  <si>
    <t>+$910M</t>
  </si>
  <si>
    <t>Liu Yongxing</t>
  </si>
  <si>
    <t>$14.6B</t>
  </si>
  <si>
    <t>+$239M</t>
  </si>
  <si>
    <t>+$1.53B</t>
  </si>
  <si>
    <t>Alisher Usmanov</t>
  </si>
  <si>
    <t>+$326k</t>
  </si>
  <si>
    <t>-$6.50B</t>
  </si>
  <si>
    <t>Li Xiting</t>
  </si>
  <si>
    <t>$14.5B</t>
  </si>
  <si>
    <t>-$78.3M</t>
  </si>
  <si>
    <t>-$1.08B</t>
  </si>
  <si>
    <t>Singapore</t>
  </si>
  <si>
    <t>Qin Yinglin</t>
  </si>
  <si>
    <t>+$258M</t>
  </si>
  <si>
    <t>-$187M</t>
  </si>
  <si>
    <t>Andy Beal</t>
  </si>
  <si>
    <t>$14.3B</t>
  </si>
  <si>
    <t>-$42.1M</t>
  </si>
  <si>
    <t>+$2.02B</t>
  </si>
  <si>
    <t>Sammy Lee</t>
  </si>
  <si>
    <t>+$9.29M</t>
  </si>
  <si>
    <t>-$701M</t>
  </si>
  <si>
    <t>Charles Schwab</t>
  </si>
  <si>
    <t>-$16.1M</t>
  </si>
  <si>
    <t>+$2.36B</t>
  </si>
  <si>
    <t>Uday Kotak</t>
  </si>
  <si>
    <t>+$25.5M</t>
  </si>
  <si>
    <t>-$390M</t>
  </si>
  <si>
    <t>Elizabeth Johnson</t>
  </si>
  <si>
    <t>$14.2B</t>
  </si>
  <si>
    <t>+$20.6M</t>
  </si>
  <si>
    <t>Ned Johnson IV</t>
  </si>
  <si>
    <t>+$17.6M</t>
  </si>
  <si>
    <t>+$2.15B</t>
  </si>
  <si>
    <t>Alejandro Santo Domingo &amp; family</t>
  </si>
  <si>
    <t>-$99.8M</t>
  </si>
  <si>
    <t>+$780M</t>
  </si>
  <si>
    <t>Colombia</t>
  </si>
  <si>
    <t>Peter Woo</t>
  </si>
  <si>
    <t>-$62.0M</t>
  </si>
  <si>
    <t>-$1.92B</t>
  </si>
  <si>
    <t>Jim Ratcliffe</t>
  </si>
  <si>
    <t>-$5.31B</t>
  </si>
  <si>
    <t>Qi Shi</t>
  </si>
  <si>
    <t>$14.1B</t>
  </si>
  <si>
    <t>-$188M</t>
  </si>
  <si>
    <t>+$6.74B</t>
  </si>
  <si>
    <t>Renata Kellnerova</t>
  </si>
  <si>
    <t>$14.0B</t>
  </si>
  <si>
    <t>-$24.4M</t>
  </si>
  <si>
    <t>+$2.24B</t>
  </si>
  <si>
    <t>Czech Republic</t>
  </si>
  <si>
    <t>Karl Albrecht Jr</t>
  </si>
  <si>
    <t>$13.9B</t>
  </si>
  <si>
    <t>-$46.5M</t>
  </si>
  <si>
    <t>Beate Heister</t>
  </si>
  <si>
    <t>Bob Duggan</t>
  </si>
  <si>
    <t>+$442M</t>
  </si>
  <si>
    <t>+$9.49B</t>
  </si>
  <si>
    <t>Johann Rupert &amp; family</t>
  </si>
  <si>
    <t>+$16.7M</t>
  </si>
  <si>
    <t>South Africa</t>
  </si>
  <si>
    <t>Anthoni Salim</t>
  </si>
  <si>
    <t>$13.8B</t>
  </si>
  <si>
    <t>-$146M</t>
  </si>
  <si>
    <t>+$3.80B</t>
  </si>
  <si>
    <t>Charoen Sirivadhanabhakdi</t>
  </si>
  <si>
    <t>+$54.5M</t>
  </si>
  <si>
    <t>+$1.77B</t>
  </si>
  <si>
    <t>Charlene de Carvalho-Heineken</t>
  </si>
  <si>
    <t>$13.7B</t>
  </si>
  <si>
    <t>-$128M</t>
  </si>
  <si>
    <t>-$2.20B</t>
  </si>
  <si>
    <t>Netherlands</t>
  </si>
  <si>
    <t>Martin Viessmann &amp; family</t>
  </si>
  <si>
    <t>$13.6B</t>
  </si>
  <si>
    <t>+$65.4M</t>
  </si>
  <si>
    <t>+$828M</t>
  </si>
  <si>
    <t>Nancy Laurie</t>
  </si>
  <si>
    <t>+$49.1M</t>
  </si>
  <si>
    <t>+$5.63B</t>
  </si>
  <si>
    <t>Brian Armstrong</t>
  </si>
  <si>
    <t>$13.5B</t>
  </si>
  <si>
    <t>+$456M</t>
  </si>
  <si>
    <t>+$6.35B</t>
  </si>
  <si>
    <t>Izzy Englander</t>
  </si>
  <si>
    <t>+$8.67M</t>
  </si>
  <si>
    <t>+$1.92B</t>
  </si>
  <si>
    <t>Barry Lam</t>
  </si>
  <si>
    <t>$13.3B</t>
  </si>
  <si>
    <t>-$235M</t>
  </si>
  <si>
    <t>+$2.17B</t>
  </si>
  <si>
    <t>Taiwan</t>
  </si>
  <si>
    <t>Dmitry Rybolovlev</t>
  </si>
  <si>
    <t>-$52.7M</t>
  </si>
  <si>
    <t>+$1.65B</t>
  </si>
  <si>
    <t>Josh Harris</t>
  </si>
  <si>
    <t>$13.1B</t>
  </si>
  <si>
    <t>+$134M</t>
  </si>
  <si>
    <t>+$3.77B</t>
  </si>
  <si>
    <t>Hugh Grosvenor</t>
  </si>
  <si>
    <t>+$478M</t>
  </si>
  <si>
    <t>Tony Ressler</t>
  </si>
  <si>
    <t>+$347M</t>
  </si>
  <si>
    <t>+$3.21B</t>
  </si>
  <si>
    <t>Richard Kinder</t>
  </si>
  <si>
    <t>-$34.6M</t>
  </si>
  <si>
    <t>+$3.62B</t>
  </si>
  <si>
    <t>Mark Walter</t>
  </si>
  <si>
    <t>$13.0B</t>
  </si>
  <si>
    <t>+$3.57B</t>
  </si>
  <si>
    <t>Harold Hamm</t>
  </si>
  <si>
    <t>+$344M</t>
  </si>
  <si>
    <t>-$3.25B</t>
  </si>
  <si>
    <t>Lv Xiang-yang</t>
  </si>
  <si>
    <t>$12.9B</t>
  </si>
  <si>
    <t>-$97.1M</t>
  </si>
  <si>
    <t>+$2.75B</t>
  </si>
  <si>
    <t>Stephen Ross</t>
  </si>
  <si>
    <t>$12.8B</t>
  </si>
  <si>
    <t>+$4.18B</t>
  </si>
  <si>
    <t>Li Shu Fu</t>
  </si>
  <si>
    <t>$12.7B</t>
  </si>
  <si>
    <t>-$49.3M</t>
  </si>
  <si>
    <t>+$2.94B</t>
  </si>
  <si>
    <t>Les Wexner</t>
  </si>
  <si>
    <t>-$75.0M</t>
  </si>
  <si>
    <t>+$1.91B</t>
  </si>
  <si>
    <t>Carl Cook</t>
  </si>
  <si>
    <t>-$21.9M</t>
  </si>
  <si>
    <t>+$2.19B</t>
  </si>
  <si>
    <t>Adam Foroughi</t>
  </si>
  <si>
    <t>$12.6B</t>
  </si>
  <si>
    <t>+$639M</t>
  </si>
  <si>
    <t>+$11.1B</t>
  </si>
  <si>
    <t>Jay Chaudhry</t>
  </si>
  <si>
    <t>$12.5B</t>
  </si>
  <si>
    <t>+$343M</t>
  </si>
  <si>
    <t>-$639M</t>
  </si>
  <si>
    <t>Mangal Prabhat Lodha</t>
  </si>
  <si>
    <t>+$80.5M</t>
  </si>
  <si>
    <t>+$3.22B</t>
  </si>
  <si>
    <t>Raymond Kwok</t>
  </si>
  <si>
    <t>-$168M</t>
  </si>
  <si>
    <t>+$841M</t>
  </si>
  <si>
    <t>Sulaiman Al Habib</t>
  </si>
  <si>
    <t>$12.4B</t>
  </si>
  <si>
    <t>+$142M</t>
  </si>
  <si>
    <t>+$1.10B</t>
  </si>
  <si>
    <t>Terry Pegula</t>
  </si>
  <si>
    <t>-$25.9M</t>
  </si>
  <si>
    <t>Pierre Omidyar</t>
  </si>
  <si>
    <t>+$2.08B</t>
  </si>
  <si>
    <t>Peter Thomson</t>
  </si>
  <si>
    <t>-$92.1M</t>
  </si>
  <si>
    <t>+$1.55B</t>
  </si>
  <si>
    <t>Taylor Thomson</t>
  </si>
  <si>
    <t>Sandra Ortega Mera</t>
  </si>
  <si>
    <t>-$646M</t>
  </si>
  <si>
    <t>+$2.28B</t>
  </si>
  <si>
    <t>David Thomson</t>
  </si>
  <si>
    <t>-$93.2M</t>
  </si>
  <si>
    <t>+$1.54B</t>
  </si>
  <si>
    <t>Wang Xing</t>
  </si>
  <si>
    <t>+$4.82B</t>
  </si>
  <si>
    <t>Ann Kroenke</t>
  </si>
  <si>
    <t>$12.3B</t>
  </si>
  <si>
    <t>+$5.40B</t>
  </si>
  <si>
    <t>Laurence Graff</t>
  </si>
  <si>
    <t>+$65.6M</t>
  </si>
  <si>
    <t>+$531M</t>
  </si>
  <si>
    <t>Dan Friedkin</t>
  </si>
  <si>
    <t>+$18.4M</t>
  </si>
  <si>
    <t>+$3.30B</t>
  </si>
  <si>
    <t>Ralph Lauren</t>
  </si>
  <si>
    <t>-$50.9M</t>
  </si>
  <si>
    <t>+$3.10B</t>
  </si>
  <si>
    <t>Laurene Powell Jobs</t>
  </si>
  <si>
    <t>-$52.3M</t>
  </si>
  <si>
    <t>+$2.04B</t>
  </si>
  <si>
    <t>Anthony Bamford &amp; family</t>
  </si>
  <si>
    <t>-$41.1M</t>
  </si>
  <si>
    <t>+$3.65B</t>
  </si>
  <si>
    <t>Hansjoerg Wyss</t>
  </si>
  <si>
    <t>$12.2B</t>
  </si>
  <si>
    <t>-$88.5M</t>
  </si>
  <si>
    <t>Marc Benioff</t>
  </si>
  <si>
    <t>+$110M</t>
  </si>
  <si>
    <t>+$2.64B</t>
  </si>
  <si>
    <t>Anthony Pratt</t>
  </si>
  <si>
    <t>$12.1B</t>
  </si>
  <si>
    <t>-$44.5M</t>
  </si>
  <si>
    <t>+$2.45B</t>
  </si>
  <si>
    <t>David Velez</t>
  </si>
  <si>
    <t>+$484M</t>
  </si>
  <si>
    <t>+$3.82B</t>
  </si>
  <si>
    <t>Thomas Kwok</t>
  </si>
  <si>
    <t>-$184M</t>
  </si>
  <si>
    <t>+$847M</t>
  </si>
  <si>
    <t>Patrick Ryan</t>
  </si>
  <si>
    <t>$11.9B</t>
  </si>
  <si>
    <t>+$28.5M</t>
  </si>
  <si>
    <t>Pang Kang</t>
  </si>
  <si>
    <t>+$97.6M</t>
  </si>
  <si>
    <t>+$2.42B</t>
  </si>
  <si>
    <t>Rupert Murdoch</t>
  </si>
  <si>
    <t>$11.8B</t>
  </si>
  <si>
    <t>+$3.00B</t>
  </si>
  <si>
    <t>Nicky Oppenheimer</t>
  </si>
  <si>
    <t>+$1.98B</t>
  </si>
  <si>
    <t>Wei Jianjun</t>
  </si>
  <si>
    <t>$11.7B</t>
  </si>
  <si>
    <t>-$18.2M</t>
  </si>
  <si>
    <t>+$881M</t>
  </si>
  <si>
    <t>Graeme Hart</t>
  </si>
  <si>
    <t>$11.6B</t>
  </si>
  <si>
    <t>-$77.8M</t>
  </si>
  <si>
    <t>+$1.24B</t>
  </si>
  <si>
    <t>New Zealand</t>
  </si>
  <si>
    <t>Gong Hongjia</t>
  </si>
  <si>
    <t>+$603M</t>
  </si>
  <si>
    <t>Steven Rales</t>
  </si>
  <si>
    <t>+$31.1M</t>
  </si>
  <si>
    <t>+$964M</t>
  </si>
  <si>
    <t>Simon Reuben</t>
  </si>
  <si>
    <t>$11.5B</t>
  </si>
  <si>
    <t>+$122k</t>
  </si>
  <si>
    <t>David Reuben</t>
  </si>
  <si>
    <t>John Fredriksen</t>
  </si>
  <si>
    <t>-$44.6M</t>
  </si>
  <si>
    <t>-$163M</t>
  </si>
  <si>
    <t>Cyprus</t>
  </si>
  <si>
    <t>Marc Rowan</t>
  </si>
  <si>
    <t>+$109M</t>
  </si>
  <si>
    <t>+$3.81B</t>
  </si>
  <si>
    <t>John Albert Sobrato</t>
  </si>
  <si>
    <t>$11.4B</t>
  </si>
  <si>
    <t>+$1.05B</t>
  </si>
  <si>
    <t>John Grayken</t>
  </si>
  <si>
    <t>$11.3B</t>
  </si>
  <si>
    <t>+$251M</t>
  </si>
  <si>
    <t>+$2.62B</t>
  </si>
  <si>
    <t>Ireland</t>
  </si>
  <si>
    <t>Zhang Congyuan</t>
  </si>
  <si>
    <t>+$107M</t>
  </si>
  <si>
    <t>+$3.42B</t>
  </si>
  <si>
    <t>Brian Chesky</t>
  </si>
  <si>
    <t>$11.2B</t>
  </si>
  <si>
    <t>+$41.4M</t>
  </si>
  <si>
    <t>+$310M</t>
  </si>
  <si>
    <t>Gennady Timchenko</t>
  </si>
  <si>
    <t>+$19.5M</t>
  </si>
  <si>
    <t>-$2.96B</t>
  </si>
  <si>
    <t>Ralph Sonnenberg</t>
  </si>
  <si>
    <t>-$59.2M</t>
  </si>
  <si>
    <t>+$933M</t>
  </si>
  <si>
    <t>Marijke Mars</t>
  </si>
  <si>
    <t>-$138M</t>
  </si>
  <si>
    <t>-$447M</t>
  </si>
  <si>
    <t>Victoria Mars</t>
  </si>
  <si>
    <t>Pamela Mars-Wright</t>
  </si>
  <si>
    <t>Friedhelm Loh</t>
  </si>
  <si>
    <t>$11.1B</t>
  </si>
  <si>
    <t>+$113M</t>
  </si>
  <si>
    <t>Randa Williams</t>
  </si>
  <si>
    <t>-$16.3M</t>
  </si>
  <si>
    <t>+$2.40B</t>
  </si>
  <si>
    <t>Robert Smith</t>
  </si>
  <si>
    <t>-$350M</t>
  </si>
  <si>
    <t>Dannine Avara</t>
  </si>
  <si>
    <t>$11.0B</t>
  </si>
  <si>
    <t>Scott Duncan</t>
  </si>
  <si>
    <t>Milane Frantz</t>
  </si>
  <si>
    <t>David Shaw</t>
  </si>
  <si>
    <t>-$42.6M</t>
  </si>
  <si>
    <t>+$1.46B</t>
  </si>
  <si>
    <t>Leonid Fedun</t>
  </si>
  <si>
    <t>+$1.22B</t>
  </si>
  <si>
    <t>Stan Druckenmiller</t>
  </si>
  <si>
    <t>+$1.09B</t>
  </si>
  <si>
    <t>Zhong Huijuan</t>
  </si>
  <si>
    <t>+$58.7M</t>
  </si>
  <si>
    <t>+$1.86B</t>
  </si>
  <si>
    <t>Sun Piaoyang</t>
  </si>
  <si>
    <t>$10.9B</t>
  </si>
  <si>
    <t>-$37.6M</t>
  </si>
  <si>
    <t>+$595M</t>
  </si>
  <si>
    <t>Victor Rashnikov</t>
  </si>
  <si>
    <t>-$215M</t>
  </si>
  <si>
    <t>Valerie Mars</t>
  </si>
  <si>
    <t>-$696M</t>
  </si>
  <si>
    <t>Patrick Soon-Shiong</t>
  </si>
  <si>
    <t>+$428M</t>
  </si>
  <si>
    <t>Lin Bin</t>
  </si>
  <si>
    <t>$10.8B</t>
  </si>
  <si>
    <t>-$151M</t>
  </si>
  <si>
    <t>+$4.75B</t>
  </si>
  <si>
    <t>Zhou Qunfei</t>
  </si>
  <si>
    <t>$10.7B</t>
  </si>
  <si>
    <t>David Cheriton</t>
  </si>
  <si>
    <t>+$92.2M</t>
  </si>
  <si>
    <t>+$3.24B</t>
  </si>
  <si>
    <t>Goh Cheng Liang</t>
  </si>
  <si>
    <t>-$150M</t>
  </si>
  <si>
    <t>-$961M</t>
  </si>
  <si>
    <t>Torstein Hagen</t>
  </si>
  <si>
    <t>$10.6B</t>
  </si>
  <si>
    <t>+$330M</t>
  </si>
  <si>
    <t>+$5.77B</t>
  </si>
  <si>
    <t>Norway</t>
  </si>
  <si>
    <t>Dang Yanbao</t>
  </si>
  <si>
    <t>+$874M</t>
  </si>
  <si>
    <t>Ludwig Merckle</t>
  </si>
  <si>
    <t>+$85.3M</t>
  </si>
  <si>
    <t>Todd Graves</t>
  </si>
  <si>
    <t>$10.5B</t>
  </si>
  <si>
    <t>+$3.43B</t>
  </si>
  <si>
    <t>Alex Gerko</t>
  </si>
  <si>
    <t>-$2.40M</t>
  </si>
  <si>
    <t>+$516M</t>
  </si>
  <si>
    <t>David Steward</t>
  </si>
  <si>
    <t>+$965M</t>
  </si>
  <si>
    <t>Michael Kadoorie</t>
  </si>
  <si>
    <t>-$31.4M</t>
  </si>
  <si>
    <t>+$789M</t>
  </si>
  <si>
    <t>Jon Gray</t>
  </si>
  <si>
    <t>$10.4B</t>
  </si>
  <si>
    <t>+$94.6M</t>
  </si>
  <si>
    <t>Ronda Stryker</t>
  </si>
  <si>
    <t>Karel Komarek</t>
  </si>
  <si>
    <t>+$5.04M</t>
  </si>
  <si>
    <t>+$538M</t>
  </si>
  <si>
    <t>Wang Wei</t>
  </si>
  <si>
    <t>-$250M</t>
  </si>
  <si>
    <t>Prince Hans-Adam II</t>
  </si>
  <si>
    <t>-$23.8M</t>
  </si>
  <si>
    <t>+$527M</t>
  </si>
  <si>
    <t>Liechtenstein</t>
  </si>
  <si>
    <t>German Khan</t>
  </si>
  <si>
    <t>$10.3B</t>
  </si>
  <si>
    <t>-$54.8M</t>
  </si>
  <si>
    <t>+$2.01B</t>
  </si>
  <si>
    <t>Arthur Dantchik</t>
  </si>
  <si>
    <t>+$21.8M</t>
  </si>
  <si>
    <t>+$163M</t>
  </si>
  <si>
    <t>Andrey Guryev</t>
  </si>
  <si>
    <t>+$509M</t>
  </si>
  <si>
    <t>Terry Gou</t>
  </si>
  <si>
    <t>$10.2B</t>
  </si>
  <si>
    <t>+$2.69B</t>
  </si>
  <si>
    <t>Tobi Lutke</t>
  </si>
  <si>
    <t>+$305M</t>
  </si>
  <si>
    <t>+$3.34B</t>
  </si>
  <si>
    <t>Martin Lorentzon</t>
  </si>
  <si>
    <t>$10.1B</t>
  </si>
  <si>
    <t>Murali Divi</t>
  </si>
  <si>
    <t>-$6.73M</t>
  </si>
  <si>
    <t>+$3.26B</t>
  </si>
  <si>
    <t>Sri Prakash Lohia</t>
  </si>
  <si>
    <t>-$11.4M</t>
  </si>
  <si>
    <t>+$2.63B</t>
  </si>
  <si>
    <t>Pei Zhenhua</t>
  </si>
  <si>
    <t>-$164M</t>
  </si>
  <si>
    <t>Stef Wertheimer</t>
  </si>
  <si>
    <t>Antonia Axson Johnson</t>
  </si>
  <si>
    <t>$9.97B</t>
  </si>
  <si>
    <t>-$36.8M</t>
  </si>
  <si>
    <t>-$552M</t>
  </si>
  <si>
    <t>Vincent Bollore</t>
  </si>
  <si>
    <t>$9.93B</t>
  </si>
  <si>
    <t>-$38.7M</t>
  </si>
  <si>
    <t>+$479M</t>
  </si>
  <si>
    <t>Kenneth Dart</t>
  </si>
  <si>
    <t>$9.91B</t>
  </si>
  <si>
    <t>+$58.8M</t>
  </si>
  <si>
    <t>+$3.55B</t>
  </si>
  <si>
    <t>Cayman Islands</t>
  </si>
  <si>
    <t>Michael Rubin</t>
  </si>
  <si>
    <t>$9.86B</t>
  </si>
  <si>
    <t>-$22.2M</t>
  </si>
  <si>
    <t>Marcel Telles</t>
  </si>
  <si>
    <t>$9.83B</t>
  </si>
  <si>
    <t>-$38.1M</t>
  </si>
  <si>
    <t>-$927M</t>
  </si>
  <si>
    <t>Steven Spielberg</t>
  </si>
  <si>
    <t>+$1.43B</t>
  </si>
  <si>
    <t>Nusli Wadia</t>
  </si>
  <si>
    <t>$9.82B</t>
  </si>
  <si>
    <t>+$127M</t>
  </si>
  <si>
    <t>-$139M</t>
  </si>
  <si>
    <t>Lin Muqin</t>
  </si>
  <si>
    <t>$9.79B</t>
  </si>
  <si>
    <t>+$680M</t>
  </si>
  <si>
    <t>+$4.02B</t>
  </si>
  <si>
    <t>Linda Campbell</t>
  </si>
  <si>
    <t>$9.76B</t>
  </si>
  <si>
    <t>-$78.7M</t>
  </si>
  <si>
    <t>+$1.21B</t>
  </si>
  <si>
    <t>Gaye Farncombe</t>
  </si>
  <si>
    <t>John Malone</t>
  </si>
  <si>
    <t>+$659k</t>
  </si>
  <si>
    <t>+$840M</t>
  </si>
  <si>
    <t>Michael Platt</t>
  </si>
  <si>
    <t>-$3.33B</t>
  </si>
  <si>
    <t>Tammy Gustavson</t>
  </si>
  <si>
    <t>$9.73B</t>
  </si>
  <si>
    <t>-$101M</t>
  </si>
  <si>
    <t>Ray Lee Hunt</t>
  </si>
  <si>
    <t>$9.66B</t>
  </si>
  <si>
    <t>+$4.56M</t>
  </si>
  <si>
    <t>Natie Kirsh</t>
  </si>
  <si>
    <t>$9.63B</t>
  </si>
  <si>
    <t>-$2.22M</t>
  </si>
  <si>
    <t>Mark Stevens</t>
  </si>
  <si>
    <t>$9.54B</t>
  </si>
  <si>
    <t>+$164M</t>
  </si>
  <si>
    <t>Shahid Khan</t>
  </si>
  <si>
    <t>$9.50B</t>
  </si>
  <si>
    <t>+$3.56M</t>
  </si>
  <si>
    <t>+$1.04B</t>
  </si>
  <si>
    <t>Jude Reyes</t>
  </si>
  <si>
    <t>+$950M</t>
  </si>
  <si>
    <t>Chris Reyes</t>
  </si>
  <si>
    <t>Enrique Razon</t>
  </si>
  <si>
    <t>$9.37B</t>
  </si>
  <si>
    <t>-$359M</t>
  </si>
  <si>
    <t>Piero Ferrari</t>
  </si>
  <si>
    <t>$9.36B</t>
  </si>
  <si>
    <t>-$5.29M</t>
  </si>
  <si>
    <t>+$2.23B</t>
  </si>
  <si>
    <t>Nathan Blecharczyk</t>
  </si>
  <si>
    <t>$9.35B</t>
  </si>
  <si>
    <t>+$33.8M</t>
  </si>
  <si>
    <t>+$230M</t>
  </si>
  <si>
    <t>Pankaj Patel</t>
  </si>
  <si>
    <t>$9.33B</t>
  </si>
  <si>
    <t>+$108M</t>
  </si>
  <si>
    <t>+$2.60B</t>
  </si>
  <si>
    <t>Abdullah Al Ghurair</t>
  </si>
  <si>
    <t>$9.32B</t>
  </si>
  <si>
    <t>+$2.65B</t>
  </si>
  <si>
    <t>United Arab Emirates</t>
  </si>
  <si>
    <t>Yu Yong</t>
  </si>
  <si>
    <t>+$39.6M</t>
  </si>
  <si>
    <t>John Doerr</t>
  </si>
  <si>
    <t>$9.28B</t>
  </si>
  <si>
    <t>+$399M</t>
  </si>
  <si>
    <t>+$2.47B</t>
  </si>
  <si>
    <t>Lynn Schusterman</t>
  </si>
  <si>
    <t>$9.26B</t>
  </si>
  <si>
    <t>-$30.3M</t>
  </si>
  <si>
    <t>+$1.74B</t>
  </si>
  <si>
    <t>Pavel Durov</t>
  </si>
  <si>
    <t>$9.18B</t>
  </si>
  <si>
    <t>+$25.0M</t>
  </si>
  <si>
    <t>Michael Kim</t>
  </si>
  <si>
    <t>$9.17B</t>
  </si>
  <si>
    <t>+$213M</t>
  </si>
  <si>
    <t>Suleiman Kerimov</t>
  </si>
  <si>
    <t>$9.12B</t>
  </si>
  <si>
    <t>+$75.0M</t>
  </si>
  <si>
    <t>David Geffen</t>
  </si>
  <si>
    <t>$9.10B</t>
  </si>
  <si>
    <t>Shari Arison</t>
  </si>
  <si>
    <t>+$1.49B</t>
  </si>
  <si>
    <t>Jaime Gilinski</t>
  </si>
  <si>
    <t>$9.02B</t>
  </si>
  <si>
    <t>+$26.5M</t>
  </si>
  <si>
    <t>+$4.00B</t>
  </si>
  <si>
    <t>Richard White</t>
  </si>
  <si>
    <t>+$2.76B</t>
  </si>
  <si>
    <t>Ma Jianrong</t>
  </si>
  <si>
    <t>$9.00B</t>
  </si>
  <si>
    <t>-$99.1M</t>
  </si>
  <si>
    <t>-$436M</t>
  </si>
  <si>
    <t>Bob Rich</t>
  </si>
  <si>
    <t>$8.98B</t>
  </si>
  <si>
    <t>+$523M</t>
  </si>
  <si>
    <t>Frank Lowy</t>
  </si>
  <si>
    <t>+$625M</t>
  </si>
  <si>
    <t>Nassef Sawiris</t>
  </si>
  <si>
    <t>$8.97B</t>
  </si>
  <si>
    <t>-$51.8M</t>
  </si>
  <si>
    <t>+$555M</t>
  </si>
  <si>
    <t>Egypt</t>
  </si>
  <si>
    <t>Jay Y. Lee</t>
  </si>
  <si>
    <t>$8.96B</t>
  </si>
  <si>
    <t>+$41.9M</t>
  </si>
  <si>
    <t>-$930M</t>
  </si>
  <si>
    <t>Korea, Republic of</t>
  </si>
  <si>
    <t>Mohammed Al Amoudi</t>
  </si>
  <si>
    <t>$8.94B</t>
  </si>
  <si>
    <t>-$112M</t>
  </si>
  <si>
    <t>Anders Holch Povlsen &amp; family</t>
  </si>
  <si>
    <t>$8.89B</t>
  </si>
  <si>
    <t>+$63.2M</t>
  </si>
  <si>
    <t>Denmark</t>
  </si>
  <si>
    <t>Eric Smidt</t>
  </si>
  <si>
    <t>-$5.67M</t>
  </si>
  <si>
    <t>+$1.67B</t>
  </si>
  <si>
    <t>Thomas Schmidheiny</t>
  </si>
  <si>
    <t>$8.86B</t>
  </si>
  <si>
    <t>Carl Bennet</t>
  </si>
  <si>
    <t>+$52.8M</t>
  </si>
  <si>
    <t>+$633M</t>
  </si>
  <si>
    <t>Yi Zheng</t>
  </si>
  <si>
    <t>$8.85B</t>
  </si>
  <si>
    <t>-$255M</t>
  </si>
  <si>
    <t>+$4.38B</t>
  </si>
  <si>
    <t>Chris Hohn</t>
  </si>
  <si>
    <t>+$16.3M</t>
  </si>
  <si>
    <t>+$2.53B</t>
  </si>
  <si>
    <t>Woody Johnson</t>
  </si>
  <si>
    <t>$8.83B</t>
  </si>
  <si>
    <t>-$4.05M</t>
  </si>
  <si>
    <t>+$974M</t>
  </si>
  <si>
    <t>Vikram Lal</t>
  </si>
  <si>
    <t>$8.82B</t>
  </si>
  <si>
    <t>-$17.0M</t>
  </si>
  <si>
    <t>+$1.16B</t>
  </si>
  <si>
    <t>Jimmy Haslam</t>
  </si>
  <si>
    <t>$8.79B</t>
  </si>
  <si>
    <t>+$850M</t>
  </si>
  <si>
    <t>Robert Kraft</t>
  </si>
  <si>
    <t>$8.78B</t>
  </si>
  <si>
    <t>+$615M</t>
  </si>
  <si>
    <t>Xu Hang</t>
  </si>
  <si>
    <t>-$28.6M</t>
  </si>
  <si>
    <t>-$3.99B</t>
  </si>
  <si>
    <t>Marcos Galperin</t>
  </si>
  <si>
    <t>$8.70B</t>
  </si>
  <si>
    <t>+$43.2M</t>
  </si>
  <si>
    <t>+$1.58B</t>
  </si>
  <si>
    <t>Argentina</t>
  </si>
  <si>
    <t>Xavier Niel</t>
  </si>
  <si>
    <t>$8.69B</t>
  </si>
  <si>
    <t>-$169M</t>
  </si>
  <si>
    <t>+$2.61B</t>
  </si>
  <si>
    <t>Joe Gebbia</t>
  </si>
  <si>
    <t>$8.67B</t>
  </si>
  <si>
    <t>-$805k</t>
  </si>
  <si>
    <t>+$306M</t>
  </si>
  <si>
    <t>Blair Parry-Okeden</t>
  </si>
  <si>
    <t>-$8.25M</t>
  </si>
  <si>
    <t>-$619M</t>
  </si>
  <si>
    <t>Jim Kennedy</t>
  </si>
  <si>
    <t>Marie-Helene Habert-Dassault</t>
  </si>
  <si>
    <t>$8.62B</t>
  </si>
  <si>
    <t>+$44.9M</t>
  </si>
  <si>
    <t>-$1.41B</t>
  </si>
  <si>
    <t>Thierry Dassault</t>
  </si>
  <si>
    <t>Laurent Dassault</t>
  </si>
  <si>
    <t>Rahul Bhatia</t>
  </si>
  <si>
    <t>$8.61B</t>
  </si>
  <si>
    <t>-$18.0M</t>
  </si>
  <si>
    <t>Nik Storonsky</t>
  </si>
  <si>
    <t>$8.60B</t>
  </si>
  <si>
    <t>+$4.84B</t>
  </si>
  <si>
    <t>Zhu Yi</t>
  </si>
  <si>
    <t>$8.58B</t>
  </si>
  <si>
    <t>-$308M</t>
  </si>
  <si>
    <t>+$2.71B</t>
  </si>
  <si>
    <t>Samuel Yin</t>
  </si>
  <si>
    <t>$8.49B</t>
  </si>
  <si>
    <t>-$29.8M</t>
  </si>
  <si>
    <t>+$1.87B</t>
  </si>
  <si>
    <t>George Lucas</t>
  </si>
  <si>
    <t>$8.47B</t>
  </si>
  <si>
    <t>-$29.4M</t>
  </si>
  <si>
    <t>+$1.64B</t>
  </si>
  <si>
    <t>Tony James</t>
  </si>
  <si>
    <t>$8.42B</t>
  </si>
  <si>
    <t>+$20.0M</t>
  </si>
  <si>
    <t>+$2.54B</t>
  </si>
  <si>
    <t>Heinrich Deichmann &amp; family</t>
  </si>
  <si>
    <t>$8.40B</t>
  </si>
  <si>
    <t>+$46.0M</t>
  </si>
  <si>
    <t>+$291M</t>
  </si>
  <si>
    <t>Pat Stryker</t>
  </si>
  <si>
    <t>-$96.4M</t>
  </si>
  <si>
    <t>+$1.50B</t>
  </si>
  <si>
    <t>Mitchell Rales</t>
  </si>
  <si>
    <t>$8.38B</t>
  </si>
  <si>
    <t>+$22.5M</t>
  </si>
  <si>
    <t>+$1.12B</t>
  </si>
  <si>
    <t>Chip Wilson</t>
  </si>
  <si>
    <t>$8.35B</t>
  </si>
  <si>
    <t>+$10.2M</t>
  </si>
  <si>
    <t>-$462M</t>
  </si>
  <si>
    <t>Kelcy Warren</t>
  </si>
  <si>
    <t>+$133M</t>
  </si>
  <si>
    <t>Magdalena Martullo</t>
  </si>
  <si>
    <t>-$12.2M</t>
  </si>
  <si>
    <t>-$127M</t>
  </si>
  <si>
    <t>Alexander Abramov</t>
  </si>
  <si>
    <t>$8.31B</t>
  </si>
  <si>
    <t>+$873M</t>
  </si>
  <si>
    <t>Steve Feinberg</t>
  </si>
  <si>
    <t>$8.30B</t>
  </si>
  <si>
    <t>+$183M</t>
  </si>
  <si>
    <t>+$3.29B</t>
  </si>
  <si>
    <t>Liu Yonghao</t>
  </si>
  <si>
    <t>+$96.7M</t>
  </si>
  <si>
    <t>Dan Cathy</t>
  </si>
  <si>
    <t>$8.25B</t>
  </si>
  <si>
    <t>-$24.2M</t>
  </si>
  <si>
    <t>+$1.01B</t>
  </si>
  <si>
    <t>Bubba Cathy</t>
  </si>
  <si>
    <t>Clive Calder</t>
  </si>
  <si>
    <t>$8.20B</t>
  </si>
  <si>
    <t>Henry Laufer</t>
  </si>
  <si>
    <t>+$1.18B</t>
  </si>
  <si>
    <t>Min Kao</t>
  </si>
  <si>
    <t>$8.16B</t>
  </si>
  <si>
    <t>+$3.54M</t>
  </si>
  <si>
    <t>+$2.44B</t>
  </si>
  <si>
    <t>Rafael Del Pino</t>
  </si>
  <si>
    <t>$8.12B</t>
  </si>
  <si>
    <t>+$24.7M</t>
  </si>
  <si>
    <t>+$1.41B</t>
  </si>
  <si>
    <t>John Brown</t>
  </si>
  <si>
    <t>+$1.69B</t>
  </si>
  <si>
    <t>Viktor Vekselberg</t>
  </si>
  <si>
    <t>-$56.0M</t>
  </si>
  <si>
    <t>+$884M</t>
  </si>
  <si>
    <t>Li Shuirong</t>
  </si>
  <si>
    <t>$8.11B</t>
  </si>
  <si>
    <t>-$12.1M</t>
  </si>
  <si>
    <t>Dennis Washington</t>
  </si>
  <si>
    <t>$8.10B</t>
  </si>
  <si>
    <t>+$23.4M</t>
  </si>
  <si>
    <t>Lynsi Snyder</t>
  </si>
  <si>
    <t>$8.08B</t>
  </si>
  <si>
    <t>John Sall</t>
  </si>
  <si>
    <t>$8.07B</t>
  </si>
  <si>
    <t>+$76.0M</t>
  </si>
  <si>
    <t>+$3.27B</t>
  </si>
  <si>
    <t>Giorgio Armani</t>
  </si>
  <si>
    <t>+$8.29M</t>
  </si>
  <si>
    <t>+$1.20B</t>
  </si>
  <si>
    <t>Mark Cuban</t>
  </si>
  <si>
    <t>$8.04B</t>
  </si>
  <si>
    <t>Xu Shihui</t>
  </si>
  <si>
    <t>$7.96B</t>
  </si>
  <si>
    <t>+$400M</t>
  </si>
  <si>
    <t>Rahel Blocher</t>
  </si>
  <si>
    <t>$7.95B</t>
  </si>
  <si>
    <t>-$202M</t>
  </si>
  <si>
    <t>Trevor Rees-Jones</t>
  </si>
  <si>
    <t>$7.67B</t>
  </si>
  <si>
    <t>+$355M</t>
  </si>
  <si>
    <t>Joe Lewis</t>
  </si>
  <si>
    <t>$7.93B</t>
  </si>
  <si>
    <t>-$9.86M</t>
  </si>
  <si>
    <t>+$254M</t>
  </si>
  <si>
    <t>Sudhir Mehta</t>
  </si>
  <si>
    <t>+$2.70B</t>
  </si>
  <si>
    <t>Samir Mehta</t>
  </si>
  <si>
    <t>Ken Xie</t>
  </si>
  <si>
    <t>$7.92B</t>
  </si>
  <si>
    <t>+$71.5M</t>
  </si>
  <si>
    <t>Ivan Glasenberg</t>
  </si>
  <si>
    <t>$7.90B</t>
  </si>
  <si>
    <t>-$51.2M</t>
  </si>
  <si>
    <t>-$968M</t>
  </si>
  <si>
    <t>Yeung Kin-Man</t>
  </si>
  <si>
    <t>$7.87B</t>
  </si>
  <si>
    <t>+$50.7M</t>
  </si>
  <si>
    <t>+$936M</t>
  </si>
  <si>
    <t>Kjeld Kirk Kristiansen</t>
  </si>
  <si>
    <t>$7.84B</t>
  </si>
  <si>
    <t>-$71.5M</t>
  </si>
  <si>
    <t>Wang Ning</t>
  </si>
  <si>
    <t>-$83.8M</t>
  </si>
  <si>
    <t>+$6.01B</t>
  </si>
  <si>
    <t>Jiang Rensheng</t>
  </si>
  <si>
    <t>$7.83B</t>
  </si>
  <si>
    <t>-$31.7M</t>
  </si>
  <si>
    <t>-$5.29B</t>
  </si>
  <si>
    <t>Chen Bang</t>
  </si>
  <si>
    <t>+$29.8M</t>
  </si>
  <si>
    <t>-$784M</t>
  </si>
  <si>
    <t>Forrest Li</t>
  </si>
  <si>
    <t>+$268M</t>
  </si>
  <si>
    <t>+$4.93B</t>
  </si>
  <si>
    <t>Miuccia Prada</t>
  </si>
  <si>
    <t>$7.82B</t>
  </si>
  <si>
    <t>-$16.2M</t>
  </si>
  <si>
    <t>+$2.10B</t>
  </si>
  <si>
    <t>Bill Ackman</t>
  </si>
  <si>
    <t>-$4.14M</t>
  </si>
  <si>
    <t>+$5.24B</t>
  </si>
  <si>
    <t>Joe Ricketts</t>
  </si>
  <si>
    <t>$7.81B</t>
  </si>
  <si>
    <t>+$1.31B</t>
  </si>
  <si>
    <t>Patrizio Bertelli</t>
  </si>
  <si>
    <t>$7.80B</t>
  </si>
  <si>
    <t>+$2.13B</t>
  </si>
  <si>
    <t>Ernest Garcia III</t>
  </si>
  <si>
    <t>$7.78B</t>
  </si>
  <si>
    <t>+$438M</t>
  </si>
  <si>
    <t>+$5.91B</t>
  </si>
  <si>
    <t>Roman Abramovich</t>
  </si>
  <si>
    <t>$7.77B</t>
  </si>
  <si>
    <t>-$298M</t>
  </si>
  <si>
    <t>James Pattison</t>
  </si>
  <si>
    <t>+$36.4M</t>
  </si>
  <si>
    <t>+$889M</t>
  </si>
  <si>
    <t>Wu Jianshu</t>
  </si>
  <si>
    <t>$7.75B</t>
  </si>
  <si>
    <t>-$314M</t>
  </si>
  <si>
    <t>+$191M</t>
  </si>
  <si>
    <t>Leonard Stern</t>
  </si>
  <si>
    <t>$7.73B</t>
  </si>
  <si>
    <t>+$1.35B</t>
  </si>
  <si>
    <t>Wang Liping</t>
  </si>
  <si>
    <t>$7.69B</t>
  </si>
  <si>
    <t>-$218M</t>
  </si>
  <si>
    <t>+$328M</t>
  </si>
  <si>
    <t>Bidzina Ivanishvili</t>
  </si>
  <si>
    <t>$7.68B</t>
  </si>
  <si>
    <t>+$1.08B</t>
  </si>
  <si>
    <t>Georgia</t>
  </si>
  <si>
    <t>Thomas Kirk Kristiansen</t>
  </si>
  <si>
    <t>$7.66B</t>
  </si>
  <si>
    <t>Agnete Kirk Thinggaard</t>
  </si>
  <si>
    <t>$7.65B</t>
  </si>
  <si>
    <t>+$1.76B</t>
  </si>
  <si>
    <t>Thomas Pritzker</t>
  </si>
  <si>
    <t>$7.64B</t>
  </si>
  <si>
    <t>+$50.6M</t>
  </si>
  <si>
    <t>Carlos Sicupira</t>
  </si>
  <si>
    <t>$7.60B</t>
  </si>
  <si>
    <t>+$23.7M</t>
  </si>
  <si>
    <t>Richard Tsai</t>
  </si>
  <si>
    <t>$7.59B</t>
  </si>
  <si>
    <t>-$67.3M</t>
  </si>
  <si>
    <t>+$1.80B</t>
  </si>
  <si>
    <t>Ding Shizhong</t>
  </si>
  <si>
    <t>$7.58B</t>
  </si>
  <si>
    <t>-$37.3M</t>
  </si>
  <si>
    <t>Andre Esteves</t>
  </si>
  <si>
    <t>+$156M</t>
  </si>
  <si>
    <t>-$2.36B</t>
  </si>
  <si>
    <t>Peter Cancro</t>
  </si>
  <si>
    <t>$7.55B</t>
  </si>
  <si>
    <t>+$10.0M</t>
  </si>
  <si>
    <t>Benu Bangur</t>
  </si>
  <si>
    <t>$7.54B</t>
  </si>
  <si>
    <t>+$50.1M</t>
  </si>
  <si>
    <t>-$459M</t>
  </si>
  <si>
    <t>Alain Bouchard</t>
  </si>
  <si>
    <t>$7.52B</t>
  </si>
  <si>
    <t>+$45.2M</t>
  </si>
  <si>
    <t>-$84.7M</t>
  </si>
  <si>
    <t>Gayle Benson</t>
  </si>
  <si>
    <t>$7.51B</t>
  </si>
  <si>
    <t>+$600M</t>
  </si>
  <si>
    <t>You Xiaoping</t>
  </si>
  <si>
    <t>$7.47B</t>
  </si>
  <si>
    <t>+$992M</t>
  </si>
  <si>
    <t>Todd Boehly</t>
  </si>
  <si>
    <t>$7.46B</t>
  </si>
  <si>
    <t>+$25.1M</t>
  </si>
  <si>
    <t>+$647M</t>
  </si>
  <si>
    <t>Wang Jianlin</t>
  </si>
  <si>
    <t>$7.44B</t>
  </si>
  <si>
    <t>+$14.6M</t>
  </si>
  <si>
    <t>Tatyana Kim</t>
  </si>
  <si>
    <t>$7.43B</t>
  </si>
  <si>
    <t>-$124M</t>
  </si>
  <si>
    <t>+$1.93B</t>
  </si>
  <si>
    <t>Liu Hanyuan</t>
  </si>
  <si>
    <t>$7.42B</t>
  </si>
  <si>
    <t>-$10.1M</t>
  </si>
  <si>
    <t>+$189M</t>
  </si>
  <si>
    <t>Scott Cook</t>
  </si>
  <si>
    <t>+$159M</t>
  </si>
  <si>
    <t>+$720M</t>
  </si>
  <si>
    <t>Sofie Kirk Kristiansen</t>
  </si>
  <si>
    <t>-$66.7M</t>
  </si>
  <si>
    <t>Petr Aven</t>
  </si>
  <si>
    <t>$7.41B</t>
  </si>
  <si>
    <t>-$45.0M</t>
  </si>
  <si>
    <t>Tom Morris</t>
  </si>
  <si>
    <t>$7.40B</t>
  </si>
  <si>
    <t>-$43.7M</t>
  </si>
  <si>
    <t>Jeff Skoll</t>
  </si>
  <si>
    <t>+$700M</t>
  </si>
  <si>
    <t>Cen Junda</t>
  </si>
  <si>
    <t>$7.39B</t>
  </si>
  <si>
    <t>+$6.10M</t>
  </si>
  <si>
    <t>Edward Roski</t>
  </si>
  <si>
    <t>$7.35B</t>
  </si>
  <si>
    <t>Daniel Tsai</t>
  </si>
  <si>
    <t>$7.34B</t>
  </si>
  <si>
    <t>-$40.8M</t>
  </si>
  <si>
    <t>David Filo</t>
  </si>
  <si>
    <t>$7.33B</t>
  </si>
  <si>
    <t>Niels Louis-Hansen</t>
  </si>
  <si>
    <t>$7.32B</t>
  </si>
  <si>
    <t>-$26.0M</t>
  </si>
  <si>
    <t>+$284M</t>
  </si>
  <si>
    <t>Vladimir Kim</t>
  </si>
  <si>
    <t>$7.29B</t>
  </si>
  <si>
    <t>-$77.7M</t>
  </si>
  <si>
    <t>+$136M</t>
  </si>
  <si>
    <t>Kazakhstan</t>
  </si>
  <si>
    <t>Cho Jung-Ho</t>
  </si>
  <si>
    <t>$7.26B</t>
  </si>
  <si>
    <t>+$65.8M</t>
  </si>
  <si>
    <t>+$2.52B</t>
  </si>
  <si>
    <t>Kerry Stokes</t>
  </si>
  <si>
    <t>+$1.15B</t>
  </si>
  <si>
    <t>Ding Shijia</t>
  </si>
  <si>
    <t>$7.24B</t>
  </si>
  <si>
    <t>-$35.9M</t>
  </si>
  <si>
    <t>+$907M</t>
  </si>
  <si>
    <t>Yasumitsu Shigeta</t>
  </si>
  <si>
    <t>$7.23B</t>
  </si>
  <si>
    <t>-$13.4M</t>
  </si>
  <si>
    <t>Naguib Sawiris</t>
  </si>
  <si>
    <t>-$9.58M</t>
  </si>
  <si>
    <t>+$752M</t>
  </si>
  <si>
    <t>Alexey Kuzmichev</t>
  </si>
  <si>
    <t>-$53.8M</t>
  </si>
  <si>
    <t>Margot Perot &amp; family</t>
  </si>
  <si>
    <t>Daniel Ek</t>
  </si>
  <si>
    <t>$7.22B</t>
  </si>
  <si>
    <t>+$75.8M</t>
  </si>
  <si>
    <t>+$4.16B</t>
  </si>
  <si>
    <t>Joe Mansueto</t>
  </si>
  <si>
    <t>$7.21B</t>
  </si>
  <si>
    <t>-$55.3M</t>
  </si>
  <si>
    <t>Steve Bisciotti</t>
  </si>
  <si>
    <t>$7.19B</t>
  </si>
  <si>
    <t>-$12.6M</t>
  </si>
  <si>
    <t>+$782M</t>
  </si>
  <si>
    <t>Gary Rollins</t>
  </si>
  <si>
    <t>$7.18B</t>
  </si>
  <si>
    <t>-$28.3M</t>
  </si>
  <si>
    <t>+$814M</t>
  </si>
  <si>
    <t>Patrick Collison</t>
  </si>
  <si>
    <t>$7.17B</t>
  </si>
  <si>
    <t>+$2.05B</t>
  </si>
  <si>
    <t>John Collison</t>
  </si>
  <si>
    <t>Edward Cadogan</t>
  </si>
  <si>
    <t>$7.16B</t>
  </si>
  <si>
    <t>+$619M</t>
  </si>
  <si>
    <t>Joseph Tsai</t>
  </si>
  <si>
    <t>$7.14B</t>
  </si>
  <si>
    <t>-$27.9M</t>
  </si>
  <si>
    <t>Cai Haoyu</t>
  </si>
  <si>
    <t>+$781M</t>
  </si>
  <si>
    <t>Jeff Green</t>
  </si>
  <si>
    <t>$7.13B</t>
  </si>
  <si>
    <t>+$68.3M</t>
  </si>
  <si>
    <t>+$3.05B</t>
  </si>
  <si>
    <t>Michael Smith</t>
  </si>
  <si>
    <t>$7.12B</t>
  </si>
  <si>
    <t>-$46.4M</t>
  </si>
  <si>
    <t>+$869M</t>
  </si>
  <si>
    <t>Robin Li</t>
  </si>
  <si>
    <t>+$10.6M</t>
  </si>
  <si>
    <t>-$1.80B</t>
  </si>
  <si>
    <t>Lu Weiding</t>
  </si>
  <si>
    <t>$7.11B</t>
  </si>
  <si>
    <t>-$161M</t>
  </si>
  <si>
    <t>+$735M</t>
  </si>
  <si>
    <t>Liz Mohn</t>
  </si>
  <si>
    <t>$7.08B</t>
  </si>
  <si>
    <t>+$59.2M</t>
  </si>
  <si>
    <t>+$215M</t>
  </si>
  <si>
    <t>Geoffrey Kwok</t>
  </si>
  <si>
    <t>+$282M</t>
  </si>
  <si>
    <t>Luis Sarmiento</t>
  </si>
  <si>
    <t>$7.07B</t>
  </si>
  <si>
    <t>+$94.9M</t>
  </si>
  <si>
    <t>+$233M</t>
  </si>
  <si>
    <t>Andre Hoffmann</t>
  </si>
  <si>
    <t>$7.04B</t>
  </si>
  <si>
    <t>+$10.1M</t>
  </si>
  <si>
    <t>+$403M</t>
  </si>
  <si>
    <t>Daniel Kretinsky</t>
  </si>
  <si>
    <t>$7.03B</t>
  </si>
  <si>
    <t>-$1.00B</t>
  </si>
  <si>
    <t>Bertil Hult</t>
  </si>
  <si>
    <t>-$76.8M</t>
  </si>
  <si>
    <t>+$1.30B</t>
  </si>
  <si>
    <t>Rocco Commisso</t>
  </si>
  <si>
    <t>$7.01B</t>
  </si>
  <si>
    <t>+$18.3M</t>
  </si>
  <si>
    <t>-$1.02B</t>
  </si>
  <si>
    <t>Brian Acton</t>
  </si>
  <si>
    <t>$6.95B</t>
  </si>
  <si>
    <t>M A Yusuff Ali</t>
  </si>
  <si>
    <t>$6.93B</t>
  </si>
  <si>
    <t>+$11.9M</t>
  </si>
  <si>
    <t>+$901M</t>
  </si>
  <si>
    <t>Gordon Getty</t>
  </si>
  <si>
    <t>+$1.13B</t>
  </si>
  <si>
    <t>Frederik Paulsen</t>
  </si>
  <si>
    <t>$6.90B</t>
  </si>
  <si>
    <t>Gabe Newell</t>
  </si>
  <si>
    <t>$6.89B</t>
  </si>
  <si>
    <t>Charles Dolan &amp; family</t>
  </si>
  <si>
    <t>$6.88B</t>
  </si>
  <si>
    <t>-$201k</t>
  </si>
  <si>
    <t>Ruan Liping</t>
  </si>
  <si>
    <t>$6.86B</t>
  </si>
  <si>
    <t>+$73.6M</t>
  </si>
  <si>
    <t>+$902M</t>
  </si>
  <si>
    <t>Cao Renxian</t>
  </si>
  <si>
    <t>$6.84B</t>
  </si>
  <si>
    <t>+$18.6M</t>
  </si>
  <si>
    <t>+$1.37B</t>
  </si>
  <si>
    <t>Jason Chang</t>
  </si>
  <si>
    <t>$6.83B</t>
  </si>
  <si>
    <t>Wang Laisheng</t>
  </si>
  <si>
    <t>+$32.7M</t>
  </si>
  <si>
    <t>+$955M</t>
  </si>
  <si>
    <t>Mark Scheinberg</t>
  </si>
  <si>
    <t>Isle of Man</t>
  </si>
  <si>
    <t>Ruan Xueping</t>
  </si>
  <si>
    <t>$6.82B</t>
  </si>
  <si>
    <t>+$900M</t>
  </si>
  <si>
    <t>Alejandro Bailleres</t>
  </si>
  <si>
    <t>$6.81B</t>
  </si>
  <si>
    <t>+$31.6M</t>
  </si>
  <si>
    <t>Gwendolyn Sontheim Meyer</t>
  </si>
  <si>
    <t>$6.79B</t>
  </si>
  <si>
    <t>-$821M</t>
  </si>
  <si>
    <t>Pauline Keinath</t>
  </si>
  <si>
    <t>Carl Douglas</t>
  </si>
  <si>
    <t>$6.77B</t>
  </si>
  <si>
    <t>+$14.0M</t>
  </si>
  <si>
    <t>+$242M</t>
  </si>
  <si>
    <t>Eric Douglas</t>
  </si>
  <si>
    <t>+$14.2M</t>
  </si>
  <si>
    <t>Pedro Moreira Salles</t>
  </si>
  <si>
    <t>$6.76B</t>
  </si>
  <si>
    <t>+$86.0M</t>
  </si>
  <si>
    <t>-$616M</t>
  </si>
  <si>
    <t>Stefano Pessina</t>
  </si>
  <si>
    <t>-$110M</t>
  </si>
  <si>
    <t>-$1.39B</t>
  </si>
  <si>
    <t>Tito Beveridge</t>
  </si>
  <si>
    <t>+$64.5M</t>
  </si>
  <si>
    <t>-$834M</t>
  </si>
  <si>
    <t>Fernando Moreira Salles</t>
  </si>
  <si>
    <t>$6.74B</t>
  </si>
  <si>
    <t>-$492M</t>
  </si>
  <si>
    <t>Li Ping</t>
  </si>
  <si>
    <t>+$2.49B</t>
  </si>
  <si>
    <t>Massimiliana Landini Aleotti</t>
  </si>
  <si>
    <t>-$41.0M</t>
  </si>
  <si>
    <t>-$12.7M</t>
  </si>
  <si>
    <t>Donald Trump</t>
  </si>
  <si>
    <t>$6.72B</t>
  </si>
  <si>
    <t>+$238M</t>
  </si>
  <si>
    <t>+$3.63B</t>
  </si>
  <si>
    <t>Sergey Galitskiy</t>
  </si>
  <si>
    <t>-$27.6M</t>
  </si>
  <si>
    <t>+$977M</t>
  </si>
  <si>
    <t>Reed Hastings</t>
  </si>
  <si>
    <t>$6.71B</t>
  </si>
  <si>
    <t>+$78.6M</t>
  </si>
  <si>
    <t>+$857M</t>
  </si>
  <si>
    <t>Vivek Sehgal</t>
  </si>
  <si>
    <t>$6.70B</t>
  </si>
  <si>
    <t>-$17.8M</t>
  </si>
  <si>
    <t>+$2.46B</t>
  </si>
  <si>
    <t>Rakesh Gangwal</t>
  </si>
  <si>
    <t>-$6.82M</t>
  </si>
  <si>
    <t>+$1.60B</t>
  </si>
  <si>
    <t>Sergei Popov</t>
  </si>
  <si>
    <t>Ronald McAulay</t>
  </si>
  <si>
    <t>$6.68B</t>
  </si>
  <si>
    <t>-$46.2M</t>
  </si>
  <si>
    <t>+$409M</t>
  </si>
  <si>
    <t>Alain Merieux</t>
  </si>
  <si>
    <t>$6.67B</t>
  </si>
  <si>
    <t>+$42.4M</t>
  </si>
  <si>
    <t>-$85.7M</t>
  </si>
  <si>
    <t>Zhang Lei</t>
  </si>
  <si>
    <t>$6.64B</t>
  </si>
  <si>
    <t>+$70.9M</t>
  </si>
  <si>
    <t>+$931M</t>
  </si>
  <si>
    <t>Maria Angelicoussis</t>
  </si>
  <si>
    <t>$6.61B</t>
  </si>
  <si>
    <t>+$923M</t>
  </si>
  <si>
    <t>Jorge Moll &amp; family</t>
  </si>
  <si>
    <t>$6.56B</t>
  </si>
  <si>
    <t>-$1.17B</t>
  </si>
  <si>
    <t>Mat Ishbia</t>
  </si>
  <si>
    <t>$6.55B</t>
  </si>
  <si>
    <t>+$96.9M</t>
  </si>
  <si>
    <t>-$60.3M</t>
  </si>
  <si>
    <t>Bruce Kovner</t>
  </si>
  <si>
    <t>$6.52B</t>
  </si>
  <si>
    <t>-$24.8M</t>
  </si>
  <si>
    <t>+$1.07B</t>
  </si>
  <si>
    <t>Marian Ilitch</t>
  </si>
  <si>
    <t>$6.51B</t>
  </si>
  <si>
    <t>George Soros</t>
  </si>
  <si>
    <t>$6.50B</t>
  </si>
  <si>
    <t>-$660M</t>
  </si>
  <si>
    <t>Jack Dorsey</t>
  </si>
  <si>
    <t>+$203M</t>
  </si>
  <si>
    <t>Odd Reitan</t>
  </si>
  <si>
    <t>$6.47B</t>
  </si>
  <si>
    <t>+$1.56M</t>
  </si>
  <si>
    <t>+$1.06B</t>
  </si>
  <si>
    <t>Georg Nemetschek</t>
  </si>
  <si>
    <t>+$19.7M</t>
  </si>
  <si>
    <t>Jim Davis</t>
  </si>
  <si>
    <t>$6.46B</t>
  </si>
  <si>
    <t>+$79.5M</t>
  </si>
  <si>
    <t>Tsai Eng-Meng</t>
  </si>
  <si>
    <t>$6.45B</t>
  </si>
  <si>
    <t>+$40.4M</t>
  </si>
  <si>
    <t>+$459M</t>
  </si>
  <si>
    <t>David Green</t>
  </si>
  <si>
    <t>+$675M</t>
  </si>
  <si>
    <t>Vikas Oberoi</t>
  </si>
  <si>
    <t>$6.42B</t>
  </si>
  <si>
    <t>+$14.5M</t>
  </si>
  <si>
    <t>+$2.00B</t>
  </si>
  <si>
    <t>Ira Rennert</t>
  </si>
  <si>
    <t>$6.41B</t>
  </si>
  <si>
    <t>+$43.6M</t>
  </si>
  <si>
    <t>+$544M</t>
  </si>
  <si>
    <t>Igor Bukhman</t>
  </si>
  <si>
    <t>-$27.0M</t>
  </si>
  <si>
    <t>Dmitry Bukhman</t>
  </si>
  <si>
    <t>Renate Reimann-Haas</t>
  </si>
  <si>
    <t>$6.38B</t>
  </si>
  <si>
    <t>+$2.35B</t>
  </si>
  <si>
    <t>Matthias Reimann-Andersen</t>
  </si>
  <si>
    <t>Stefan Reimann-Andersen</t>
  </si>
  <si>
    <t>What is the total networth of those in Energy Industry</t>
  </si>
  <si>
    <t>Industry type</t>
  </si>
  <si>
    <t>Total</t>
  </si>
  <si>
    <t xml:space="preserve">Commodities </t>
  </si>
  <si>
    <t>Food &amp; beverage</t>
  </si>
  <si>
    <t>Count How many are in each specified industry (done)</t>
  </si>
  <si>
    <t xml:space="preserve"> create a bar chat showing the total sum per industry (done)</t>
  </si>
  <si>
    <t>Grand Total</t>
  </si>
  <si>
    <t>$44.2B Total</t>
  </si>
  <si>
    <t>Abigail Johnson Total</t>
  </si>
  <si>
    <t>$12.6B Total</t>
  </si>
  <si>
    <t>Adam Foroughi Total</t>
  </si>
  <si>
    <t>$14.2B Total</t>
  </si>
  <si>
    <t>$10.5B Total</t>
  </si>
  <si>
    <t>$7.23B Total</t>
  </si>
  <si>
    <t>$114B Total</t>
  </si>
  <si>
    <t>Alice Walton Total</t>
  </si>
  <si>
    <t>$16.1B Total</t>
  </si>
  <si>
    <t>$8.89B Total</t>
  </si>
  <si>
    <t>$15.8B Total</t>
  </si>
  <si>
    <t>$10.3B Total</t>
  </si>
  <si>
    <t>$14.3B Total</t>
  </si>
  <si>
    <t>Andy Beal Total</t>
  </si>
  <si>
    <t>$12.3B Total</t>
  </si>
  <si>
    <t>Ann Kroenke Total</t>
  </si>
  <si>
    <t>Arthur Dantchik Total</t>
  </si>
  <si>
    <t>$13.9B Total</t>
  </si>
  <si>
    <t>$7.82B Total</t>
  </si>
  <si>
    <t>Bill Ackman Total</t>
  </si>
  <si>
    <t>$165B Total</t>
  </si>
  <si>
    <t>Bill Gates Total</t>
  </si>
  <si>
    <t>$8.67B Total</t>
  </si>
  <si>
    <t>Blair Parry-Okeden Total</t>
  </si>
  <si>
    <t>Bob Duggan Total</t>
  </si>
  <si>
    <t>$8.98B Total</t>
  </si>
  <si>
    <t>Bob Rich Total</t>
  </si>
  <si>
    <t>$6.95B Total</t>
  </si>
  <si>
    <t>Brian Acton Total</t>
  </si>
  <si>
    <t>$13.5B Total</t>
  </si>
  <si>
    <t>Brian Armstrong Total</t>
  </si>
  <si>
    <t>$11.2B Total</t>
  </si>
  <si>
    <t>Brian Chesky Total</t>
  </si>
  <si>
    <t>$6.52B Total</t>
  </si>
  <si>
    <t>Bruce Kovner Total</t>
  </si>
  <si>
    <t>$8.25B Total</t>
  </si>
  <si>
    <t>Bubba Cathy Total</t>
  </si>
  <si>
    <t>$12.7B Total</t>
  </si>
  <si>
    <t>Carl Cook Total</t>
  </si>
  <si>
    <t>$14.8B Total</t>
  </si>
  <si>
    <t>Charles Butt &amp; family Total</t>
  </si>
  <si>
    <t>$6.88B Total</t>
  </si>
  <si>
    <t>Charles Dolan &amp; family Total</t>
  </si>
  <si>
    <t>$68.2B Total</t>
  </si>
  <si>
    <t>Charles Koch Total</t>
  </si>
  <si>
    <t>Charles Schwab Total</t>
  </si>
  <si>
    <t>$8.35B Total</t>
  </si>
  <si>
    <t>$9.50B Total</t>
  </si>
  <si>
    <t>Chris Reyes Total</t>
  </si>
  <si>
    <t>$18.3B Total</t>
  </si>
  <si>
    <t>Christy Walton Total</t>
  </si>
  <si>
    <t>$8.20B Total</t>
  </si>
  <si>
    <t>$20.7B Total</t>
  </si>
  <si>
    <t>Dan Cathy Total</t>
  </si>
  <si>
    <t>Dan Friedkin Total</t>
  </si>
  <si>
    <t>$28.3B Total</t>
  </si>
  <si>
    <t>Dan Gilbert Total</t>
  </si>
  <si>
    <t>$11.0B Total</t>
  </si>
  <si>
    <t>Dannine Avara Total</t>
  </si>
  <si>
    <t>$16.9B Total</t>
  </si>
  <si>
    <t>Dave Duffield Total</t>
  </si>
  <si>
    <t>$7.33B Total</t>
  </si>
  <si>
    <t>David Filo Total</t>
  </si>
  <si>
    <t>$9.10B Total</t>
  </si>
  <si>
    <t>David Geffen Total</t>
  </si>
  <si>
    <t>$6.45B Total</t>
  </si>
  <si>
    <t>David Green Total</t>
  </si>
  <si>
    <t>$11.5B Total</t>
  </si>
  <si>
    <t>David Shaw Total</t>
  </si>
  <si>
    <t>David Steward Total</t>
  </si>
  <si>
    <t>$14.9B Total</t>
  </si>
  <si>
    <t>David Sun Total</t>
  </si>
  <si>
    <t>$21.4B Total</t>
  </si>
  <si>
    <t>David Tepper Total</t>
  </si>
  <si>
    <t>$12.4B Total</t>
  </si>
  <si>
    <t>$8.10B Total</t>
  </si>
  <si>
    <t>Dennis Washington Total</t>
  </si>
  <si>
    <t>$15.1B Total</t>
  </si>
  <si>
    <t>Diane Hendricks Total</t>
  </si>
  <si>
    <t>$6.41B Total</t>
  </si>
  <si>
    <t>$17.4B Total</t>
  </si>
  <si>
    <t>Donald Bren Total</t>
  </si>
  <si>
    <t>$19.4B Total</t>
  </si>
  <si>
    <t>Donald Newhouse Total</t>
  </si>
  <si>
    <t>$6.72B Total</t>
  </si>
  <si>
    <t>Donald Trump Total</t>
  </si>
  <si>
    <t>$30.5B Total</t>
  </si>
  <si>
    <t>Dustin Moskovitz Total</t>
  </si>
  <si>
    <t>$7.35B Total</t>
  </si>
  <si>
    <t>Edward Roski Total</t>
  </si>
  <si>
    <t>$25.8B Total</t>
  </si>
  <si>
    <t>Elaine Marshall Total</t>
  </si>
  <si>
    <t>Elizabeth Johnson Total</t>
  </si>
  <si>
    <t>$447B Total</t>
  </si>
  <si>
    <t>Elon Musk Total</t>
  </si>
  <si>
    <t>$37.3B Total</t>
  </si>
  <si>
    <t>Eric Schmidt Total</t>
  </si>
  <si>
    <t>Eric Smidt Total</t>
  </si>
  <si>
    <t>$7.78B Total</t>
  </si>
  <si>
    <t>Ernest Garcia III Total</t>
  </si>
  <si>
    <t>Ernie Garcia Total</t>
  </si>
  <si>
    <t>$11.1B Total</t>
  </si>
  <si>
    <t>$6.89B Total</t>
  </si>
  <si>
    <t>Gabe Newell Total</t>
  </si>
  <si>
    <t>$7.18B Total</t>
  </si>
  <si>
    <t>Gary Rollins Total</t>
  </si>
  <si>
    <t>$9.76B Total</t>
  </si>
  <si>
    <t>$7.51B Total</t>
  </si>
  <si>
    <t>Gayle Benson Total</t>
  </si>
  <si>
    <t>George Kaiser Total</t>
  </si>
  <si>
    <t>$8.47B Total</t>
  </si>
  <si>
    <t>George Lucas Total</t>
  </si>
  <si>
    <t>$21.1B Total</t>
  </si>
  <si>
    <t>George Roberts Total</t>
  </si>
  <si>
    <t>$6.50B Total</t>
  </si>
  <si>
    <t>George Soros Total</t>
  </si>
  <si>
    <t>$8.07B Total</t>
  </si>
  <si>
    <t>$11.6B Total</t>
  </si>
  <si>
    <t>$6.93B Total</t>
  </si>
  <si>
    <t>Gordon Getty Total</t>
  </si>
  <si>
    <t>$6.79B Total</t>
  </si>
  <si>
    <t>Gwendolyn Sontheim Meyer Total</t>
  </si>
  <si>
    <t>$12.2B Total</t>
  </si>
  <si>
    <t>$13.0B Total</t>
  </si>
  <si>
    <t>Harold Hamm Total</t>
  </si>
  <si>
    <t>$8.40B Total</t>
  </si>
  <si>
    <t>$19.9B Total</t>
  </si>
  <si>
    <t>Henry Kravis Total</t>
  </si>
  <si>
    <t>Henry Laufer Total</t>
  </si>
  <si>
    <t>Henry Samueli Total</t>
  </si>
  <si>
    <t>$13.1B Total</t>
  </si>
  <si>
    <t>Ira Rennert Total</t>
  </si>
  <si>
    <t>Izzy Englander Total</t>
  </si>
  <si>
    <t>Jack Dorsey Total</t>
  </si>
  <si>
    <t>$44.8B Total</t>
  </si>
  <si>
    <t>Jacqueline Badger Mars Total</t>
  </si>
  <si>
    <t>$17.8B Total</t>
  </si>
  <si>
    <t>Jan Koum Total</t>
  </si>
  <si>
    <t>$12.5B Total</t>
  </si>
  <si>
    <t>Jay Chaudhry Total</t>
  </si>
  <si>
    <t>$249B Total</t>
  </si>
  <si>
    <t>Jeff Bezos Total</t>
  </si>
  <si>
    <t>$7.13B Total</t>
  </si>
  <si>
    <t>Jeff Green Total</t>
  </si>
  <si>
    <t>$7.40B Total</t>
  </si>
  <si>
    <t>Jeff Skoll Total</t>
  </si>
  <si>
    <t>$46.2B Total</t>
  </si>
  <si>
    <t>Jeff Yass Total</t>
  </si>
  <si>
    <t>$18.6B Total</t>
  </si>
  <si>
    <t>Jeffery Hildebrand Total</t>
  </si>
  <si>
    <t>$122B Total</t>
  </si>
  <si>
    <t>Jensen Huang Total</t>
  </si>
  <si>
    <t>$15.5B Total</t>
  </si>
  <si>
    <t>Jerry Jones Total</t>
  </si>
  <si>
    <t>$6.46B Total</t>
  </si>
  <si>
    <t>Jim Davis Total</t>
  </si>
  <si>
    <t>Jim Goodnight Total</t>
  </si>
  <si>
    <t>Jim Kennedy Total</t>
  </si>
  <si>
    <t>$117B Total</t>
  </si>
  <si>
    <t>Jim Walton Total</t>
  </si>
  <si>
    <t>$8.79B Total</t>
  </si>
  <si>
    <t>Jimmy Haslam Total</t>
  </si>
  <si>
    <t>Joe Gebbia Total</t>
  </si>
  <si>
    <t>$7.21B Total</t>
  </si>
  <si>
    <t>Joe Mansueto Total</t>
  </si>
  <si>
    <t>$7.81B Total</t>
  </si>
  <si>
    <t>Joe Ricketts Total</t>
  </si>
  <si>
    <t>$11.4B Total</t>
  </si>
  <si>
    <t>John Albert Sobrato Total</t>
  </si>
  <si>
    <t>$8.12B Total</t>
  </si>
  <si>
    <t>John Brown Total</t>
  </si>
  <si>
    <t>$9.28B Total</t>
  </si>
  <si>
    <t>John Doerr Total</t>
  </si>
  <si>
    <t>John Malone Total</t>
  </si>
  <si>
    <t>John Mars Total</t>
  </si>
  <si>
    <t>$25.0B Total</t>
  </si>
  <si>
    <t>John Menard Total</t>
  </si>
  <si>
    <t>John Sall Total</t>
  </si>
  <si>
    <t>John Tu Total</t>
  </si>
  <si>
    <t>$10.4B Total</t>
  </si>
  <si>
    <t>Jon Gray Total</t>
  </si>
  <si>
    <t>Josh Harris Total</t>
  </si>
  <si>
    <t>Jude Reyes Total</t>
  </si>
  <si>
    <t>$75.9B Total</t>
  </si>
  <si>
    <t>Julia Flesher Koch &amp; family Total</t>
  </si>
  <si>
    <t>Kelcy Warren Total</t>
  </si>
  <si>
    <t>$42.5B Total</t>
  </si>
  <si>
    <t>Ken Griffin Total</t>
  </si>
  <si>
    <t>$7.92B Total</t>
  </si>
  <si>
    <t>Ken Xie Total</t>
  </si>
  <si>
    <t>$198B Total</t>
  </si>
  <si>
    <t>Larry Ellison Total</t>
  </si>
  <si>
    <t>$174B Total</t>
  </si>
  <si>
    <t>Larry Page Total</t>
  </si>
  <si>
    <t>Laurene Powell Jobs Total</t>
  </si>
  <si>
    <t>$40.4B Total</t>
  </si>
  <si>
    <t>Len Blavatnik Total</t>
  </si>
  <si>
    <t>$15.2B Total</t>
  </si>
  <si>
    <t>Leo Koguan Total</t>
  </si>
  <si>
    <t>$15.4B Total</t>
  </si>
  <si>
    <t>Leon Black Total</t>
  </si>
  <si>
    <t>$16.4B Total</t>
  </si>
  <si>
    <t>Leonard Lauder Total</t>
  </si>
  <si>
    <t>$7.73B Total</t>
  </si>
  <si>
    <t>Leonard Stern Total</t>
  </si>
  <si>
    <t>Les Wexner Total</t>
  </si>
  <si>
    <t>$10.8B Total</t>
  </si>
  <si>
    <t>Lin Bin Total</t>
  </si>
  <si>
    <t>$7.42B Total</t>
  </si>
  <si>
    <t>$8.30B Total</t>
  </si>
  <si>
    <t>$28.9B Total</t>
  </si>
  <si>
    <t>Lukas Walton Total</t>
  </si>
  <si>
    <t>$24.8B Total</t>
  </si>
  <si>
    <t>Lyndal Stephens Greth Total</t>
  </si>
  <si>
    <t>$9.26B Total</t>
  </si>
  <si>
    <t>Lynn Schusterman Total</t>
  </si>
  <si>
    <t>$8.08B Total</t>
  </si>
  <si>
    <t>Lynsi Snyder Total</t>
  </si>
  <si>
    <t>$41.7B Total</t>
  </si>
  <si>
    <t>MacKenzie Scott Total</t>
  </si>
  <si>
    <t>Marc Benioff Total</t>
  </si>
  <si>
    <t>Marc Rowan Total</t>
  </si>
  <si>
    <t>$9.83B Total</t>
  </si>
  <si>
    <t>Margot Perot &amp; family Total</t>
  </si>
  <si>
    <t>$6.51B Total</t>
  </si>
  <si>
    <t>Marian Ilitch Total</t>
  </si>
  <si>
    <t>Marijke Mars Total</t>
  </si>
  <si>
    <t>$8.04B Total</t>
  </si>
  <si>
    <t>Mark Cuban Total</t>
  </si>
  <si>
    <t>$9.54B Total</t>
  </si>
  <si>
    <t>Mark Stevens Total</t>
  </si>
  <si>
    <t>Mark Walter Total</t>
  </si>
  <si>
    <t>$224B Total</t>
  </si>
  <si>
    <t>Mark Zuckerberg Total</t>
  </si>
  <si>
    <t>$13.6B Total</t>
  </si>
  <si>
    <t>$6.55B Total</t>
  </si>
  <si>
    <t>Mat Ishbia Total</t>
  </si>
  <si>
    <t>Melinda French Gates Total</t>
  </si>
  <si>
    <t>$115B Total</t>
  </si>
  <si>
    <t>Michael Dell Total</t>
  </si>
  <si>
    <t>$9.17B Total</t>
  </si>
  <si>
    <t>Michael Kim Total</t>
  </si>
  <si>
    <t>$9.86B Total</t>
  </si>
  <si>
    <t>Michael Rubin Total</t>
  </si>
  <si>
    <t>$7.12B Total</t>
  </si>
  <si>
    <t>Michael Smith Total</t>
  </si>
  <si>
    <t>Micky Arison Total</t>
  </si>
  <si>
    <t>$15.3B Total</t>
  </si>
  <si>
    <t>Milane Frantz Total</t>
  </si>
  <si>
    <t>$8.16B Total</t>
  </si>
  <si>
    <t>Min Kao Total</t>
  </si>
  <si>
    <t>$38.8B Total</t>
  </si>
  <si>
    <t>Miriam Adelson Total</t>
  </si>
  <si>
    <t>$8.38B Total</t>
  </si>
  <si>
    <t>Mitchell Rales Total</t>
  </si>
  <si>
    <t>Nancy Laurie Total</t>
  </si>
  <si>
    <t>$9.35B Total</t>
  </si>
  <si>
    <t>Nathan Blecharczyk Total</t>
  </si>
  <si>
    <t>Ned Johnson IV Total</t>
  </si>
  <si>
    <t>$11.8B Total</t>
  </si>
  <si>
    <t>Pamela Mars-Wright Total</t>
  </si>
  <si>
    <t>$11.9B Total</t>
  </si>
  <si>
    <t>Pat Stryker Total</t>
  </si>
  <si>
    <t>Patrick Ryan Total</t>
  </si>
  <si>
    <t>$10.9B Total</t>
  </si>
  <si>
    <t>Patrick Soon-Shiong Total</t>
  </si>
  <si>
    <t>Pauline Keinath Total</t>
  </si>
  <si>
    <t>$6.76B Total</t>
  </si>
  <si>
    <t>$7.55B Total</t>
  </si>
  <si>
    <t>Peter Cancro Total</t>
  </si>
  <si>
    <t>$15.9B Total</t>
  </si>
  <si>
    <t>Peter Thiel Total</t>
  </si>
  <si>
    <t>$35.6B Total</t>
  </si>
  <si>
    <t>Phil Knight &amp; family Total</t>
  </si>
  <si>
    <t>$21.2B Total</t>
  </si>
  <si>
    <t>Philip Anschutz Total</t>
  </si>
  <si>
    <t>Pierre Omidyar Total</t>
  </si>
  <si>
    <t>Ralph Lauren Total</t>
  </si>
  <si>
    <t>Randa Williams Total</t>
  </si>
  <si>
    <t>$16.2B Total</t>
  </si>
  <si>
    <t>Ray Dalio Total</t>
  </si>
  <si>
    <t>$9.66B Total</t>
  </si>
  <si>
    <t>Ray Lee Hunt Total</t>
  </si>
  <si>
    <t>$6.71B Total</t>
  </si>
  <si>
    <t>Reed Hastings Total</t>
  </si>
  <si>
    <t>Richard Kinder Total</t>
  </si>
  <si>
    <t>Rick Cohen Total</t>
  </si>
  <si>
    <t>Rob Walton Total</t>
  </si>
  <si>
    <t>$8.78B Total</t>
  </si>
  <si>
    <t>Robert Kraft Total</t>
  </si>
  <si>
    <t>Robert Pera Total</t>
  </si>
  <si>
    <t>Robert Smith Total</t>
  </si>
  <si>
    <t>$7.01B Total</t>
  </si>
  <si>
    <t>Rocco Commisso Total</t>
  </si>
  <si>
    <t>Ronda Stryker Total</t>
  </si>
  <si>
    <t>Rupert Murdoch Total</t>
  </si>
  <si>
    <t>Scott Cook Total</t>
  </si>
  <si>
    <t>Scott Duncan Total</t>
  </si>
  <si>
    <t>$163B Total</t>
  </si>
  <si>
    <t>Sergey Brin Total</t>
  </si>
  <si>
    <t>Shahid Khan Total</t>
  </si>
  <si>
    <t>Stan Druckenmiller Total</t>
  </si>
  <si>
    <t>Stan Kroenke Total</t>
  </si>
  <si>
    <t>$12.8B Total</t>
  </si>
  <si>
    <t>Stephen Ross Total</t>
  </si>
  <si>
    <t>$58.1B Total</t>
  </si>
  <si>
    <t>Stephen Schwarzman Total</t>
  </si>
  <si>
    <t>$155B Total</t>
  </si>
  <si>
    <t>Steve Ballmer Total</t>
  </si>
  <si>
    <t>$7.19B Total</t>
  </si>
  <si>
    <t>Steve Bisciotti Total</t>
  </si>
  <si>
    <t>Steve Cohen Total</t>
  </si>
  <si>
    <t>Steve Feinberg Total</t>
  </si>
  <si>
    <t>Steven Rales Total</t>
  </si>
  <si>
    <t>Steven Spielberg Total</t>
  </si>
  <si>
    <t>$9.73B Total</t>
  </si>
  <si>
    <t>Tammy Gustavson Total</t>
  </si>
  <si>
    <t>Terry Pegula Total</t>
  </si>
  <si>
    <t>Thomas Frist Total</t>
  </si>
  <si>
    <t>$54.4B Total</t>
  </si>
  <si>
    <t>Thomas Peterffy Total</t>
  </si>
  <si>
    <t>$7.64B Total</t>
  </si>
  <si>
    <t>Thomas Pritzker Total</t>
  </si>
  <si>
    <t>Tilman Fertitta Total</t>
  </si>
  <si>
    <t>Tito Beveridge Total</t>
  </si>
  <si>
    <t>$7.46B Total</t>
  </si>
  <si>
    <t>Todd Boehly Total</t>
  </si>
  <si>
    <t>Todd Graves Total</t>
  </si>
  <si>
    <t>Tom Gores Total</t>
  </si>
  <si>
    <t>$8.42B Total</t>
  </si>
  <si>
    <t>Tony James Total</t>
  </si>
  <si>
    <t>Tony Ressler Total</t>
  </si>
  <si>
    <t>$7.67B Total</t>
  </si>
  <si>
    <t>Trevor Rees-Jones Total</t>
  </si>
  <si>
    <t>Valerie Mars Total</t>
  </si>
  <si>
    <t>Victoria Mars Total</t>
  </si>
  <si>
    <t>$144B Total</t>
  </si>
  <si>
    <t>Warren Buffett Total</t>
  </si>
  <si>
    <t>$8.83B Total</t>
  </si>
  <si>
    <t>Woody Johnson Total</t>
  </si>
  <si>
    <t>Highlight those in United states in red and create a pivot table with the names, networth and industry</t>
  </si>
  <si>
    <t>Diversified Total</t>
  </si>
  <si>
    <t>Finance Total</t>
  </si>
  <si>
    <t>Technology Total</t>
  </si>
  <si>
    <t>Consumer Total</t>
  </si>
  <si>
    <t>Retail Total</t>
  </si>
  <si>
    <t>Health Care Total</t>
  </si>
  <si>
    <t>Commodities Total</t>
  </si>
  <si>
    <t>Food &amp; Beverage Total</t>
  </si>
  <si>
    <t>Industrial Total</t>
  </si>
  <si>
    <t>Media &amp; Telecom Total</t>
  </si>
  <si>
    <t>Services Total</t>
  </si>
  <si>
    <t>Entertainment Total</t>
  </si>
  <si>
    <t>Real Estate Total</t>
  </si>
  <si>
    <t>Energy Total</t>
  </si>
  <si>
    <t xml:space="preserve">create a bar chart showing the industries in Usa </t>
  </si>
  <si>
    <t>Industry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</si>
</sst>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6" fontId="0" fillId="0" borderId="0" xfId="0" applyNumberFormat="1"/>
    <xf numFmtId="0" fontId="0" fillId="0" borderId="10" xfId="0" applyFont="1" applyBorder="1"/>
    <xf numFmtId="6" fontId="0" fillId="0" borderId="10" xfId="0" applyNumberFormat="1" applyFont="1" applyBorder="1"/>
    <xf numFmtId="0" fontId="16" fillId="0" borderId="0" xfId="0" applyFont="1"/>
    <xf numFmtId="0" fontId="0" fillId="0" borderId="0" xfId="0" pivotButton="1"/>
    <xf numFmtId="0" fontId="13" fillId="33" borderId="0"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9C0006"/>
      </font>
      <fill>
        <patternFill>
          <bgColor rgb="FFFFC7CE"/>
        </patternFill>
      </fill>
    </dxf>
    <dxf>
      <numFmt numFmtId="0" formatCode="General"/>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theme="4"/>
        </patternFill>
      </fill>
    </dxf>
    <dxf>
      <font>
        <b/>
        <i val="0"/>
        <strike val="0"/>
        <condense val="0"/>
        <extend val="0"/>
        <outline val="0"/>
        <shadow val="0"/>
        <u val="none"/>
        <vertAlign val="baseline"/>
        <sz val="11"/>
        <color theme="1"/>
        <name val="Calibri"/>
        <scheme val="minor"/>
      </font>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a:t>
            </a:r>
            <a:r>
              <a:rPr lang="en-US" baseline="0"/>
              <a:t> type total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Charts!$A$2</c:f>
              <c:strCache>
                <c:ptCount val="1"/>
                <c:pt idx="0">
                  <c:v>Technology</c:v>
                </c:pt>
              </c:strCache>
            </c:strRef>
          </c:tx>
          <c:spPr>
            <a:solidFill>
              <a:schemeClr val="accent1"/>
            </a:solidFill>
            <a:ln>
              <a:noFill/>
            </a:ln>
            <a:effectLst/>
          </c:spPr>
          <c:invertIfNegative val="0"/>
          <c:cat>
            <c:strRef>
              <c:f>Charts!$B$1</c:f>
              <c:strCache>
                <c:ptCount val="1"/>
                <c:pt idx="0">
                  <c:v>Total</c:v>
                </c:pt>
              </c:strCache>
            </c:strRef>
          </c:cat>
          <c:val>
            <c:numRef>
              <c:f>Charts!$B$2</c:f>
              <c:numCache>
                <c:formatCode>General</c:formatCode>
                <c:ptCount val="1"/>
                <c:pt idx="0">
                  <c:v>83</c:v>
                </c:pt>
              </c:numCache>
            </c:numRef>
          </c:val>
        </c:ser>
        <c:ser>
          <c:idx val="1"/>
          <c:order val="1"/>
          <c:tx>
            <c:strRef>
              <c:f>Charts!$A$3</c:f>
              <c:strCache>
                <c:ptCount val="1"/>
                <c:pt idx="0">
                  <c:v>Consumer</c:v>
                </c:pt>
              </c:strCache>
            </c:strRef>
          </c:tx>
          <c:spPr>
            <a:solidFill>
              <a:schemeClr val="accent2"/>
            </a:solidFill>
            <a:ln>
              <a:noFill/>
            </a:ln>
            <a:effectLst/>
          </c:spPr>
          <c:invertIfNegative val="0"/>
          <c:cat>
            <c:strRef>
              <c:f>Charts!$B$1</c:f>
              <c:strCache>
                <c:ptCount val="1"/>
                <c:pt idx="0">
                  <c:v>Total</c:v>
                </c:pt>
              </c:strCache>
            </c:strRef>
          </c:cat>
          <c:val>
            <c:numRef>
              <c:f>Charts!$B$3</c:f>
              <c:numCache>
                <c:formatCode>General</c:formatCode>
                <c:ptCount val="1"/>
                <c:pt idx="0">
                  <c:v>43</c:v>
                </c:pt>
              </c:numCache>
            </c:numRef>
          </c:val>
        </c:ser>
        <c:ser>
          <c:idx val="2"/>
          <c:order val="2"/>
          <c:tx>
            <c:strRef>
              <c:f>Charts!$A$4</c:f>
              <c:strCache>
                <c:ptCount val="1"/>
                <c:pt idx="0">
                  <c:v>Diversified</c:v>
                </c:pt>
              </c:strCache>
            </c:strRef>
          </c:tx>
          <c:spPr>
            <a:solidFill>
              <a:schemeClr val="accent3"/>
            </a:solidFill>
            <a:ln>
              <a:noFill/>
            </a:ln>
            <a:effectLst/>
          </c:spPr>
          <c:invertIfNegative val="0"/>
          <c:cat>
            <c:strRef>
              <c:f>Charts!$B$1</c:f>
              <c:strCache>
                <c:ptCount val="1"/>
                <c:pt idx="0">
                  <c:v>Total</c:v>
                </c:pt>
              </c:strCache>
            </c:strRef>
          </c:cat>
          <c:val>
            <c:numRef>
              <c:f>Charts!$B$4</c:f>
              <c:numCache>
                <c:formatCode>General</c:formatCode>
                <c:ptCount val="1"/>
                <c:pt idx="0">
                  <c:v>52</c:v>
                </c:pt>
              </c:numCache>
            </c:numRef>
          </c:val>
        </c:ser>
        <c:ser>
          <c:idx val="3"/>
          <c:order val="3"/>
          <c:tx>
            <c:strRef>
              <c:f>Charts!$A$5</c:f>
              <c:strCache>
                <c:ptCount val="1"/>
                <c:pt idx="0">
                  <c:v>Energy</c:v>
                </c:pt>
              </c:strCache>
            </c:strRef>
          </c:tx>
          <c:spPr>
            <a:solidFill>
              <a:schemeClr val="accent4"/>
            </a:solidFill>
            <a:ln>
              <a:noFill/>
            </a:ln>
            <a:effectLst/>
          </c:spPr>
          <c:invertIfNegative val="0"/>
          <c:cat>
            <c:strRef>
              <c:f>Charts!$B$1</c:f>
              <c:strCache>
                <c:ptCount val="1"/>
                <c:pt idx="0">
                  <c:v>Total</c:v>
                </c:pt>
              </c:strCache>
            </c:strRef>
          </c:cat>
          <c:val>
            <c:numRef>
              <c:f>Charts!$B$5</c:f>
              <c:numCache>
                <c:formatCode>General</c:formatCode>
                <c:ptCount val="1"/>
                <c:pt idx="0">
                  <c:v>29</c:v>
                </c:pt>
              </c:numCache>
            </c:numRef>
          </c:val>
        </c:ser>
        <c:ser>
          <c:idx val="4"/>
          <c:order val="4"/>
          <c:tx>
            <c:strRef>
              <c:f>Charts!$A$6</c:f>
              <c:strCache>
                <c:ptCount val="1"/>
                <c:pt idx="0">
                  <c:v>Finance</c:v>
                </c:pt>
              </c:strCache>
            </c:strRef>
          </c:tx>
          <c:spPr>
            <a:solidFill>
              <a:schemeClr val="accent5"/>
            </a:solidFill>
            <a:ln>
              <a:noFill/>
            </a:ln>
            <a:effectLst/>
          </c:spPr>
          <c:invertIfNegative val="0"/>
          <c:cat>
            <c:strRef>
              <c:f>Charts!$B$1</c:f>
              <c:strCache>
                <c:ptCount val="1"/>
                <c:pt idx="0">
                  <c:v>Total</c:v>
                </c:pt>
              </c:strCache>
            </c:strRef>
          </c:cat>
          <c:val>
            <c:numRef>
              <c:f>Charts!$B$6</c:f>
              <c:numCache>
                <c:formatCode>General</c:formatCode>
                <c:ptCount val="1"/>
                <c:pt idx="0">
                  <c:v>63</c:v>
                </c:pt>
              </c:numCache>
            </c:numRef>
          </c:val>
        </c:ser>
        <c:ser>
          <c:idx val="5"/>
          <c:order val="5"/>
          <c:tx>
            <c:strRef>
              <c:f>Charts!$A$7</c:f>
              <c:strCache>
                <c:ptCount val="1"/>
                <c:pt idx="0">
                  <c:v>Food &amp; beverage</c:v>
                </c:pt>
              </c:strCache>
            </c:strRef>
          </c:tx>
          <c:spPr>
            <a:solidFill>
              <a:schemeClr val="accent6"/>
            </a:solidFill>
            <a:ln>
              <a:noFill/>
            </a:ln>
            <a:effectLst/>
          </c:spPr>
          <c:invertIfNegative val="0"/>
          <c:cat>
            <c:strRef>
              <c:f>Charts!$B$1</c:f>
              <c:strCache>
                <c:ptCount val="1"/>
                <c:pt idx="0">
                  <c:v>Total</c:v>
                </c:pt>
              </c:strCache>
            </c:strRef>
          </c:cat>
          <c:val>
            <c:numRef>
              <c:f>Charts!$B$7</c:f>
              <c:numCache>
                <c:formatCode>General</c:formatCode>
                <c:ptCount val="1"/>
                <c:pt idx="0">
                  <c:v>26</c:v>
                </c:pt>
              </c:numCache>
            </c:numRef>
          </c:val>
        </c:ser>
        <c:ser>
          <c:idx val="6"/>
          <c:order val="6"/>
          <c:tx>
            <c:strRef>
              <c:f>Charts!$A$8</c:f>
              <c:strCache>
                <c:ptCount val="1"/>
                <c:pt idx="0">
                  <c:v>Entertainment</c:v>
                </c:pt>
              </c:strCache>
            </c:strRef>
          </c:tx>
          <c:spPr>
            <a:solidFill>
              <a:schemeClr val="accent1">
                <a:lumMod val="60000"/>
              </a:schemeClr>
            </a:solidFill>
            <a:ln>
              <a:noFill/>
            </a:ln>
            <a:effectLst/>
          </c:spPr>
          <c:invertIfNegative val="0"/>
          <c:cat>
            <c:strRef>
              <c:f>Charts!$B$1</c:f>
              <c:strCache>
                <c:ptCount val="1"/>
                <c:pt idx="0">
                  <c:v>Total</c:v>
                </c:pt>
              </c:strCache>
            </c:strRef>
          </c:cat>
          <c:val>
            <c:numRef>
              <c:f>Charts!$B$8</c:f>
              <c:numCache>
                <c:formatCode>General</c:formatCode>
                <c:ptCount val="1"/>
                <c:pt idx="0">
                  <c:v>12</c:v>
                </c:pt>
              </c:numCache>
            </c:numRef>
          </c:val>
        </c:ser>
        <c:ser>
          <c:idx val="7"/>
          <c:order val="7"/>
          <c:tx>
            <c:strRef>
              <c:f>Charts!$A$9</c:f>
              <c:strCache>
                <c:ptCount val="1"/>
                <c:pt idx="0">
                  <c:v>Commodities </c:v>
                </c:pt>
              </c:strCache>
            </c:strRef>
          </c:tx>
          <c:spPr>
            <a:solidFill>
              <a:schemeClr val="accent2">
                <a:lumMod val="60000"/>
              </a:schemeClr>
            </a:solidFill>
            <a:ln>
              <a:noFill/>
            </a:ln>
            <a:effectLst/>
          </c:spPr>
          <c:invertIfNegative val="0"/>
          <c:cat>
            <c:strRef>
              <c:f>Charts!$B$1</c:f>
              <c:strCache>
                <c:ptCount val="1"/>
                <c:pt idx="0">
                  <c:v>Total</c:v>
                </c:pt>
              </c:strCache>
            </c:strRef>
          </c:cat>
          <c:val>
            <c:numRef>
              <c:f>Charts!$B$9</c:f>
              <c:numCache>
                <c:formatCode>General</c:formatCode>
                <c:ptCount val="1"/>
                <c:pt idx="0">
                  <c:v>17</c:v>
                </c:pt>
              </c:numCache>
            </c:numRef>
          </c:val>
        </c:ser>
        <c:ser>
          <c:idx val="8"/>
          <c:order val="8"/>
          <c:tx>
            <c:strRef>
              <c:f>Charts!$A$10</c:f>
              <c:strCache>
                <c:ptCount val="1"/>
                <c:pt idx="0">
                  <c:v>Services</c:v>
                </c:pt>
              </c:strCache>
            </c:strRef>
          </c:tx>
          <c:spPr>
            <a:solidFill>
              <a:schemeClr val="accent3">
                <a:lumMod val="60000"/>
              </a:schemeClr>
            </a:solidFill>
            <a:ln>
              <a:noFill/>
            </a:ln>
            <a:effectLst/>
          </c:spPr>
          <c:invertIfNegative val="0"/>
          <c:cat>
            <c:strRef>
              <c:f>Charts!$B$1</c:f>
              <c:strCache>
                <c:ptCount val="1"/>
                <c:pt idx="0">
                  <c:v>Total</c:v>
                </c:pt>
              </c:strCache>
            </c:strRef>
          </c:cat>
          <c:val>
            <c:numRef>
              <c:f>Charts!$B$10</c:f>
              <c:numCache>
                <c:formatCode>General</c:formatCode>
                <c:ptCount val="1"/>
                <c:pt idx="0">
                  <c:v>13</c:v>
                </c:pt>
              </c:numCache>
            </c:numRef>
          </c:val>
        </c:ser>
        <c:ser>
          <c:idx val="9"/>
          <c:order val="9"/>
          <c:tx>
            <c:strRef>
              <c:f>Charts!$A$11</c:f>
              <c:strCache>
                <c:ptCount val="1"/>
                <c:pt idx="0">
                  <c:v>Health Care</c:v>
                </c:pt>
              </c:strCache>
            </c:strRef>
          </c:tx>
          <c:spPr>
            <a:solidFill>
              <a:schemeClr val="accent4">
                <a:lumMod val="60000"/>
              </a:schemeClr>
            </a:solidFill>
            <a:ln>
              <a:noFill/>
            </a:ln>
            <a:effectLst/>
          </c:spPr>
          <c:invertIfNegative val="0"/>
          <c:cat>
            <c:strRef>
              <c:f>Charts!$B$1</c:f>
              <c:strCache>
                <c:ptCount val="1"/>
                <c:pt idx="0">
                  <c:v>Total</c:v>
                </c:pt>
              </c:strCache>
            </c:strRef>
          </c:cat>
          <c:val>
            <c:numRef>
              <c:f>Charts!$B$11</c:f>
              <c:numCache>
                <c:formatCode>General</c:formatCode>
                <c:ptCount val="1"/>
                <c:pt idx="0">
                  <c:v>30</c:v>
                </c:pt>
              </c:numCache>
            </c:numRef>
          </c:val>
        </c:ser>
        <c:ser>
          <c:idx val="10"/>
          <c:order val="10"/>
          <c:tx>
            <c:strRef>
              <c:f>Charts!$A$12</c:f>
              <c:strCache>
                <c:ptCount val="1"/>
                <c:pt idx="0">
                  <c:v>Real Estate</c:v>
                </c:pt>
              </c:strCache>
            </c:strRef>
          </c:tx>
          <c:spPr>
            <a:solidFill>
              <a:schemeClr val="accent5">
                <a:lumMod val="60000"/>
              </a:schemeClr>
            </a:solidFill>
            <a:ln>
              <a:noFill/>
            </a:ln>
            <a:effectLst/>
          </c:spPr>
          <c:invertIfNegative val="0"/>
          <c:cat>
            <c:strRef>
              <c:f>Charts!$B$1</c:f>
              <c:strCache>
                <c:ptCount val="1"/>
                <c:pt idx="0">
                  <c:v>Total</c:v>
                </c:pt>
              </c:strCache>
            </c:strRef>
          </c:cat>
          <c:val>
            <c:numRef>
              <c:f>Charts!$B$12</c:f>
              <c:numCache>
                <c:formatCode>General</c:formatCode>
                <c:ptCount val="1"/>
                <c:pt idx="0">
                  <c:v>22</c:v>
                </c:pt>
              </c:numCache>
            </c:numRef>
          </c:val>
        </c:ser>
        <c:ser>
          <c:idx val="11"/>
          <c:order val="11"/>
          <c:tx>
            <c:strRef>
              <c:f>Charts!$A$13</c:f>
              <c:strCache>
                <c:ptCount val="1"/>
                <c:pt idx="0">
                  <c:v>Media &amp; Telecom</c:v>
                </c:pt>
              </c:strCache>
            </c:strRef>
          </c:tx>
          <c:spPr>
            <a:solidFill>
              <a:schemeClr val="accent6">
                <a:lumMod val="60000"/>
              </a:schemeClr>
            </a:solidFill>
            <a:ln>
              <a:noFill/>
            </a:ln>
            <a:effectLst/>
          </c:spPr>
          <c:invertIfNegative val="0"/>
          <c:cat>
            <c:strRef>
              <c:f>Charts!$B$1</c:f>
              <c:strCache>
                <c:ptCount val="1"/>
                <c:pt idx="0">
                  <c:v>Total</c:v>
                </c:pt>
              </c:strCache>
            </c:strRef>
          </c:cat>
          <c:val>
            <c:numRef>
              <c:f>Charts!$B$13</c:f>
              <c:numCache>
                <c:formatCode>General</c:formatCode>
                <c:ptCount val="1"/>
                <c:pt idx="0">
                  <c:v>19</c:v>
                </c:pt>
              </c:numCache>
            </c:numRef>
          </c:val>
        </c:ser>
        <c:ser>
          <c:idx val="12"/>
          <c:order val="12"/>
          <c:tx>
            <c:strRef>
              <c:f>Charts!$A$14</c:f>
              <c:strCache>
                <c:ptCount val="1"/>
                <c:pt idx="0">
                  <c:v>Industrial</c:v>
                </c:pt>
              </c:strCache>
            </c:strRef>
          </c:tx>
          <c:spPr>
            <a:solidFill>
              <a:schemeClr val="accent1">
                <a:lumMod val="80000"/>
                <a:lumOff val="20000"/>
              </a:schemeClr>
            </a:solidFill>
            <a:ln>
              <a:noFill/>
            </a:ln>
            <a:effectLst/>
          </c:spPr>
          <c:invertIfNegative val="0"/>
          <c:cat>
            <c:strRef>
              <c:f>Charts!$B$1</c:f>
              <c:strCache>
                <c:ptCount val="1"/>
                <c:pt idx="0">
                  <c:v>Total</c:v>
                </c:pt>
              </c:strCache>
            </c:strRef>
          </c:cat>
          <c:val>
            <c:numRef>
              <c:f>Charts!$B$14</c:f>
              <c:numCache>
                <c:formatCode>General</c:formatCode>
                <c:ptCount val="1"/>
                <c:pt idx="0">
                  <c:v>56</c:v>
                </c:pt>
              </c:numCache>
            </c:numRef>
          </c:val>
        </c:ser>
        <c:ser>
          <c:idx val="13"/>
          <c:order val="13"/>
          <c:tx>
            <c:strRef>
              <c:f>Charts!$A$15</c:f>
              <c:strCache>
                <c:ptCount val="1"/>
                <c:pt idx="0">
                  <c:v>Retail</c:v>
                </c:pt>
              </c:strCache>
            </c:strRef>
          </c:tx>
          <c:spPr>
            <a:solidFill>
              <a:schemeClr val="accent2">
                <a:lumMod val="80000"/>
                <a:lumOff val="20000"/>
              </a:schemeClr>
            </a:solidFill>
            <a:ln>
              <a:noFill/>
            </a:ln>
            <a:effectLst/>
          </c:spPr>
          <c:invertIfNegative val="0"/>
          <c:cat>
            <c:strRef>
              <c:f>Charts!$B$1</c:f>
              <c:strCache>
                <c:ptCount val="1"/>
                <c:pt idx="0">
                  <c:v>Total</c:v>
                </c:pt>
              </c:strCache>
            </c:strRef>
          </c:cat>
          <c:val>
            <c:numRef>
              <c:f>Charts!$B$15</c:f>
              <c:numCache>
                <c:formatCode>General</c:formatCode>
                <c:ptCount val="1"/>
                <c:pt idx="0">
                  <c:v>35</c:v>
                </c:pt>
              </c:numCache>
            </c:numRef>
          </c:val>
        </c:ser>
        <c:dLbls>
          <c:showLegendKey val="0"/>
          <c:showVal val="0"/>
          <c:showCatName val="0"/>
          <c:showSerName val="0"/>
          <c:showPercent val="0"/>
          <c:showBubbleSize val="0"/>
        </c:dLbls>
        <c:gapWidth val="182"/>
        <c:axId val="341509568"/>
        <c:axId val="341506432"/>
      </c:barChart>
      <c:catAx>
        <c:axId val="34150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06432"/>
        <c:crosses val="autoZero"/>
        <c:auto val="1"/>
        <c:lblAlgn val="ctr"/>
        <c:lblOffset val="100"/>
        <c:noMultiLvlLbl val="0"/>
      </c:catAx>
      <c:valAx>
        <c:axId val="341506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09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Charts!$B$1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Charts!$A$2:$A$14</c:f>
              <c:strCache>
                <c:ptCount val="13"/>
                <c:pt idx="0">
                  <c:v>Technology</c:v>
                </c:pt>
                <c:pt idx="1">
                  <c:v>Consumer</c:v>
                </c:pt>
                <c:pt idx="2">
                  <c:v>Diversified</c:v>
                </c:pt>
                <c:pt idx="3">
                  <c:v>Energy</c:v>
                </c:pt>
                <c:pt idx="4">
                  <c:v>Finance</c:v>
                </c:pt>
                <c:pt idx="5">
                  <c:v>Food &amp; beverage</c:v>
                </c:pt>
                <c:pt idx="6">
                  <c:v>Entertainment</c:v>
                </c:pt>
                <c:pt idx="7">
                  <c:v>Commodities </c:v>
                </c:pt>
                <c:pt idx="8">
                  <c:v>Services</c:v>
                </c:pt>
                <c:pt idx="9">
                  <c:v>Health Care</c:v>
                </c:pt>
                <c:pt idx="10">
                  <c:v>Real Estate</c:v>
                </c:pt>
                <c:pt idx="11">
                  <c:v>Media &amp; Telecom</c:v>
                </c:pt>
                <c:pt idx="12">
                  <c:v>Industrial</c:v>
                </c:pt>
              </c:strCache>
            </c:strRef>
          </c:cat>
          <c:val>
            <c:numRef>
              <c:f>Charts!$B$2:$B$14</c:f>
              <c:numCache>
                <c:formatCode>General</c:formatCode>
                <c:ptCount val="13"/>
                <c:pt idx="0">
                  <c:v>83</c:v>
                </c:pt>
                <c:pt idx="1">
                  <c:v>43</c:v>
                </c:pt>
                <c:pt idx="2">
                  <c:v>52</c:v>
                </c:pt>
                <c:pt idx="3">
                  <c:v>29</c:v>
                </c:pt>
                <c:pt idx="4">
                  <c:v>63</c:v>
                </c:pt>
                <c:pt idx="5">
                  <c:v>26</c:v>
                </c:pt>
                <c:pt idx="6">
                  <c:v>12</c:v>
                </c:pt>
                <c:pt idx="7">
                  <c:v>17</c:v>
                </c:pt>
                <c:pt idx="8">
                  <c:v>13</c:v>
                </c:pt>
                <c:pt idx="9">
                  <c:v>30</c:v>
                </c:pt>
                <c:pt idx="10">
                  <c:v>22</c:v>
                </c:pt>
                <c:pt idx="11">
                  <c:v>19</c:v>
                </c:pt>
                <c:pt idx="12">
                  <c:v>56</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[rich2024.xlsx]usa pivot table!PivotTable5</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341504472"/>
        <c:axId val="341504080"/>
      </c:barChart>
      <c:catAx>
        <c:axId val="3415044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04080"/>
        <c:crosses val="autoZero"/>
        <c:auto val="1"/>
        <c:lblAlgn val="ctr"/>
        <c:lblOffset val="100"/>
        <c:noMultiLvlLbl val="0"/>
      </c:catAx>
      <c:valAx>
        <c:axId val="3415040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04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Types of Industry in USA</a:t>
            </a:r>
          </a:p>
          <a:p>
            <a:pPr>
              <a:defRPr/>
            </a:pP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 on Usa'!$J$2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'Data on Usa'!$I$3:$I$16</c:f>
              <c:strCache>
                <c:ptCount val="14"/>
                <c:pt idx="0">
                  <c:v>Technology</c:v>
                </c:pt>
                <c:pt idx="1">
                  <c:v>Diversified</c:v>
                </c:pt>
                <c:pt idx="2">
                  <c:v>Retail</c:v>
                </c:pt>
                <c:pt idx="3">
                  <c:v>Industrial</c:v>
                </c:pt>
                <c:pt idx="4">
                  <c:v>Finance</c:v>
                </c:pt>
                <c:pt idx="5">
                  <c:v>Food &amp; Beverage</c:v>
                </c:pt>
                <c:pt idx="6">
                  <c:v>Entertainment</c:v>
                </c:pt>
                <c:pt idx="7">
                  <c:v>Consumer</c:v>
                </c:pt>
                <c:pt idx="8">
                  <c:v>Health Care</c:v>
                </c:pt>
                <c:pt idx="9">
                  <c:v>Real Estate</c:v>
                </c:pt>
                <c:pt idx="10">
                  <c:v>Media &amp; Telecom</c:v>
                </c:pt>
                <c:pt idx="11">
                  <c:v>Energy</c:v>
                </c:pt>
                <c:pt idx="12">
                  <c:v>Services</c:v>
                </c:pt>
                <c:pt idx="13">
                  <c:v>Commodities</c:v>
                </c:pt>
              </c:strCache>
            </c:strRef>
          </c:cat>
          <c:val>
            <c:numRef>
              <c:f>'Data on Usa'!$J$3:$J$16</c:f>
              <c:numCache>
                <c:formatCode>General</c:formatCode>
                <c:ptCount val="14"/>
                <c:pt idx="0">
                  <c:v>42</c:v>
                </c:pt>
                <c:pt idx="1">
                  <c:v>8</c:v>
                </c:pt>
                <c:pt idx="2">
                  <c:v>14</c:v>
                </c:pt>
                <c:pt idx="3">
                  <c:v>7</c:v>
                </c:pt>
                <c:pt idx="4">
                  <c:v>38</c:v>
                </c:pt>
                <c:pt idx="5">
                  <c:v>11</c:v>
                </c:pt>
                <c:pt idx="6">
                  <c:v>9</c:v>
                </c:pt>
                <c:pt idx="7">
                  <c:v>14</c:v>
                </c:pt>
                <c:pt idx="8">
                  <c:v>6</c:v>
                </c:pt>
                <c:pt idx="9">
                  <c:v>8</c:v>
                </c:pt>
                <c:pt idx="10">
                  <c:v>8</c:v>
                </c:pt>
                <c:pt idx="11">
                  <c:v>15</c:v>
                </c:pt>
                <c:pt idx="12">
                  <c:v>8</c:v>
                </c:pt>
                <c:pt idx="13">
                  <c:v>3</c:v>
                </c:pt>
              </c:numCache>
            </c:numRef>
          </c:val>
        </c:ser>
        <c:dLbls>
          <c:dLblPos val="inEnd"/>
          <c:showLegendKey val="0"/>
          <c:showVal val="1"/>
          <c:showCatName val="0"/>
          <c:showSerName val="0"/>
          <c:showPercent val="0"/>
          <c:showBubbleSize val="0"/>
        </c:dLbls>
        <c:gapWidth val="65"/>
        <c:axId val="523167136"/>
        <c:axId val="521673472"/>
      </c:barChart>
      <c:catAx>
        <c:axId val="5231671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Industry Type</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1673472"/>
        <c:crosses val="autoZero"/>
        <c:auto val="1"/>
        <c:lblAlgn val="ctr"/>
        <c:lblOffset val="100"/>
        <c:noMultiLvlLbl val="0"/>
      </c:catAx>
      <c:valAx>
        <c:axId val="5216734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a:t>
                </a:r>
                <a:r>
                  <a:rPr lang="en-US" baseline="0"/>
                  <a:t>  in Industry</a:t>
                </a:r>
                <a:endParaRPr lang="en-US"/>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31671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962025</xdr:colOff>
      <xdr:row>6</xdr:row>
      <xdr:rowOff>66675</xdr:rowOff>
    </xdr:from>
    <xdr:to>
      <xdr:col>0</xdr:col>
      <xdr:colOff>6153150</xdr:colOff>
      <xdr:row>20</xdr:row>
      <xdr:rowOff>0</xdr:rowOff>
    </xdr:to>
    <xdr:sp macro="" textlink="">
      <xdr:nvSpPr>
        <xdr:cNvPr id="2" name="Rectangle 1"/>
        <xdr:cNvSpPr/>
      </xdr:nvSpPr>
      <xdr:spPr>
        <a:xfrm>
          <a:off x="962025" y="1209675"/>
          <a:ext cx="5191125" cy="2600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This Excel</a:t>
          </a:r>
          <a:r>
            <a:rPr lang="en-US" sz="1100" baseline="0"/>
            <a:t> sheet contains information about the weakthiest people in the world according to the year 2024. I have gathered the informaton to analyse from which country most Billinoires reside in and the amount of wealth they have accumulated. In addition my analysis was based on the industry and the country that most dominates. This information can be used to see which industry is generatin the most wealth and in which part of the world they are located. </a:t>
          </a:r>
        </a:p>
        <a:p>
          <a:pPr algn="l"/>
          <a:endParaRPr lang="en-US" sz="1100" baseline="0"/>
        </a:p>
        <a:p>
          <a:pPr algn="l"/>
          <a:r>
            <a:rPr lang="en-US" sz="1100" baseline="0"/>
            <a:t>As I anlysed, my gatherings concluded that the most wealthiest business people reside in USA and the dominant industry is Technology. I have embeded some charts for visual analysis.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0</xdr:row>
      <xdr:rowOff>61912</xdr:rowOff>
    </xdr:from>
    <xdr:to>
      <xdr:col>10</xdr:col>
      <xdr:colOff>133350</xdr:colOff>
      <xdr:row>14</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0</xdr:row>
      <xdr:rowOff>119062</xdr:rowOff>
    </xdr:from>
    <xdr:to>
      <xdr:col>18</xdr:col>
      <xdr:colOff>19050</xdr:colOff>
      <xdr:row>15</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16</xdr:row>
      <xdr:rowOff>180975</xdr:rowOff>
    </xdr:from>
    <xdr:to>
      <xdr:col>11</xdr:col>
      <xdr:colOff>85725</xdr:colOff>
      <xdr:row>26</xdr:row>
      <xdr:rowOff>142875</xdr:rowOff>
    </xdr:to>
    <xdr:sp macro="" textlink="">
      <xdr:nvSpPr>
        <xdr:cNvPr id="4" name="Rectangle 3"/>
        <xdr:cNvSpPr/>
      </xdr:nvSpPr>
      <xdr:spPr>
        <a:xfrm>
          <a:off x="1285875" y="3228975"/>
          <a:ext cx="6153150" cy="1866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 this section</a:t>
          </a:r>
          <a:r>
            <a:rPr lang="en-US" sz="1100" baseline="0"/>
            <a:t> of the excel sheet is information about which industry dominates the most. I have used Countif to sum up the total per industry. This has been possible by creating a separate table using information gathered in the sheet titled top rich2024.  I created a table for reference and added the total at the bottom for verification.</a:t>
          </a:r>
        </a:p>
        <a:p>
          <a:pPr algn="l"/>
          <a:endParaRPr lang="en-US" sz="1100" baseline="0"/>
        </a:p>
        <a:p>
          <a:pPr algn="l"/>
          <a:r>
            <a:rPr lang="en-US" sz="1100" baseline="0"/>
            <a:t>According to the information that I have gathered, the Technology industry has the most wealthiest people according to the information provided with 18%. The Finance sector is the second largest with 13%. The least according to the industriess on this chat is the entertainment industry with 3%.</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142875</xdr:colOff>
      <xdr:row>0</xdr:row>
      <xdr:rowOff>57150</xdr:rowOff>
    </xdr:from>
    <xdr:to>
      <xdr:col>11</xdr:col>
      <xdr:colOff>447675</xdr:colOff>
      <xdr:row>14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56030</xdr:colOff>
      <xdr:row>17</xdr:row>
      <xdr:rowOff>79560</xdr:rowOff>
    </xdr:from>
    <xdr:to>
      <xdr:col>15</xdr:col>
      <xdr:colOff>537882</xdr:colOff>
      <xdr:row>35</xdr:row>
      <xdr:rowOff>145675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549089</xdr:colOff>
      <xdr:row>37</xdr:row>
      <xdr:rowOff>112059</xdr:rowOff>
    </xdr:from>
    <xdr:to>
      <xdr:col>15</xdr:col>
      <xdr:colOff>56029</xdr:colOff>
      <xdr:row>47</xdr:row>
      <xdr:rowOff>156882</xdr:rowOff>
    </xdr:to>
    <xdr:sp macro="" textlink="">
      <xdr:nvSpPr>
        <xdr:cNvPr id="3" name="Rectangle 2"/>
        <xdr:cNvSpPr/>
      </xdr:nvSpPr>
      <xdr:spPr>
        <a:xfrm>
          <a:off x="8415618" y="7160559"/>
          <a:ext cx="4874558" cy="19498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information included in this sheet is based only on USA.</a:t>
          </a:r>
          <a:r>
            <a:rPr lang="en-US" sz="1100" baseline="0"/>
            <a:t> According to my analysis, the total number of wealthy people from USA is 191 and their largest industry is Technology.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642.03791712963" createdVersion="5" refreshedVersion="5" minRefreshableVersion="3" recordCount="500">
  <cacheSource type="worksheet">
    <worksheetSource name="Table1"/>
  </cacheSource>
  <cacheFields count="7">
    <cacheField name="Rank" numFmtId="0">
      <sharedItems containsSemiMixedTypes="0" containsString="0" containsNumber="1" containsInteger="1" minValue="1" maxValue="500"/>
    </cacheField>
    <cacheField name=" Name" numFmtId="0">
      <sharedItems count="500">
        <s v="Elon Musk"/>
        <s v="Jeff Bezos"/>
        <s v="Mark Zuckerberg"/>
        <s v="Larry Ellison"/>
        <s v="Bernard Arnault"/>
        <s v="Larry Page"/>
        <s v="Bill Gates"/>
        <s v="Sergey Brin"/>
        <s v="Steve Ballmer"/>
        <s v="Warren Buffett"/>
        <s v="Jensen Huang"/>
        <s v="Jim Walton"/>
        <s v="Michael Dell"/>
        <s v="Rob Walton"/>
        <s v="Alice Walton"/>
        <s v="Amancio Ortega"/>
        <s v="Mukesh Ambani"/>
        <s v="Carlos Slim"/>
        <s v="Gautam Adani"/>
        <s v="Julia Flesher Koch &amp; family"/>
        <s v="Francoise Bettencourt Meyers"/>
        <s v="Charles Koch"/>
        <s v="Changpeng Zhao"/>
        <s v="Zhong Shanshan"/>
        <s v="Stephen Schwarzman"/>
        <s v="Thomas Peterffy"/>
        <s v="Tadashi Yanai"/>
        <s v="Ma Huateng"/>
        <s v="Jeff Yass"/>
        <s v="Alain Wertheimer"/>
        <s v="Gerard Wertheimer"/>
        <s v="Jacqueline Badger Mars"/>
        <s v="John Mars"/>
        <s v="Abigail Johnson"/>
        <s v="Shiv Nadar"/>
        <s v="Zhang Yiming"/>
        <s v="Ken Griffin"/>
        <s v="MacKenzie Scott"/>
        <s v="Shapoor Mistry"/>
        <s v="Len Blavatnik"/>
        <s v="Lukas Walton"/>
        <s v="Klaus-Michael Kuehne"/>
        <s v="Zeng Yuqun"/>
        <s v="Miriam Adelson"/>
        <s v="Eric Schmidt"/>
        <s v="Giovanni Ferrero &amp; family"/>
        <s v="Colin Huang"/>
        <s v="German Larrea"/>
        <s v="Phil Knight &amp; family"/>
        <s v="Jack Ma"/>
        <s v="Savitri Jindal"/>
        <s v="Eduardo Saverin"/>
        <s v="He Xiangjian"/>
        <s v="Dieter Schwarz"/>
        <s v="Vladimir Potanin"/>
        <s v="Azim Premji"/>
        <s v="William Ding"/>
        <s v="Li Ka-shing"/>
        <s v="Dustin Moskovitz"/>
        <s v="Iris Fontbona &amp; family"/>
        <s v="Vladimir Lisin"/>
        <s v="Rodolphe Saade &amp; family"/>
        <s v="Low Tuck Kwong"/>
        <s v="Thomas Frist"/>
        <s v="Dilip Shanghvi"/>
        <s v="Idan Ofer"/>
        <s v="Dan Gilbert"/>
        <s v="Aliko Dangote"/>
        <s v="Ernesto Bertarelli &amp; family"/>
        <s v="Vagit Alekperov"/>
        <s v="Gianluigi Aponte"/>
        <s v="Eyal Ofer"/>
        <s v="Lei Jun"/>
        <s v="Hasso Plattner"/>
        <s v="Prajogo Pangestu"/>
        <s v="Elaine Marshall"/>
        <s v="Alexey Mordashov"/>
        <s v="Leonid Mikhelson"/>
        <s v="Takemitsu Takizaki"/>
        <s v="Susanne Klatten"/>
        <s v="John Menard"/>
        <s v="Lyndal Stephens Greth"/>
        <s v="Budi Hartono"/>
        <s v="Lee Shau Kee"/>
        <s v="Andy Bechtolsheim"/>
        <s v="Andrew Forrest"/>
        <s v="Sunil Mittal"/>
        <s v="Michael Hartono"/>
        <s v="Reinhold Wuerth"/>
        <s v="Manuel Villar"/>
        <s v="Mark Mateschitz"/>
        <s v="Jorge Paulo Lemann"/>
        <s v="Francois Pinault"/>
        <s v="Andrey Melnichenko"/>
        <s v="Xu Yangtian"/>
        <s v="David Tepper"/>
        <s v="Vicky Safra"/>
        <s v="Stefan Quandt"/>
        <s v="Philip Anschutz"/>
        <s v="Wang Chuan-Fu"/>
        <s v="George Roberts"/>
        <s v="Lakshmi Mittal"/>
        <s v="Zhang Bo"/>
        <s v="Kumar Birla"/>
        <s v="Sukanto Tanoto"/>
        <s v="Stan Kroenke"/>
        <s v="Cyrus Poonawalla"/>
        <s v="James Dyson"/>
        <s v="Sherry Brydson"/>
        <s v="Henry Kravis"/>
        <s v="Henry Cheng"/>
        <s v="Donald Newhouse"/>
        <s v="Henry Samueli"/>
        <s v="K P Singh"/>
        <s v="Zhang Zhidong"/>
        <s v="Mikhail Prokhorov"/>
        <s v="Gina Rinehart"/>
        <s v="Harry Triguboff"/>
        <s v="Jeffery Hildebrand"/>
        <s v="Christy Walton"/>
        <s v="Ernie Garcia"/>
        <s v="Huang Shilin"/>
        <s v="Jan Koum"/>
        <s v="Stefan Persson"/>
        <s v="Robert Kuok"/>
        <s v="Ravi Jaipuria"/>
        <s v="Donald Bren"/>
        <s v="Radhakishan Damani"/>
        <s v="Dietmar Hopp"/>
        <s v="Dave Duffield"/>
        <s v="Masayoshi Son"/>
        <s v="Leonard Lauder"/>
        <s v="Scott Farquhar"/>
        <s v="Mike Cannon-Brookes"/>
        <s v="Ray Dalio"/>
        <s v="Jim Goodnight"/>
        <s v="Theo Albrecht Jr"/>
        <s v="Alwaleed Bin Talal"/>
        <s v="Sarath Ratanavadi"/>
        <s v="Peter Thiel"/>
        <s v="Robert Pera"/>
        <s v="Thomas Struengmann"/>
        <s v="Andreas Struengmann"/>
        <s v="Rick Cohen"/>
        <s v="Jerry Jones"/>
        <s v="Leon Black"/>
        <s v="Melinda French Gates"/>
        <s v="Mikhail Fridman"/>
        <s v="Tilman Fertitta"/>
        <s v="Paolo Rocca &amp; family"/>
        <s v="Leo Koguan"/>
        <s v="Diane Hendricks"/>
        <s v="Micky Arison"/>
        <s v="David Sun"/>
        <s v="John Tu"/>
        <s v="Tom Gores"/>
        <s v="Charles Butt &amp; family"/>
        <s v="Steve Cohen"/>
        <s v="George Kaiser"/>
        <s v="Liu Yongxing"/>
        <s v="Alisher Usmanov"/>
        <s v="Li Xiting"/>
        <s v="Qin Yinglin"/>
        <s v="Andy Beal"/>
        <s v="Sammy Lee"/>
        <s v="Charles Schwab"/>
        <s v="Uday Kotak"/>
        <s v="Elizabeth Johnson"/>
        <s v="Ned Johnson IV"/>
        <s v="Alejandro Santo Domingo &amp; family"/>
        <s v="Peter Woo"/>
        <s v="Jim Ratcliffe"/>
        <s v="Qi Shi"/>
        <s v="Renata Kellnerova"/>
        <s v="Karl Albrecht Jr"/>
        <s v="Beate Heister"/>
        <s v="Bob Duggan"/>
        <s v="Johann Rupert &amp; family"/>
        <s v="Anthoni Salim"/>
        <s v="Charoen Sirivadhanabhakdi"/>
        <s v="Charlene de Carvalho-Heineken"/>
        <s v="Martin Viessmann &amp; family"/>
        <s v="Nancy Laurie"/>
        <s v="Brian Armstrong"/>
        <s v="Izzy Englander"/>
        <s v="Barry Lam"/>
        <s v="Dmitry Rybolovlev"/>
        <s v="Josh Harris"/>
        <s v="Hugh Grosvenor"/>
        <s v="Tony Ressler"/>
        <s v="Richard Kinder"/>
        <s v="Mark Walter"/>
        <s v="Harold Hamm"/>
        <s v="Lv Xiang-yang"/>
        <s v="Stephen Ross"/>
        <s v="Li Shu Fu"/>
        <s v="Les Wexner"/>
        <s v="Carl Cook"/>
        <s v="Adam Foroughi"/>
        <s v="Jay Chaudhry"/>
        <s v="Mangal Prabhat Lodha"/>
        <s v="Raymond Kwok"/>
        <s v="Sulaiman Al Habib"/>
        <s v="Terry Pegula"/>
        <s v="Pierre Omidyar"/>
        <s v="Peter Thomson"/>
        <s v="Taylor Thomson"/>
        <s v="Sandra Ortega Mera"/>
        <s v="David Thomson"/>
        <s v="Wang Xing"/>
        <s v="Ann Kroenke"/>
        <s v="Laurence Graff"/>
        <s v="Dan Friedkin"/>
        <s v="Ralph Lauren"/>
        <s v="Laurene Powell Jobs"/>
        <s v="Anthony Bamford &amp; family"/>
        <s v="Hansjoerg Wyss"/>
        <s v="Marc Benioff"/>
        <s v="Anthony Pratt"/>
        <s v="David Velez"/>
        <s v="Thomas Kwok"/>
        <s v="Patrick Ryan"/>
        <s v="Pang Kang"/>
        <s v="Rupert Murdoch"/>
        <s v="Nicky Oppenheimer"/>
        <s v="Wei Jianjun"/>
        <s v="Graeme Hart"/>
        <s v="Gong Hongjia"/>
        <s v="Steven Rales"/>
        <s v="Simon Reuben"/>
        <s v="David Reuben"/>
        <s v="John Fredriksen"/>
        <s v="Marc Rowan"/>
        <s v="John Albert Sobrato"/>
        <s v="John Grayken"/>
        <s v="Zhang Congyuan"/>
        <s v="Brian Chesky"/>
        <s v="Gennady Timchenko"/>
        <s v="Ralph Sonnenberg"/>
        <s v="Marijke Mars"/>
        <s v="Victoria Mars"/>
        <s v="Pamela Mars-Wright"/>
        <s v="Friedhelm Loh"/>
        <s v="Randa Williams"/>
        <s v="Robert Smith"/>
        <s v="Dannine Avara"/>
        <s v="Scott Duncan"/>
        <s v="Milane Frantz"/>
        <s v="David Shaw"/>
        <s v="Leonid Fedun"/>
        <s v="Stan Druckenmiller"/>
        <s v="Zhong Huijuan"/>
        <s v="Sun Piaoyang"/>
        <s v="Victor Rashnikov"/>
        <s v="Valerie Mars"/>
        <s v="Patrick Soon-Shiong"/>
        <s v="Lin Bin"/>
        <s v="Zhou Qunfei"/>
        <s v="David Cheriton"/>
        <s v="Goh Cheng Liang"/>
        <s v="Torstein Hagen"/>
        <s v="Dang Yanbao"/>
        <s v="Ludwig Merckle"/>
        <s v="Todd Graves"/>
        <s v="Alex Gerko"/>
        <s v="David Steward"/>
        <s v="Michael Kadoorie"/>
        <s v="Jon Gray"/>
        <s v="Ronda Stryker"/>
        <s v="Karel Komarek"/>
        <s v="Wang Wei"/>
        <s v="Prince Hans-Adam II"/>
        <s v="German Khan"/>
        <s v="Arthur Dantchik"/>
        <s v="Andrey Guryev"/>
        <s v="Terry Gou"/>
        <s v="Tobi Lutke"/>
        <s v="Martin Lorentzon"/>
        <s v="Murali Divi"/>
        <s v="Sri Prakash Lohia"/>
        <s v="Pei Zhenhua"/>
        <s v="Stef Wertheimer"/>
        <s v="Antonia Axson Johnson"/>
        <s v="Vincent Bollore"/>
        <s v="Kenneth Dart"/>
        <s v="Michael Rubin"/>
        <s v="Marcel Telles"/>
        <s v="Steven Spielberg"/>
        <s v="Nusli Wadia"/>
        <s v="Lin Muqin"/>
        <s v="Linda Campbell"/>
        <s v="Gaye Farncombe"/>
        <s v="John Malone"/>
        <s v="Michael Platt"/>
        <s v="Tammy Gustavson"/>
        <s v="Ray Lee Hunt"/>
        <s v="Natie Kirsh"/>
        <s v="Mark Stevens"/>
        <s v="Shahid Khan"/>
        <s v="Jude Reyes"/>
        <s v="Chris Reyes"/>
        <s v="Enrique Razon"/>
        <s v="Piero Ferrari"/>
        <s v="Nathan Blecharczyk"/>
        <s v="Pankaj Patel"/>
        <s v="Abdullah Al Ghurair"/>
        <s v="Yu Yong"/>
        <s v="John Doerr"/>
        <s v="Lynn Schusterman"/>
        <s v="Pavel Durov"/>
        <s v="Michael Kim"/>
        <s v="Suleiman Kerimov"/>
        <s v="David Geffen"/>
        <s v="Shari Arison"/>
        <s v="Jaime Gilinski"/>
        <s v="Richard White"/>
        <s v="Ma Jianrong"/>
        <s v="Bob Rich"/>
        <s v="Frank Lowy"/>
        <s v="Nassef Sawiris"/>
        <s v="Jay Y. Lee"/>
        <s v="Mohammed Al Amoudi"/>
        <s v="Anders Holch Povlsen &amp; family"/>
        <s v="Eric Smidt"/>
        <s v="Thomas Schmidheiny"/>
        <s v="Carl Bennet"/>
        <s v="Yi Zheng"/>
        <s v="Chris Hohn"/>
        <s v="Woody Johnson"/>
        <s v="Vikram Lal"/>
        <s v="Jimmy Haslam"/>
        <s v="Robert Kraft"/>
        <s v="Xu Hang"/>
        <s v="Marcos Galperin"/>
        <s v="Xavier Niel"/>
        <s v="Joe Gebbia"/>
        <s v="Blair Parry-Okeden"/>
        <s v="Jim Kennedy"/>
        <s v="Marie-Helene Habert-Dassault"/>
        <s v="Thierry Dassault"/>
        <s v="Laurent Dassault"/>
        <s v="Rahul Bhatia"/>
        <s v="Nik Storonsky"/>
        <s v="Zhu Yi"/>
        <s v="Samuel Yin"/>
        <s v="George Lucas"/>
        <s v="Tony James"/>
        <s v="Heinrich Deichmann &amp; family"/>
        <s v="Pat Stryker"/>
        <s v="Mitchell Rales"/>
        <s v="Chip Wilson"/>
        <s v="Kelcy Warren"/>
        <s v="Magdalena Martullo"/>
        <s v="Alexander Abramov"/>
        <s v="Steve Feinberg"/>
        <s v="Liu Yonghao"/>
        <s v="Dan Cathy"/>
        <s v="Bubba Cathy"/>
        <s v="Clive Calder"/>
        <s v="Henry Laufer"/>
        <s v="Min Kao"/>
        <s v="Rafael Del Pino"/>
        <s v="John Brown"/>
        <s v="Viktor Vekselberg"/>
        <s v="Li Shuirong"/>
        <s v="Dennis Washington"/>
        <s v="Lynsi Snyder"/>
        <s v="John Sall"/>
        <s v="Giorgio Armani"/>
        <s v="Mark Cuban"/>
        <s v="Xu Shihui"/>
        <s v="Rahel Blocher"/>
        <s v="Trevor Rees-Jones"/>
        <s v="Joe Lewis"/>
        <s v="Sudhir Mehta"/>
        <s v="Samir Mehta"/>
        <s v="Ken Xie"/>
        <s v="Ivan Glasenberg"/>
        <s v="Yeung Kin-Man"/>
        <s v="Kjeld Kirk Kristiansen"/>
        <s v="Wang Ning"/>
        <s v="Jiang Rensheng"/>
        <s v="Chen Bang"/>
        <s v="Forrest Li"/>
        <s v="Miuccia Prada"/>
        <s v="Bill Ackman"/>
        <s v="Joe Ricketts"/>
        <s v="Patrizio Bertelli"/>
        <s v="Ernest Garcia III"/>
        <s v="Roman Abramovich"/>
        <s v="James Pattison"/>
        <s v="Wu Jianshu"/>
        <s v="Leonard Stern"/>
        <s v="Wang Liping"/>
        <s v="Bidzina Ivanishvili"/>
        <s v="Thomas Kirk Kristiansen"/>
        <s v="Agnete Kirk Thinggaard"/>
        <s v="Thomas Pritzker"/>
        <s v="Carlos Sicupira"/>
        <s v="Richard Tsai"/>
        <s v="Ding Shizhong"/>
        <s v="Andre Esteves"/>
        <s v="Peter Cancro"/>
        <s v="Benu Bangur"/>
        <s v="Alain Bouchard"/>
        <s v="Gayle Benson"/>
        <s v="You Xiaoping"/>
        <s v="Todd Boehly"/>
        <s v="Wang Jianlin"/>
        <s v="Tatyana Kim"/>
        <s v="Liu Hanyuan"/>
        <s v="Scott Cook"/>
        <s v="Sofie Kirk Kristiansen"/>
        <s v="Petr Aven"/>
        <s v="Tom Morris"/>
        <s v="Jeff Skoll"/>
        <s v="Cen Junda"/>
        <s v="Edward Roski"/>
        <s v="Daniel Tsai"/>
        <s v="David Filo"/>
        <s v="Niels Louis-Hansen"/>
        <s v="Vladimir Kim"/>
        <s v="Cho Jung-Ho"/>
        <s v="Kerry Stokes"/>
        <s v="Ding Shijia"/>
        <s v="Yasumitsu Shigeta"/>
        <s v="Naguib Sawiris"/>
        <s v="Alexey Kuzmichev"/>
        <s v="Margot Perot &amp; family"/>
        <s v="Daniel Ek"/>
        <s v="Joe Mansueto"/>
        <s v="Steve Bisciotti"/>
        <s v="Gary Rollins"/>
        <s v="Patrick Collison"/>
        <s v="John Collison"/>
        <s v="Edward Cadogan"/>
        <s v="Joseph Tsai"/>
        <s v="Cai Haoyu"/>
        <s v="Jeff Green"/>
        <s v="Michael Smith"/>
        <s v="Robin Li"/>
        <s v="Lu Weiding"/>
        <s v="Liz Mohn"/>
        <s v="Geoffrey Kwok"/>
        <s v="Luis Sarmiento"/>
        <s v="Andre Hoffmann"/>
        <s v="Daniel Kretinsky"/>
        <s v="Bertil Hult"/>
        <s v="Rocco Commisso"/>
        <s v="Brian Acton"/>
        <s v="M A Yusuff Ali"/>
        <s v="Gordon Getty"/>
        <s v="Frederik Paulsen"/>
        <s v="Gabe Newell"/>
        <s v="Charles Dolan &amp; family"/>
        <s v="Ruan Liping"/>
        <s v="Cao Renxian"/>
        <s v="Jason Chang"/>
        <s v="Wang Laisheng"/>
        <s v="Mark Scheinberg"/>
        <s v="Ruan Xueping"/>
        <s v="Alejandro Bailleres"/>
        <s v="Gwendolyn Sontheim Meyer"/>
        <s v="Pauline Keinath"/>
        <s v="Carl Douglas"/>
        <s v="Eric Douglas"/>
        <s v="Pedro Moreira Salles"/>
        <s v="Stefano Pessina"/>
        <s v="Tito Beveridge"/>
        <s v="Fernando Moreira Salles"/>
        <s v="Li Ping"/>
        <s v="Massimiliana Landini Aleotti"/>
        <s v="Donald Trump"/>
        <s v="Sergey Galitskiy"/>
        <s v="Reed Hastings"/>
        <s v="Vivek Sehgal"/>
        <s v="Rakesh Gangwal"/>
        <s v="Sergei Popov"/>
        <s v="Ronald McAulay"/>
        <s v="Alain Merieux"/>
        <s v="Zhang Lei"/>
        <s v="Maria Angelicoussis"/>
        <s v="Jorge Moll &amp; family"/>
        <s v="Mat Ishbia"/>
        <s v="Bruce Kovner"/>
        <s v="Marian Ilitch"/>
        <s v="George Soros"/>
        <s v="Jack Dorsey"/>
        <s v="Odd Reitan"/>
        <s v="Georg Nemetschek"/>
        <s v="Jim Davis"/>
        <s v="Tsai Eng-Meng"/>
        <s v="David Green"/>
        <s v="Vikas Oberoi"/>
        <s v="Ira Rennert"/>
        <s v="Igor Bukhman"/>
        <s v="Dmitry Bukhman"/>
        <s v="Renate Reimann-Haas"/>
        <s v="Matthias Reimann-Andersen"/>
        <s v="Stefan Reimann-Andersen"/>
      </sharedItems>
    </cacheField>
    <cacheField name="Total net worth " numFmtId="0">
      <sharedItems count="318">
        <s v="$447B"/>
        <s v="$249B"/>
        <s v="$224B"/>
        <s v="$198B"/>
        <s v="$181B"/>
        <s v="$174B"/>
        <s v="$165B"/>
        <s v="$163B"/>
        <s v="$155B"/>
        <s v="$144B"/>
        <s v="$122B"/>
        <s v="$117B"/>
        <s v="$115B"/>
        <s v="$114B"/>
        <s v="$106B"/>
        <s v="$97.1B"/>
        <s v="$85.6B"/>
        <s v="$79.3B"/>
        <s v="$75.9B"/>
        <s v="$75.6B"/>
        <s v="$68.2B"/>
        <s v="$63.2B"/>
        <s v="$58.8B"/>
        <s v="$58.1B"/>
        <s v="$54.4B"/>
        <s v="$52.8B"/>
        <s v="$48.0B"/>
        <s v="$46.2B"/>
        <s v="$45.5B"/>
        <s v="$44.8B"/>
        <s v="$44.2B"/>
        <s v="$43.9B"/>
        <s v="$42.5B"/>
        <s v="$41.7B"/>
        <s v="$41.4B"/>
        <s v="$40.4B"/>
        <s v="$40.1B"/>
        <s v="$39.1B"/>
        <s v="$38.8B"/>
        <s v="$37.3B"/>
        <s v="$37.1B"/>
        <s v="$36.4B"/>
        <s v="$35.8B"/>
        <s v="$35.6B"/>
        <s v="$35.2B"/>
        <s v="$34.7B"/>
        <s v="$34.3B"/>
        <s v="$33.1B"/>
        <s v="$32.6B"/>
        <s v="$32.4B"/>
        <s v="$31.8B"/>
        <s v="$31.1B"/>
        <s v="$30.5B"/>
        <s v="$30.4B"/>
        <s v="$29.7B"/>
        <s v="$29.6B"/>
        <s v="$28.9B"/>
        <s v="$28.7B"/>
        <s v="$28.5B"/>
        <s v="$28.3B"/>
        <s v="$28.1B"/>
        <s v="$28.0B"/>
        <s v="$27.8B"/>
        <s v="$27.7B"/>
        <s v="$27.0B"/>
        <s v="$26.5B"/>
        <s v="$26.4B"/>
        <s v="$25.8B"/>
        <s v="$25.7B"/>
        <s v="$25.5B"/>
        <s v="$25.1B"/>
        <s v="$25.0B"/>
        <s v="$24.8B"/>
        <s v="$24.7B"/>
        <s v="$24.6B"/>
        <s v="$24.5B"/>
        <s v="$24.2B"/>
        <s v="$23.0B"/>
        <s v="$22.8B"/>
        <s v="$22.3B"/>
        <s v="$22.2B"/>
        <s v="$22.1B"/>
        <s v="$22.0B"/>
        <s v="$21.6B"/>
        <s v="$21.5B"/>
        <s v="$21.4B"/>
        <s v="$21.3B"/>
        <s v="$21.2B"/>
        <s v="$21.1B"/>
        <s v="$21.0B"/>
        <s v="$20.7B"/>
        <s v="$20.3B"/>
        <s v="$20.1B"/>
        <s v="$19.9B"/>
        <s v="$19.5B"/>
        <s v="$19.4B"/>
        <s v="$19.1B"/>
        <s v="$19.0B"/>
        <s v="$18.9B"/>
        <s v="$18.8B"/>
        <s v="$18.7B"/>
        <s v="$18.6B"/>
        <s v="$18.3B"/>
        <s v="$17.8B"/>
        <s v="$17.6B"/>
        <s v="$17.5B"/>
        <s v="$17.4B"/>
        <s v="$17.0B"/>
        <s v="$16.9B"/>
        <s v="$16.5B"/>
        <s v="$16.4B"/>
        <s v="$16.3B"/>
        <s v="$16.2B"/>
        <s v="$16.1B"/>
        <s v="$16.0B"/>
        <s v="$15.9B"/>
        <s v="$15.8B"/>
        <s v="$15.5B"/>
        <s v="$15.4B"/>
        <s v="$15.3B"/>
        <s v="$15.2B"/>
        <s v="$15.1B"/>
        <s v="$14.9B"/>
        <s v="$14.8B"/>
        <s v="$14.6B"/>
        <s v="$14.5B"/>
        <s v="$14.3B"/>
        <s v="$14.2B"/>
        <s v="$14.1B"/>
        <s v="$14.0B"/>
        <s v="$13.9B"/>
        <s v="$13.8B"/>
        <s v="$13.7B"/>
        <s v="$13.6B"/>
        <s v="$13.5B"/>
        <s v="$13.3B"/>
        <s v="$13.1B"/>
        <s v="$13.0B"/>
        <s v="$12.9B"/>
        <s v="$12.8B"/>
        <s v="$12.7B"/>
        <s v="$12.6B"/>
        <s v="$12.5B"/>
        <s v="$12.4B"/>
        <s v="$12.3B"/>
        <s v="$12.2B"/>
        <s v="$12.1B"/>
        <s v="$11.9B"/>
        <s v="$11.8B"/>
        <s v="$11.7B"/>
        <s v="$11.6B"/>
        <s v="$11.5B"/>
        <s v="$11.4B"/>
        <s v="$11.3B"/>
        <s v="$11.2B"/>
        <s v="$11.1B"/>
        <s v="$11.0B"/>
        <s v="$10.9B"/>
        <s v="$10.8B"/>
        <s v="$10.7B"/>
        <s v="$10.6B"/>
        <s v="$10.5B"/>
        <s v="$10.4B"/>
        <s v="$10.3B"/>
        <s v="$10.2B"/>
        <s v="$10.1B"/>
        <s v="$9.97B"/>
        <s v="$9.93B"/>
        <s v="$9.91B"/>
        <s v="$9.86B"/>
        <s v="$9.83B"/>
        <s v="$9.82B"/>
        <s v="$9.79B"/>
        <s v="$9.76B"/>
        <s v="$9.73B"/>
        <s v="$9.66B"/>
        <s v="$9.63B"/>
        <s v="$9.54B"/>
        <s v="$9.50B"/>
        <s v="$9.37B"/>
        <s v="$9.36B"/>
        <s v="$9.35B"/>
        <s v="$9.33B"/>
        <s v="$9.32B"/>
        <s v="$9.28B"/>
        <s v="$9.26B"/>
        <s v="$9.18B"/>
        <s v="$9.17B"/>
        <s v="$9.12B"/>
        <s v="$9.10B"/>
        <s v="$9.02B"/>
        <s v="$9.00B"/>
        <s v="$8.98B"/>
        <s v="$8.97B"/>
        <s v="$8.96B"/>
        <s v="$8.94B"/>
        <s v="$8.89B"/>
        <s v="$8.86B"/>
        <s v="$8.85B"/>
        <s v="$8.83B"/>
        <s v="$8.82B"/>
        <s v="$8.79B"/>
        <s v="$8.78B"/>
        <s v="$8.70B"/>
        <s v="$8.69B"/>
        <s v="$8.67B"/>
        <s v="$8.62B"/>
        <s v="$8.61B"/>
        <s v="$8.60B"/>
        <s v="$8.58B"/>
        <s v="$8.49B"/>
        <s v="$8.47B"/>
        <s v="$8.42B"/>
        <s v="$8.40B"/>
        <s v="$8.38B"/>
        <s v="$8.35B"/>
        <s v="$8.31B"/>
        <s v="$8.30B"/>
        <s v="$8.25B"/>
        <s v="$8.20B"/>
        <s v="$8.16B"/>
        <s v="$8.12B"/>
        <s v="$8.11B"/>
        <s v="$8.10B"/>
        <s v="$8.08B"/>
        <s v="$8.07B"/>
        <s v="$8.04B"/>
        <s v="$7.96B"/>
        <s v="$7.95B"/>
        <s v="$7.67B"/>
        <s v="$7.93B"/>
        <s v="$7.92B"/>
        <s v="$7.90B"/>
        <s v="$7.87B"/>
        <s v="$7.84B"/>
        <s v="$7.83B"/>
        <s v="$7.82B"/>
        <s v="$7.81B"/>
        <s v="$7.80B"/>
        <s v="$7.78B"/>
        <s v="$7.77B"/>
        <s v="$7.75B"/>
        <s v="$7.73B"/>
        <s v="$7.69B"/>
        <s v="$7.68B"/>
        <s v="$7.66B"/>
        <s v="$7.65B"/>
        <s v="$7.64B"/>
        <s v="$7.60B"/>
        <s v="$7.59B"/>
        <s v="$7.58B"/>
        <s v="$7.55B"/>
        <s v="$7.54B"/>
        <s v="$7.52B"/>
        <s v="$7.51B"/>
        <s v="$7.47B"/>
        <s v="$7.46B"/>
        <s v="$7.44B"/>
        <s v="$7.43B"/>
        <s v="$7.42B"/>
        <s v="$7.41B"/>
        <s v="$7.40B"/>
        <s v="$7.39B"/>
        <s v="$7.35B"/>
        <s v="$7.34B"/>
        <s v="$7.33B"/>
        <s v="$7.32B"/>
        <s v="$7.29B"/>
        <s v="$7.26B"/>
        <s v="$7.24B"/>
        <s v="$7.23B"/>
        <s v="$7.22B"/>
        <s v="$7.21B"/>
        <s v="$7.19B"/>
        <s v="$7.18B"/>
        <s v="$7.17B"/>
        <s v="$7.16B"/>
        <s v="$7.14B"/>
        <s v="$7.13B"/>
        <s v="$7.12B"/>
        <s v="$7.11B"/>
        <s v="$7.08B"/>
        <s v="$7.07B"/>
        <s v="$7.04B"/>
        <s v="$7.03B"/>
        <s v="$7.01B"/>
        <s v="$6.95B"/>
        <s v="$6.93B"/>
        <s v="$6.90B"/>
        <s v="$6.89B"/>
        <s v="$6.88B"/>
        <s v="$6.86B"/>
        <s v="$6.84B"/>
        <s v="$6.83B"/>
        <s v="$6.82B"/>
        <s v="$6.81B"/>
        <s v="$6.79B"/>
        <s v="$6.77B"/>
        <s v="$6.76B"/>
        <s v="$6.74B"/>
        <s v="$6.72B"/>
        <s v="$6.71B"/>
        <s v="$6.70B"/>
        <s v="$6.68B"/>
        <s v="$6.67B"/>
        <s v="$6.64B"/>
        <s v="$6.61B"/>
        <s v="$6.56B"/>
        <s v="$6.55B"/>
        <s v="$6.52B"/>
        <s v="$6.51B"/>
        <s v="$6.50B"/>
        <s v="$6.47B"/>
        <s v="$6.46B"/>
        <s v="$6.45B"/>
        <s v="$6.42B"/>
        <s v="$6.41B"/>
        <s v="$6.38B"/>
      </sharedItems>
    </cacheField>
    <cacheField name="$ Last change " numFmtId="0">
      <sharedItems containsMixedTypes="1" containsNumber="1" containsInteger="1" minValue="0" maxValue="0"/>
    </cacheField>
    <cacheField name="$ YTD change" numFmtId="0">
      <sharedItems containsMixedTypes="1" containsNumber="1" containsInteger="1" minValue="0" maxValue="0"/>
    </cacheField>
    <cacheField name="Country / Region" numFmtId="0">
      <sharedItems count="48">
        <s v="United States"/>
        <s v="France"/>
        <s v="Spain"/>
        <s v="India"/>
        <s v="Mexico"/>
        <s v="Canada"/>
        <s v="China"/>
        <s v="Japan"/>
        <s v="Germany"/>
        <s v="Hong Kong"/>
        <s v="Italy"/>
        <s v="Brazil"/>
        <s v="Russian Federation"/>
        <s v="Chile"/>
        <s v="Indonesia"/>
        <s v="Israel"/>
        <s v="Nigeria"/>
        <s v="Switzerland"/>
        <s v="Monaco"/>
        <s v="Australia"/>
        <s v="Philippines"/>
        <s v="Austria"/>
        <s v="Greece"/>
        <s v="United Kingdom"/>
        <s v="Sweden"/>
        <s v="Malaysia"/>
        <s v="Saudi Arabia"/>
        <s v="Thailand"/>
        <s v="Singapore"/>
        <s v="Colombia"/>
        <s v="Czech Republic"/>
        <s v="South Africa"/>
        <s v="Netherlands"/>
        <s v="Taiwan"/>
        <s v="New Zealand"/>
        <s v="Cyprus"/>
        <s v="Ireland"/>
        <s v="Norway"/>
        <s v="Liechtenstein"/>
        <s v="Cayman Islands"/>
        <s v="United Arab Emirates"/>
        <s v="Egypt"/>
        <s v="Korea, Republic of"/>
        <s v="Denmark"/>
        <s v="Argentina"/>
        <s v="Georgia"/>
        <s v="Kazakhstan"/>
        <s v="Isle of Man"/>
      </sharedItems>
    </cacheField>
    <cacheField name="Industry" numFmtId="0">
      <sharedItems count="14">
        <s v="Technology"/>
        <s v="Consumer"/>
        <s v="Diversified"/>
        <s v="Retail"/>
        <s v="Energy"/>
        <s v="Industrial"/>
        <s v="Finance"/>
        <s v="Food &amp; Beverage"/>
        <s v="Entertainment"/>
        <s v="Commodities"/>
        <s v="Real Estate"/>
        <s v="Services"/>
        <s v="Health Care"/>
        <s v="Media &amp; Teleco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n v="1"/>
    <x v="0"/>
    <x v="0"/>
    <s v="+$62.8B"/>
    <s v="+$218B"/>
    <x v="0"/>
    <x v="0"/>
  </r>
  <r>
    <n v="2"/>
    <x v="1"/>
    <x v="1"/>
    <s v="+$4.65B"/>
    <s v="+$72.1B"/>
    <x v="0"/>
    <x v="0"/>
  </r>
  <r>
    <n v="3"/>
    <x v="2"/>
    <x v="2"/>
    <s v="+$4.58B"/>
    <s v="+$95.5B"/>
    <x v="0"/>
    <x v="0"/>
  </r>
  <r>
    <n v="4"/>
    <x v="3"/>
    <x v="3"/>
    <s v="+$1.63B"/>
    <s v="+$75.3B"/>
    <x v="0"/>
    <x v="0"/>
  </r>
  <r>
    <n v="5"/>
    <x v="4"/>
    <x v="4"/>
    <s v="+$1.32B"/>
    <s v="-$26.4B"/>
    <x v="1"/>
    <x v="1"/>
  </r>
  <r>
    <n v="6"/>
    <x v="5"/>
    <x v="5"/>
    <s v="+$7.85B"/>
    <s v="+$47.1B"/>
    <x v="0"/>
    <x v="0"/>
  </r>
  <r>
    <n v="7"/>
    <x v="6"/>
    <x v="6"/>
    <s v="-$131M"/>
    <s v="+$24.2B"/>
    <x v="0"/>
    <x v="0"/>
  </r>
  <r>
    <n v="8"/>
    <x v="7"/>
    <x v="7"/>
    <s v="+$7.28B"/>
    <s v="+$43.2B"/>
    <x v="0"/>
    <x v="0"/>
  </r>
  <r>
    <n v="9"/>
    <x v="8"/>
    <x v="8"/>
    <s v="+$1.78B"/>
    <s v="+$24.5B"/>
    <x v="0"/>
    <x v="0"/>
  </r>
  <r>
    <n v="10"/>
    <x v="9"/>
    <x v="9"/>
    <s v="-$555M"/>
    <s v="+$24.4B"/>
    <x v="0"/>
    <x v="2"/>
  </r>
  <r>
    <n v="11"/>
    <x v="10"/>
    <x v="10"/>
    <s v="+$3.64B"/>
    <s v="+$77.7B"/>
    <x v="0"/>
    <x v="0"/>
  </r>
  <r>
    <n v="12"/>
    <x v="11"/>
    <x v="11"/>
    <s v="+$225M"/>
    <s v="+$44.6B"/>
    <x v="0"/>
    <x v="3"/>
  </r>
  <r>
    <n v="13"/>
    <x v="12"/>
    <x v="12"/>
    <s v="+$3.06B"/>
    <s v="+$36.3B"/>
    <x v="0"/>
    <x v="0"/>
  </r>
  <r>
    <n v="14"/>
    <x v="13"/>
    <x v="12"/>
    <s v="+$243M"/>
    <s v="+$43.4B"/>
    <x v="0"/>
    <x v="3"/>
  </r>
  <r>
    <n v="15"/>
    <x v="14"/>
    <x v="13"/>
    <s v="+$253M"/>
    <s v="+$43.9B"/>
    <x v="0"/>
    <x v="3"/>
  </r>
  <r>
    <n v="16"/>
    <x v="15"/>
    <x v="14"/>
    <s v="-$7.41B"/>
    <s v="+$18.2B"/>
    <x v="2"/>
    <x v="3"/>
  </r>
  <r>
    <n v="17"/>
    <x v="16"/>
    <x v="15"/>
    <s v="-$182M"/>
    <s v="+$719M"/>
    <x v="3"/>
    <x v="4"/>
  </r>
  <r>
    <n v="18"/>
    <x v="17"/>
    <x v="16"/>
    <s v="+$172M"/>
    <s v="-$19.7B"/>
    <x v="4"/>
    <x v="2"/>
  </r>
  <r>
    <n v="19"/>
    <x v="18"/>
    <x v="17"/>
    <s v="-$843M"/>
    <s v="-$4.97B"/>
    <x v="3"/>
    <x v="5"/>
  </r>
  <r>
    <n v="20"/>
    <x v="19"/>
    <x v="18"/>
    <s v="+$91.5M"/>
    <s v="+$9.41B"/>
    <x v="0"/>
    <x v="5"/>
  </r>
  <r>
    <n v="21"/>
    <x v="20"/>
    <x v="19"/>
    <s v="-$998M"/>
    <s v="-$24.1B"/>
    <x v="1"/>
    <x v="1"/>
  </r>
  <r>
    <n v="22"/>
    <x v="21"/>
    <x v="20"/>
    <s v="+$101M"/>
    <s v="+$5.79B"/>
    <x v="0"/>
    <x v="5"/>
  </r>
  <r>
    <n v="23"/>
    <x v="22"/>
    <x v="21"/>
    <s v="+$3.70B"/>
    <s v="+$28.9B"/>
    <x v="5"/>
    <x v="6"/>
  </r>
  <r>
    <n v="24"/>
    <x v="23"/>
    <x v="22"/>
    <s v="+$542M"/>
    <s v="-$8.92B"/>
    <x v="6"/>
    <x v="2"/>
  </r>
  <r>
    <n v="25"/>
    <x v="24"/>
    <x v="23"/>
    <s v="+$694M"/>
    <s v="+$15.7B"/>
    <x v="0"/>
    <x v="6"/>
  </r>
  <r>
    <n v="26"/>
    <x v="25"/>
    <x v="24"/>
    <s v="+$1.38B"/>
    <s v="+$28.7B"/>
    <x v="0"/>
    <x v="6"/>
  </r>
  <r>
    <n v="27"/>
    <x v="26"/>
    <x v="25"/>
    <s v="-$36.5M"/>
    <s v="+$14.4B"/>
    <x v="7"/>
    <x v="3"/>
  </r>
  <r>
    <n v="28"/>
    <x v="27"/>
    <x v="26"/>
    <s v="-$247M"/>
    <s v="+$13.3B"/>
    <x v="6"/>
    <x v="0"/>
  </r>
  <r>
    <n v="29"/>
    <x v="28"/>
    <x v="27"/>
    <s v="-$41.6M"/>
    <s v="+$6.33B"/>
    <x v="0"/>
    <x v="6"/>
  </r>
  <r>
    <n v="30"/>
    <x v="29"/>
    <x v="28"/>
    <s v="-$115M"/>
    <s v="-$1.64B"/>
    <x v="1"/>
    <x v="1"/>
  </r>
  <r>
    <n v="31"/>
    <x v="30"/>
    <x v="28"/>
    <s v="-$140M"/>
    <s v="-$1.66B"/>
    <x v="1"/>
    <x v="1"/>
  </r>
  <r>
    <n v="32"/>
    <x v="31"/>
    <x v="29"/>
    <s v="-$554M"/>
    <s v="-$1.79B"/>
    <x v="0"/>
    <x v="7"/>
  </r>
  <r>
    <n v="33"/>
    <x v="32"/>
    <x v="29"/>
    <s v="-$554M"/>
    <s v="-$1.79B"/>
    <x v="0"/>
    <x v="7"/>
  </r>
  <r>
    <n v="34"/>
    <x v="33"/>
    <x v="30"/>
    <s v="+$59.7M"/>
    <s v="+$7.57B"/>
    <x v="0"/>
    <x v="6"/>
  </r>
  <r>
    <n v="35"/>
    <x v="34"/>
    <x v="31"/>
    <s v="-$103M"/>
    <s v="+$10.0B"/>
    <x v="3"/>
    <x v="0"/>
  </r>
  <r>
    <n v="36"/>
    <x v="35"/>
    <x v="31"/>
    <n v="0"/>
    <s v="+$1.61B"/>
    <x v="6"/>
    <x v="0"/>
  </r>
  <r>
    <n v="37"/>
    <x v="36"/>
    <x v="32"/>
    <s v="+$256M"/>
    <s v="+$5.99B"/>
    <x v="0"/>
    <x v="6"/>
  </r>
  <r>
    <n v="38"/>
    <x v="37"/>
    <x v="33"/>
    <s v="+$726M"/>
    <s v="+$6.00B"/>
    <x v="0"/>
    <x v="0"/>
  </r>
  <r>
    <n v="39"/>
    <x v="38"/>
    <x v="34"/>
    <s v="+$8.53M"/>
    <s v="+$6.12B"/>
    <x v="3"/>
    <x v="5"/>
  </r>
  <r>
    <n v="40"/>
    <x v="39"/>
    <x v="35"/>
    <s v="+$122M"/>
    <s v="-$439M"/>
    <x v="0"/>
    <x v="2"/>
  </r>
  <r>
    <n v="41"/>
    <x v="40"/>
    <x v="35"/>
    <s v="+$46.9M"/>
    <s v="+$14.8B"/>
    <x v="0"/>
    <x v="3"/>
  </r>
  <r>
    <n v="42"/>
    <x v="41"/>
    <x v="36"/>
    <s v="-$500M"/>
    <s v="-$3.98B"/>
    <x v="8"/>
    <x v="5"/>
  </r>
  <r>
    <n v="43"/>
    <x v="42"/>
    <x v="37"/>
    <s v="-$556M"/>
    <s v="+$14.8B"/>
    <x v="9"/>
    <x v="5"/>
  </r>
  <r>
    <n v="44"/>
    <x v="43"/>
    <x v="38"/>
    <s v="-$241M"/>
    <s v="+$4.65B"/>
    <x v="0"/>
    <x v="8"/>
  </r>
  <r>
    <n v="45"/>
    <x v="44"/>
    <x v="39"/>
    <s v="+$1.45B"/>
    <s v="+$9.56B"/>
    <x v="0"/>
    <x v="0"/>
  </r>
  <r>
    <n v="46"/>
    <x v="45"/>
    <x v="40"/>
    <s v="-$429M"/>
    <s v="+$3.38B"/>
    <x v="10"/>
    <x v="7"/>
  </r>
  <r>
    <n v="47"/>
    <x v="46"/>
    <x v="41"/>
    <s v="-$377M"/>
    <s v="-$15.1B"/>
    <x v="6"/>
    <x v="0"/>
  </r>
  <r>
    <n v="48"/>
    <x v="47"/>
    <x v="42"/>
    <s v="+$161M"/>
    <s v="-$116M"/>
    <x v="4"/>
    <x v="9"/>
  </r>
  <r>
    <n v="49"/>
    <x v="48"/>
    <x v="43"/>
    <s v="+$568M"/>
    <s v="-$6.88B"/>
    <x v="0"/>
    <x v="1"/>
  </r>
  <r>
    <n v="50"/>
    <x v="49"/>
    <x v="44"/>
    <s v="-$180M"/>
    <s v="+$5.07B"/>
    <x v="6"/>
    <x v="0"/>
  </r>
  <r>
    <n v="51"/>
    <x v="50"/>
    <x v="45"/>
    <s v="-$132M"/>
    <s v="+$10.0B"/>
    <x v="3"/>
    <x v="9"/>
  </r>
  <r>
    <n v="52"/>
    <x v="51"/>
    <x v="46"/>
    <s v="+$714M"/>
    <s v="+$15.0B"/>
    <x v="11"/>
    <x v="0"/>
  </r>
  <r>
    <n v="53"/>
    <x v="52"/>
    <x v="47"/>
    <s v="+$300M"/>
    <s v="+$9.06B"/>
    <x v="6"/>
    <x v="1"/>
  </r>
  <r>
    <n v="54"/>
    <x v="53"/>
    <x v="48"/>
    <s v="-$109M"/>
    <s v="-$908M"/>
    <x v="8"/>
    <x v="3"/>
  </r>
  <r>
    <n v="55"/>
    <x v="54"/>
    <x v="49"/>
    <s v="-$205M"/>
    <s v="+$1.32B"/>
    <x v="12"/>
    <x v="9"/>
  </r>
  <r>
    <n v="56"/>
    <x v="55"/>
    <x v="50"/>
    <s v="+$221M"/>
    <s v="+$5.54B"/>
    <x v="3"/>
    <x v="0"/>
  </r>
  <r>
    <n v="57"/>
    <x v="56"/>
    <x v="51"/>
    <s v="+$122M"/>
    <s v="+$1.81B"/>
    <x v="6"/>
    <x v="0"/>
  </r>
  <r>
    <n v="58"/>
    <x v="57"/>
    <x v="52"/>
    <s v="-$28.9M"/>
    <s v="+$1.97B"/>
    <x v="9"/>
    <x v="10"/>
  </r>
  <r>
    <n v="59"/>
    <x v="58"/>
    <x v="52"/>
    <s v="+$519M"/>
    <s v="+$10.4B"/>
    <x v="0"/>
    <x v="0"/>
  </r>
  <r>
    <n v="60"/>
    <x v="59"/>
    <x v="53"/>
    <s v="+$206M"/>
    <s v="+$2.22B"/>
    <x v="13"/>
    <x v="9"/>
  </r>
  <r>
    <n v="61"/>
    <x v="60"/>
    <x v="54"/>
    <s v="-$113M"/>
    <s v="+$5.80B"/>
    <x v="12"/>
    <x v="5"/>
  </r>
  <r>
    <n v="62"/>
    <x v="61"/>
    <x v="55"/>
    <s v="-$25.0M"/>
    <s v="+$7.65B"/>
    <x v="1"/>
    <x v="11"/>
  </r>
  <r>
    <n v="63"/>
    <x v="62"/>
    <x v="56"/>
    <s v="+$818M"/>
    <s v="+$799M"/>
    <x v="14"/>
    <x v="4"/>
  </r>
  <r>
    <n v="64"/>
    <x v="63"/>
    <x v="56"/>
    <s v="-$140M"/>
    <s v="+$4.33B"/>
    <x v="0"/>
    <x v="12"/>
  </r>
  <r>
    <n v="65"/>
    <x v="64"/>
    <x v="57"/>
    <s v="+$57.7M"/>
    <s v="+$7.89B"/>
    <x v="3"/>
    <x v="12"/>
  </r>
  <r>
    <n v="66"/>
    <x v="65"/>
    <x v="58"/>
    <s v="-$39.6M"/>
    <s v="+$8.38B"/>
    <x v="15"/>
    <x v="4"/>
  </r>
  <r>
    <n v="67"/>
    <x v="66"/>
    <x v="59"/>
    <s v="+$244M"/>
    <s v="-$1.42B"/>
    <x v="0"/>
    <x v="10"/>
  </r>
  <r>
    <n v="68"/>
    <x v="67"/>
    <x v="60"/>
    <s v="+$68.5M"/>
    <s v="+$13.0B"/>
    <x v="16"/>
    <x v="5"/>
  </r>
  <r>
    <n v="69"/>
    <x v="68"/>
    <x v="61"/>
    <s v="-$175M"/>
    <s v="+$3.03B"/>
    <x v="17"/>
    <x v="2"/>
  </r>
  <r>
    <n v="70"/>
    <x v="69"/>
    <x v="62"/>
    <s v="-$50.0M"/>
    <s v="+$3.13B"/>
    <x v="12"/>
    <x v="4"/>
  </r>
  <r>
    <n v="71"/>
    <x v="70"/>
    <x v="63"/>
    <s v="+$44.3M"/>
    <s v="+$7.28B"/>
    <x v="17"/>
    <x v="11"/>
  </r>
  <r>
    <n v="72"/>
    <x v="71"/>
    <x v="64"/>
    <s v="-$11.3M"/>
    <s v="+$4.08B"/>
    <x v="18"/>
    <x v="2"/>
  </r>
  <r>
    <n v="73"/>
    <x v="72"/>
    <x v="65"/>
    <s v="-$391M"/>
    <s v="+$12.1B"/>
    <x v="6"/>
    <x v="0"/>
  </r>
  <r>
    <n v="74"/>
    <x v="73"/>
    <x v="66"/>
    <s v="-$222M"/>
    <s v="+$8.31B"/>
    <x v="8"/>
    <x v="0"/>
  </r>
  <r>
    <n v="75"/>
    <x v="74"/>
    <x v="66"/>
    <s v="-$171M"/>
    <s v="-$4.67B"/>
    <x v="14"/>
    <x v="4"/>
  </r>
  <r>
    <n v="76"/>
    <x v="75"/>
    <x v="67"/>
    <s v="+$36.1M"/>
    <s v="+$1.23B"/>
    <x v="0"/>
    <x v="5"/>
  </r>
  <r>
    <n v="77"/>
    <x v="76"/>
    <x v="68"/>
    <s v="-$396M"/>
    <s v="+$4.79B"/>
    <x v="12"/>
    <x v="5"/>
  </r>
  <r>
    <n v="78"/>
    <x v="77"/>
    <x v="69"/>
    <s v="-$145M"/>
    <s v="-$1.97B"/>
    <x v="12"/>
    <x v="4"/>
  </r>
  <r>
    <n v="79"/>
    <x v="78"/>
    <x v="70"/>
    <s v="-$216M"/>
    <s v="+$123M"/>
    <x v="7"/>
    <x v="0"/>
  </r>
  <r>
    <n v="80"/>
    <x v="79"/>
    <x v="70"/>
    <s v="-$324M"/>
    <s v="-$3.60B"/>
    <x v="8"/>
    <x v="5"/>
  </r>
  <r>
    <n v="81"/>
    <x v="80"/>
    <x v="71"/>
    <s v="-$89.2M"/>
    <s v="+$4.43B"/>
    <x v="0"/>
    <x v="3"/>
  </r>
  <r>
    <n v="82"/>
    <x v="81"/>
    <x v="72"/>
    <s v="+$76.3M"/>
    <s v="+$9.59B"/>
    <x v="0"/>
    <x v="4"/>
  </r>
  <r>
    <n v="83"/>
    <x v="82"/>
    <x v="73"/>
    <s v="+$75.9M"/>
    <s v="+$1.68B"/>
    <x v="14"/>
    <x v="2"/>
  </r>
  <r>
    <n v="84"/>
    <x v="83"/>
    <x v="74"/>
    <s v="-$319M"/>
    <s v="+$3.15B"/>
    <x v="9"/>
    <x v="10"/>
  </r>
  <r>
    <n v="85"/>
    <x v="84"/>
    <x v="75"/>
    <s v="+$424M"/>
    <s v="+$9.66B"/>
    <x v="8"/>
    <x v="0"/>
  </r>
  <r>
    <n v="86"/>
    <x v="85"/>
    <x v="76"/>
    <s v="-$341M"/>
    <s v="-$5.76B"/>
    <x v="19"/>
    <x v="9"/>
  </r>
  <r>
    <n v="87"/>
    <x v="86"/>
    <x v="76"/>
    <s v="+$104M"/>
    <s v="+$8.26B"/>
    <x v="3"/>
    <x v="13"/>
  </r>
  <r>
    <n v="88"/>
    <x v="87"/>
    <x v="77"/>
    <s v="+$72.6M"/>
    <s v="+$1.19B"/>
    <x v="14"/>
    <x v="2"/>
  </r>
  <r>
    <n v="89"/>
    <x v="88"/>
    <x v="78"/>
    <s v="-$56.5M"/>
    <s v="-$2.98B"/>
    <x v="8"/>
    <x v="5"/>
  </r>
  <r>
    <n v="90"/>
    <x v="89"/>
    <x v="79"/>
    <s v="-$120M"/>
    <s v="+$13.2B"/>
    <x v="20"/>
    <x v="2"/>
  </r>
  <r>
    <n v="91"/>
    <x v="90"/>
    <x v="80"/>
    <s v="+$24.1M"/>
    <s v="+$154M"/>
    <x v="21"/>
    <x v="7"/>
  </r>
  <r>
    <n v="92"/>
    <x v="91"/>
    <x v="81"/>
    <s v="-$126M"/>
    <s v="-$1.47B"/>
    <x v="11"/>
    <x v="7"/>
  </r>
  <r>
    <n v="93"/>
    <x v="92"/>
    <x v="82"/>
    <s v="-$130M"/>
    <s v="-$13.4B"/>
    <x v="1"/>
    <x v="1"/>
  </r>
  <r>
    <n v="94"/>
    <x v="93"/>
    <x v="83"/>
    <s v="+$13.4M"/>
    <s v="+$2.82B"/>
    <x v="12"/>
    <x v="5"/>
  </r>
  <r>
    <n v="95"/>
    <x v="94"/>
    <x v="84"/>
    <n v="0"/>
    <n v="0"/>
    <x v="6"/>
    <x v="3"/>
  </r>
  <r>
    <n v="96"/>
    <x v="95"/>
    <x v="85"/>
    <s v="-$25.0M"/>
    <s v="+$3.83B"/>
    <x v="0"/>
    <x v="6"/>
  </r>
  <r>
    <n v="97"/>
    <x v="96"/>
    <x v="86"/>
    <s v="+$77.2M"/>
    <s v="+$1.14B"/>
    <x v="22"/>
    <x v="6"/>
  </r>
  <r>
    <n v="98"/>
    <x v="97"/>
    <x v="86"/>
    <s v="-$316M"/>
    <s v="-$3.23B"/>
    <x v="8"/>
    <x v="5"/>
  </r>
  <r>
    <n v="99"/>
    <x v="98"/>
    <x v="87"/>
    <s v="+$106M"/>
    <s v="+$5.59B"/>
    <x v="0"/>
    <x v="2"/>
  </r>
  <r>
    <n v="100"/>
    <x v="99"/>
    <x v="88"/>
    <s v="-$162M"/>
    <s v="+$5.86B"/>
    <x v="6"/>
    <x v="1"/>
  </r>
  <r>
    <n v="101"/>
    <x v="100"/>
    <x v="88"/>
    <s v="+$447M"/>
    <s v="+$7.79B"/>
    <x v="0"/>
    <x v="6"/>
  </r>
  <r>
    <n v="102"/>
    <x v="101"/>
    <x v="88"/>
    <s v="-$113M"/>
    <s v="+$583M"/>
    <x v="3"/>
    <x v="9"/>
  </r>
  <r>
    <n v="103"/>
    <x v="102"/>
    <x v="88"/>
    <s v="+$31.4M"/>
    <s v="+$7.51B"/>
    <x v="6"/>
    <x v="5"/>
  </r>
  <r>
    <n v="104"/>
    <x v="103"/>
    <x v="89"/>
    <s v="+$40.6M"/>
    <s v="+$2.39B"/>
    <x v="3"/>
    <x v="5"/>
  </r>
  <r>
    <n v="105"/>
    <x v="104"/>
    <x v="89"/>
    <s v="-$33.9M"/>
    <s v="-$1.19B"/>
    <x v="14"/>
    <x v="9"/>
  </r>
  <r>
    <n v="106"/>
    <x v="105"/>
    <x v="90"/>
    <n v="0"/>
    <s v="+$3.15B"/>
    <x v="0"/>
    <x v="10"/>
  </r>
  <r>
    <n v="107"/>
    <x v="106"/>
    <x v="90"/>
    <s v="+$31.3M"/>
    <s v="+$3.01B"/>
    <x v="3"/>
    <x v="12"/>
  </r>
  <r>
    <n v="108"/>
    <x v="107"/>
    <x v="91"/>
    <s v="-$266M"/>
    <s v="+$240M"/>
    <x v="23"/>
    <x v="1"/>
  </r>
  <r>
    <n v="109"/>
    <x v="108"/>
    <x v="92"/>
    <s v="-$160M"/>
    <s v="+$2.51B"/>
    <x v="5"/>
    <x v="13"/>
  </r>
  <r>
    <n v="110"/>
    <x v="109"/>
    <x v="93"/>
    <s v="+$380M"/>
    <s v="+$7.12B"/>
    <x v="0"/>
    <x v="6"/>
  </r>
  <r>
    <n v="111"/>
    <x v="110"/>
    <x v="94"/>
    <s v="-$59.6M"/>
    <s v="-$2.40B"/>
    <x v="9"/>
    <x v="3"/>
  </r>
  <r>
    <n v="112"/>
    <x v="111"/>
    <x v="95"/>
    <s v="+$145M"/>
    <s v="+$3.39B"/>
    <x v="0"/>
    <x v="13"/>
  </r>
  <r>
    <n v="113"/>
    <x v="112"/>
    <x v="95"/>
    <s v="+$1.00B"/>
    <s v="+$7.04B"/>
    <x v="0"/>
    <x v="0"/>
  </r>
  <r>
    <n v="114"/>
    <x v="113"/>
    <x v="96"/>
    <s v="+$160M"/>
    <s v="+$2.99B"/>
    <x v="3"/>
    <x v="10"/>
  </r>
  <r>
    <n v="115"/>
    <x v="114"/>
    <x v="97"/>
    <s v="-$87.6M"/>
    <s v="+$5.54B"/>
    <x v="6"/>
    <x v="0"/>
  </r>
  <r>
    <n v="116"/>
    <x v="115"/>
    <x v="98"/>
    <s v="-$105M"/>
    <s v="+$3.14B"/>
    <x v="12"/>
    <x v="2"/>
  </r>
  <r>
    <n v="117"/>
    <x v="116"/>
    <x v="99"/>
    <s v="-$381M"/>
    <s v="-$8.37B"/>
    <x v="19"/>
    <x v="9"/>
  </r>
  <r>
    <n v="118"/>
    <x v="117"/>
    <x v="100"/>
    <n v="0"/>
    <s v="+$2.80B"/>
    <x v="19"/>
    <x v="10"/>
  </r>
  <r>
    <n v="119"/>
    <x v="118"/>
    <x v="101"/>
    <s v="-$6.35M"/>
    <s v="+$1.11B"/>
    <x v="0"/>
    <x v="4"/>
  </r>
  <r>
    <n v="120"/>
    <x v="119"/>
    <x v="102"/>
    <s v="+$36.0M"/>
    <s v="+$7.08B"/>
    <x v="0"/>
    <x v="3"/>
  </r>
  <r>
    <n v="121"/>
    <x v="120"/>
    <x v="102"/>
    <s v="+$727M"/>
    <s v="+$11.0B"/>
    <x v="0"/>
    <x v="1"/>
  </r>
  <r>
    <n v="122"/>
    <x v="121"/>
    <x v="102"/>
    <s v="-$256M"/>
    <s v="+$6.91B"/>
    <x v="6"/>
    <x v="5"/>
  </r>
  <r>
    <n v="123"/>
    <x v="122"/>
    <x v="103"/>
    <s v="-$100M"/>
    <s v="+$2.88B"/>
    <x v="0"/>
    <x v="0"/>
  </r>
  <r>
    <n v="124"/>
    <x v="123"/>
    <x v="103"/>
    <s v="-$319M"/>
    <s v="-$2.35B"/>
    <x v="24"/>
    <x v="3"/>
  </r>
  <r>
    <n v="125"/>
    <x v="124"/>
    <x v="104"/>
    <s v="-$115M"/>
    <s v="+$301M"/>
    <x v="25"/>
    <x v="2"/>
  </r>
  <r>
    <n v="126"/>
    <x v="125"/>
    <x v="105"/>
    <s v="-$15.9M"/>
    <s v="+$3.12B"/>
    <x v="3"/>
    <x v="1"/>
  </r>
  <r>
    <n v="127"/>
    <x v="126"/>
    <x v="106"/>
    <n v="0"/>
    <s v="+$179M"/>
    <x v="0"/>
    <x v="10"/>
  </r>
  <r>
    <n v="128"/>
    <x v="127"/>
    <x v="106"/>
    <s v="-$493M"/>
    <s v="-$2.16B"/>
    <x v="3"/>
    <x v="3"/>
  </r>
  <r>
    <n v="129"/>
    <x v="128"/>
    <x v="107"/>
    <s v="-$159M"/>
    <s v="+$6.39B"/>
    <x v="8"/>
    <x v="0"/>
  </r>
  <r>
    <n v="130"/>
    <x v="129"/>
    <x v="108"/>
    <s v="+$39.8M"/>
    <s v="+$451M"/>
    <x v="0"/>
    <x v="0"/>
  </r>
  <r>
    <n v="131"/>
    <x v="130"/>
    <x v="109"/>
    <s v="-$320M"/>
    <s v="+$5.13B"/>
    <x v="7"/>
    <x v="0"/>
  </r>
  <r>
    <n v="132"/>
    <x v="131"/>
    <x v="110"/>
    <s v="-$160M"/>
    <s v="-$3.52B"/>
    <x v="0"/>
    <x v="1"/>
  </r>
  <r>
    <n v="133"/>
    <x v="132"/>
    <x v="111"/>
    <s v="+$417M"/>
    <s v="+$2.12B"/>
    <x v="19"/>
    <x v="0"/>
  </r>
  <r>
    <n v="134"/>
    <x v="133"/>
    <x v="111"/>
    <s v="+$417M"/>
    <s v="+$2.06B"/>
    <x v="19"/>
    <x v="0"/>
  </r>
  <r>
    <n v="135"/>
    <x v="134"/>
    <x v="112"/>
    <n v="0"/>
    <s v="-$295M"/>
    <x v="0"/>
    <x v="6"/>
  </r>
  <r>
    <n v="136"/>
    <x v="135"/>
    <x v="113"/>
    <s v="+$152M"/>
    <s v="+$6.53B"/>
    <x v="0"/>
    <x v="0"/>
  </r>
  <r>
    <n v="137"/>
    <x v="136"/>
    <x v="113"/>
    <s v="+$158M"/>
    <s v="+$6.47B"/>
    <x v="8"/>
    <x v="3"/>
  </r>
  <r>
    <n v="138"/>
    <x v="137"/>
    <x v="113"/>
    <s v="-$44.3M"/>
    <s v="+$1.27B"/>
    <x v="26"/>
    <x v="2"/>
  </r>
  <r>
    <n v="139"/>
    <x v="138"/>
    <x v="114"/>
    <s v="-$310M"/>
    <s v="+$5.35B"/>
    <x v="27"/>
    <x v="4"/>
  </r>
  <r>
    <n v="140"/>
    <x v="139"/>
    <x v="115"/>
    <s v="+$111M"/>
    <s v="+$6.71B"/>
    <x v="0"/>
    <x v="6"/>
  </r>
  <r>
    <n v="141"/>
    <x v="140"/>
    <x v="115"/>
    <s v="+$387M"/>
    <s v="+$8.55B"/>
    <x v="0"/>
    <x v="0"/>
  </r>
  <r>
    <n v="142"/>
    <x v="141"/>
    <x v="116"/>
    <s v="+$100M"/>
    <s v="+$2.86B"/>
    <x v="8"/>
    <x v="12"/>
  </r>
  <r>
    <n v="143"/>
    <x v="142"/>
    <x v="116"/>
    <s v="+$75.1M"/>
    <s v="+$2.86B"/>
    <x v="8"/>
    <x v="12"/>
  </r>
  <r>
    <n v="144"/>
    <x v="143"/>
    <x v="116"/>
    <s v="-$31.5M"/>
    <s v="-$5.64B"/>
    <x v="0"/>
    <x v="1"/>
  </r>
  <r>
    <n v="145"/>
    <x v="144"/>
    <x v="117"/>
    <s v="+$300M"/>
    <s v="+$3.03B"/>
    <x v="0"/>
    <x v="8"/>
  </r>
  <r>
    <n v="146"/>
    <x v="145"/>
    <x v="118"/>
    <s v="+$104M"/>
    <s v="+$2.93B"/>
    <x v="0"/>
    <x v="6"/>
  </r>
  <r>
    <n v="147"/>
    <x v="146"/>
    <x v="118"/>
    <s v="-$77.4M"/>
    <s v="+$3.11B"/>
    <x v="0"/>
    <x v="2"/>
  </r>
  <r>
    <n v="148"/>
    <x v="147"/>
    <x v="119"/>
    <s v="-$142M"/>
    <s v="+$3.01B"/>
    <x v="12"/>
    <x v="2"/>
  </r>
  <r>
    <n v="149"/>
    <x v="148"/>
    <x v="119"/>
    <s v="+$89.7M"/>
    <s v="+$4.25B"/>
    <x v="0"/>
    <x v="8"/>
  </r>
  <r>
    <n v="150"/>
    <x v="149"/>
    <x v="119"/>
    <s v="-$50.4M"/>
    <s v="+$262M"/>
    <x v="10"/>
    <x v="9"/>
  </r>
  <r>
    <n v="151"/>
    <x v="150"/>
    <x v="120"/>
    <s v="+$658M"/>
    <s v="+$4.65B"/>
    <x v="0"/>
    <x v="0"/>
  </r>
  <r>
    <n v="152"/>
    <x v="151"/>
    <x v="121"/>
    <n v="0"/>
    <s v="+$4.41B"/>
    <x v="0"/>
    <x v="11"/>
  </r>
  <r>
    <n v="153"/>
    <x v="152"/>
    <x v="121"/>
    <s v="-$8.18M"/>
    <s v="+$2.22B"/>
    <x v="0"/>
    <x v="8"/>
  </r>
  <r>
    <n v="154"/>
    <x v="153"/>
    <x v="122"/>
    <n v="0"/>
    <s v="-$538M"/>
    <x v="0"/>
    <x v="0"/>
  </r>
  <r>
    <n v="155"/>
    <x v="154"/>
    <x v="122"/>
    <s v="-$25.0M"/>
    <s v="-$538M"/>
    <x v="0"/>
    <x v="0"/>
  </r>
  <r>
    <n v="156"/>
    <x v="155"/>
    <x v="122"/>
    <s v="-$25.0M"/>
    <s v="+$3.64B"/>
    <x v="0"/>
    <x v="6"/>
  </r>
  <r>
    <n v="157"/>
    <x v="156"/>
    <x v="123"/>
    <n v="0"/>
    <s v="+$4.26B"/>
    <x v="0"/>
    <x v="3"/>
  </r>
  <r>
    <n v="158"/>
    <x v="157"/>
    <x v="123"/>
    <s v="+$4.05M"/>
    <s v="+$882M"/>
    <x v="0"/>
    <x v="6"/>
  </r>
  <r>
    <n v="159"/>
    <x v="158"/>
    <x v="123"/>
    <s v="+$346M"/>
    <s v="+$910M"/>
    <x v="0"/>
    <x v="4"/>
  </r>
  <r>
    <n v="160"/>
    <x v="159"/>
    <x v="124"/>
    <s v="+$239M"/>
    <s v="+$1.53B"/>
    <x v="6"/>
    <x v="5"/>
  </r>
  <r>
    <n v="161"/>
    <x v="160"/>
    <x v="124"/>
    <s v="+$326k"/>
    <s v="-$6.50B"/>
    <x v="12"/>
    <x v="2"/>
  </r>
  <r>
    <n v="162"/>
    <x v="161"/>
    <x v="125"/>
    <s v="-$78.3M"/>
    <s v="-$1.08B"/>
    <x v="28"/>
    <x v="12"/>
  </r>
  <r>
    <n v="163"/>
    <x v="162"/>
    <x v="125"/>
    <s v="+$258M"/>
    <s v="-$187M"/>
    <x v="6"/>
    <x v="7"/>
  </r>
  <r>
    <n v="164"/>
    <x v="163"/>
    <x v="126"/>
    <s v="-$42.1M"/>
    <s v="+$2.02B"/>
    <x v="0"/>
    <x v="6"/>
  </r>
  <r>
    <n v="165"/>
    <x v="164"/>
    <x v="126"/>
    <s v="+$9.29M"/>
    <s v="-$701M"/>
    <x v="9"/>
    <x v="1"/>
  </r>
  <r>
    <n v="166"/>
    <x v="165"/>
    <x v="126"/>
    <s v="-$16.1M"/>
    <s v="+$2.36B"/>
    <x v="0"/>
    <x v="6"/>
  </r>
  <r>
    <n v="167"/>
    <x v="166"/>
    <x v="126"/>
    <s v="+$25.5M"/>
    <s v="-$390M"/>
    <x v="3"/>
    <x v="6"/>
  </r>
  <r>
    <n v="168"/>
    <x v="167"/>
    <x v="127"/>
    <s v="+$20.6M"/>
    <s v="+$2.12B"/>
    <x v="0"/>
    <x v="6"/>
  </r>
  <r>
    <n v="169"/>
    <x v="168"/>
    <x v="127"/>
    <s v="+$17.6M"/>
    <s v="+$2.15B"/>
    <x v="0"/>
    <x v="6"/>
  </r>
  <r>
    <n v="170"/>
    <x v="169"/>
    <x v="127"/>
    <s v="-$99.8M"/>
    <s v="+$780M"/>
    <x v="29"/>
    <x v="7"/>
  </r>
  <r>
    <n v="171"/>
    <x v="170"/>
    <x v="127"/>
    <s v="-$62.0M"/>
    <s v="-$1.92B"/>
    <x v="9"/>
    <x v="10"/>
  </r>
  <r>
    <n v="172"/>
    <x v="171"/>
    <x v="127"/>
    <s v="-$180M"/>
    <s v="-$5.31B"/>
    <x v="23"/>
    <x v="5"/>
  </r>
  <r>
    <n v="173"/>
    <x v="172"/>
    <x v="128"/>
    <s v="-$188M"/>
    <s v="+$6.74B"/>
    <x v="6"/>
    <x v="6"/>
  </r>
  <r>
    <n v="174"/>
    <x v="173"/>
    <x v="129"/>
    <s v="-$24.4M"/>
    <s v="+$2.24B"/>
    <x v="30"/>
    <x v="2"/>
  </r>
  <r>
    <n v="175"/>
    <x v="174"/>
    <x v="130"/>
    <s v="-$46.5M"/>
    <s v="-$1.64B"/>
    <x v="8"/>
    <x v="3"/>
  </r>
  <r>
    <n v="176"/>
    <x v="175"/>
    <x v="130"/>
    <s v="-$46.5M"/>
    <s v="-$1.64B"/>
    <x v="8"/>
    <x v="3"/>
  </r>
  <r>
    <n v="177"/>
    <x v="176"/>
    <x v="130"/>
    <s v="+$442M"/>
    <s v="+$9.49B"/>
    <x v="0"/>
    <x v="12"/>
  </r>
  <r>
    <n v="178"/>
    <x v="177"/>
    <x v="130"/>
    <s v="+$16.7M"/>
    <s v="+$1.45B"/>
    <x v="31"/>
    <x v="2"/>
  </r>
  <r>
    <n v="179"/>
    <x v="178"/>
    <x v="131"/>
    <s v="-$146M"/>
    <s v="+$3.80B"/>
    <x v="14"/>
    <x v="2"/>
  </r>
  <r>
    <n v="180"/>
    <x v="179"/>
    <x v="131"/>
    <s v="+$54.5M"/>
    <s v="+$1.77B"/>
    <x v="27"/>
    <x v="7"/>
  </r>
  <r>
    <n v="181"/>
    <x v="180"/>
    <x v="132"/>
    <s v="-$128M"/>
    <s v="-$2.20B"/>
    <x v="32"/>
    <x v="7"/>
  </r>
  <r>
    <n v="182"/>
    <x v="181"/>
    <x v="133"/>
    <s v="+$65.4M"/>
    <s v="+$828M"/>
    <x v="8"/>
    <x v="5"/>
  </r>
  <r>
    <n v="183"/>
    <x v="182"/>
    <x v="133"/>
    <s v="+$49.1M"/>
    <s v="+$5.63B"/>
    <x v="0"/>
    <x v="3"/>
  </r>
  <r>
    <n v="184"/>
    <x v="183"/>
    <x v="134"/>
    <s v="+$456M"/>
    <s v="+$6.35B"/>
    <x v="0"/>
    <x v="0"/>
  </r>
  <r>
    <n v="185"/>
    <x v="184"/>
    <x v="134"/>
    <s v="+$8.67M"/>
    <s v="+$1.92B"/>
    <x v="0"/>
    <x v="6"/>
  </r>
  <r>
    <n v="186"/>
    <x v="185"/>
    <x v="135"/>
    <s v="-$235M"/>
    <s v="+$2.17B"/>
    <x v="33"/>
    <x v="0"/>
  </r>
  <r>
    <n v="187"/>
    <x v="186"/>
    <x v="135"/>
    <s v="-$52.7M"/>
    <s v="+$1.65B"/>
    <x v="12"/>
    <x v="2"/>
  </r>
  <r>
    <n v="188"/>
    <x v="187"/>
    <x v="136"/>
    <s v="+$134M"/>
    <s v="+$3.77B"/>
    <x v="0"/>
    <x v="6"/>
  </r>
  <r>
    <n v="189"/>
    <x v="188"/>
    <x v="136"/>
    <n v="0"/>
    <s v="+$478M"/>
    <x v="23"/>
    <x v="10"/>
  </r>
  <r>
    <n v="190"/>
    <x v="189"/>
    <x v="136"/>
    <s v="+$347M"/>
    <s v="+$3.21B"/>
    <x v="0"/>
    <x v="6"/>
  </r>
  <r>
    <n v="191"/>
    <x v="190"/>
    <x v="136"/>
    <s v="-$34.6M"/>
    <s v="+$3.62B"/>
    <x v="0"/>
    <x v="4"/>
  </r>
  <r>
    <n v="192"/>
    <x v="191"/>
    <x v="137"/>
    <s v="+$221M"/>
    <s v="+$3.57B"/>
    <x v="0"/>
    <x v="6"/>
  </r>
  <r>
    <n v="193"/>
    <x v="192"/>
    <x v="137"/>
    <s v="+$344M"/>
    <s v="-$3.25B"/>
    <x v="0"/>
    <x v="4"/>
  </r>
  <r>
    <n v="194"/>
    <x v="193"/>
    <x v="138"/>
    <s v="-$97.1M"/>
    <s v="+$2.75B"/>
    <x v="6"/>
    <x v="1"/>
  </r>
  <r>
    <n v="195"/>
    <x v="194"/>
    <x v="139"/>
    <n v="0"/>
    <s v="+$4.18B"/>
    <x v="0"/>
    <x v="10"/>
  </r>
  <r>
    <n v="196"/>
    <x v="195"/>
    <x v="140"/>
    <s v="-$49.3M"/>
    <s v="+$2.94B"/>
    <x v="6"/>
    <x v="5"/>
  </r>
  <r>
    <n v="197"/>
    <x v="196"/>
    <x v="140"/>
    <s v="-$75.0M"/>
    <s v="+$1.91B"/>
    <x v="0"/>
    <x v="3"/>
  </r>
  <r>
    <n v="198"/>
    <x v="197"/>
    <x v="140"/>
    <s v="-$21.9M"/>
    <s v="+$2.19B"/>
    <x v="0"/>
    <x v="12"/>
  </r>
  <r>
    <n v="199"/>
    <x v="198"/>
    <x v="141"/>
    <s v="+$639M"/>
    <s v="+$11.1B"/>
    <x v="0"/>
    <x v="0"/>
  </r>
  <r>
    <n v="200"/>
    <x v="199"/>
    <x v="142"/>
    <s v="+$343M"/>
    <s v="-$639M"/>
    <x v="0"/>
    <x v="0"/>
  </r>
  <r>
    <n v="201"/>
    <x v="200"/>
    <x v="142"/>
    <s v="+$80.5M"/>
    <s v="+$3.22B"/>
    <x v="3"/>
    <x v="10"/>
  </r>
  <r>
    <n v="202"/>
    <x v="201"/>
    <x v="142"/>
    <s v="-$168M"/>
    <s v="+$841M"/>
    <x v="9"/>
    <x v="10"/>
  </r>
  <r>
    <n v="203"/>
    <x v="202"/>
    <x v="143"/>
    <s v="+$142M"/>
    <s v="+$1.10B"/>
    <x v="26"/>
    <x v="12"/>
  </r>
  <r>
    <n v="204"/>
    <x v="203"/>
    <x v="143"/>
    <s v="-$25.9M"/>
    <s v="+$2.02B"/>
    <x v="0"/>
    <x v="4"/>
  </r>
  <r>
    <n v="205"/>
    <x v="204"/>
    <x v="143"/>
    <s v="-$50.0M"/>
    <s v="+$2.08B"/>
    <x v="0"/>
    <x v="0"/>
  </r>
  <r>
    <n v="206"/>
    <x v="205"/>
    <x v="143"/>
    <s v="-$92.1M"/>
    <s v="+$1.55B"/>
    <x v="5"/>
    <x v="13"/>
  </r>
  <r>
    <n v="207"/>
    <x v="206"/>
    <x v="143"/>
    <s v="-$92.1M"/>
    <s v="+$1.55B"/>
    <x v="5"/>
    <x v="13"/>
  </r>
  <r>
    <n v="208"/>
    <x v="207"/>
    <x v="143"/>
    <s v="-$646M"/>
    <s v="+$2.28B"/>
    <x v="2"/>
    <x v="3"/>
  </r>
  <r>
    <n v="209"/>
    <x v="208"/>
    <x v="143"/>
    <s v="-$93.2M"/>
    <s v="+$1.54B"/>
    <x v="5"/>
    <x v="13"/>
  </r>
  <r>
    <n v="210"/>
    <x v="209"/>
    <x v="143"/>
    <s v="-$324M"/>
    <s v="+$4.82B"/>
    <x v="6"/>
    <x v="0"/>
  </r>
  <r>
    <n v="211"/>
    <x v="210"/>
    <x v="144"/>
    <s v="+$49.1M"/>
    <s v="+$5.40B"/>
    <x v="0"/>
    <x v="3"/>
  </r>
  <r>
    <n v="212"/>
    <x v="211"/>
    <x v="144"/>
    <s v="+$65.6M"/>
    <s v="+$531M"/>
    <x v="23"/>
    <x v="1"/>
  </r>
  <r>
    <n v="213"/>
    <x v="212"/>
    <x v="144"/>
    <s v="+$18.4M"/>
    <s v="+$3.30B"/>
    <x v="0"/>
    <x v="3"/>
  </r>
  <r>
    <n v="214"/>
    <x v="213"/>
    <x v="144"/>
    <s v="-$50.9M"/>
    <s v="+$3.10B"/>
    <x v="0"/>
    <x v="1"/>
  </r>
  <r>
    <n v="215"/>
    <x v="214"/>
    <x v="144"/>
    <s v="-$52.3M"/>
    <s v="+$2.04B"/>
    <x v="0"/>
    <x v="13"/>
  </r>
  <r>
    <n v="216"/>
    <x v="215"/>
    <x v="144"/>
    <s v="-$41.1M"/>
    <s v="+$3.65B"/>
    <x v="23"/>
    <x v="5"/>
  </r>
  <r>
    <n v="217"/>
    <x v="216"/>
    <x v="145"/>
    <s v="-$88.5M"/>
    <s v="+$1.61B"/>
    <x v="17"/>
    <x v="12"/>
  </r>
  <r>
    <n v="218"/>
    <x v="217"/>
    <x v="145"/>
    <s v="+$110M"/>
    <s v="+$2.64B"/>
    <x v="0"/>
    <x v="0"/>
  </r>
  <r>
    <n v="219"/>
    <x v="218"/>
    <x v="146"/>
    <s v="-$44.5M"/>
    <s v="+$2.45B"/>
    <x v="19"/>
    <x v="5"/>
  </r>
  <r>
    <n v="220"/>
    <x v="219"/>
    <x v="146"/>
    <s v="+$484M"/>
    <s v="+$3.82B"/>
    <x v="29"/>
    <x v="6"/>
  </r>
  <r>
    <n v="221"/>
    <x v="220"/>
    <x v="146"/>
    <s v="-$184M"/>
    <s v="+$847M"/>
    <x v="9"/>
    <x v="10"/>
  </r>
  <r>
    <n v="222"/>
    <x v="221"/>
    <x v="147"/>
    <s v="+$28.5M"/>
    <s v="+$3.70B"/>
    <x v="0"/>
    <x v="11"/>
  </r>
  <r>
    <n v="223"/>
    <x v="222"/>
    <x v="147"/>
    <s v="+$97.6M"/>
    <s v="+$2.42B"/>
    <x v="6"/>
    <x v="7"/>
  </r>
  <r>
    <n v="224"/>
    <x v="223"/>
    <x v="148"/>
    <s v="-$46.5M"/>
    <s v="+$3.00B"/>
    <x v="0"/>
    <x v="13"/>
  </r>
  <r>
    <n v="225"/>
    <x v="224"/>
    <x v="148"/>
    <s v="-$75.0M"/>
    <s v="+$1.98B"/>
    <x v="31"/>
    <x v="2"/>
  </r>
  <r>
    <n v="226"/>
    <x v="225"/>
    <x v="149"/>
    <s v="-$18.2M"/>
    <s v="+$881M"/>
    <x v="6"/>
    <x v="1"/>
  </r>
  <r>
    <n v="227"/>
    <x v="226"/>
    <x v="150"/>
    <s v="-$77.8M"/>
    <s v="+$1.24B"/>
    <x v="34"/>
    <x v="6"/>
  </r>
  <r>
    <n v="228"/>
    <x v="227"/>
    <x v="150"/>
    <s v="-$113M"/>
    <s v="+$603M"/>
    <x v="6"/>
    <x v="0"/>
  </r>
  <r>
    <n v="229"/>
    <x v="228"/>
    <x v="150"/>
    <s v="+$31.1M"/>
    <s v="+$964M"/>
    <x v="0"/>
    <x v="5"/>
  </r>
  <r>
    <n v="230"/>
    <x v="229"/>
    <x v="151"/>
    <s v="+$122k"/>
    <s v="+$4.18B"/>
    <x v="23"/>
    <x v="2"/>
  </r>
  <r>
    <n v="231"/>
    <x v="230"/>
    <x v="151"/>
    <s v="+$122k"/>
    <s v="+$4.18B"/>
    <x v="23"/>
    <x v="2"/>
  </r>
  <r>
    <n v="232"/>
    <x v="231"/>
    <x v="151"/>
    <s v="-$44.6M"/>
    <s v="-$163M"/>
    <x v="35"/>
    <x v="5"/>
  </r>
  <r>
    <n v="233"/>
    <x v="232"/>
    <x v="151"/>
    <s v="+$109M"/>
    <s v="+$3.81B"/>
    <x v="0"/>
    <x v="6"/>
  </r>
  <r>
    <n v="234"/>
    <x v="233"/>
    <x v="152"/>
    <n v="0"/>
    <s v="+$1.05B"/>
    <x v="0"/>
    <x v="10"/>
  </r>
  <r>
    <n v="235"/>
    <x v="234"/>
    <x v="153"/>
    <s v="+$251M"/>
    <s v="+$2.62B"/>
    <x v="36"/>
    <x v="6"/>
  </r>
  <r>
    <n v="236"/>
    <x v="235"/>
    <x v="153"/>
    <s v="+$107M"/>
    <s v="+$3.42B"/>
    <x v="33"/>
    <x v="5"/>
  </r>
  <r>
    <n v="237"/>
    <x v="236"/>
    <x v="154"/>
    <s v="+$41.4M"/>
    <s v="+$310M"/>
    <x v="0"/>
    <x v="11"/>
  </r>
  <r>
    <n v="238"/>
    <x v="237"/>
    <x v="154"/>
    <s v="+$19.5M"/>
    <s v="-$2.96B"/>
    <x v="12"/>
    <x v="2"/>
  </r>
  <r>
    <n v="239"/>
    <x v="238"/>
    <x v="154"/>
    <s v="-$59.2M"/>
    <s v="+$933M"/>
    <x v="32"/>
    <x v="1"/>
  </r>
  <r>
    <n v="240"/>
    <x v="239"/>
    <x v="154"/>
    <s v="-$138M"/>
    <s v="-$447M"/>
    <x v="0"/>
    <x v="7"/>
  </r>
  <r>
    <n v="241"/>
    <x v="240"/>
    <x v="154"/>
    <s v="-$138M"/>
    <s v="-$447M"/>
    <x v="0"/>
    <x v="7"/>
  </r>
  <r>
    <n v="242"/>
    <x v="241"/>
    <x v="154"/>
    <s v="-$138M"/>
    <s v="-$447M"/>
    <x v="0"/>
    <x v="7"/>
  </r>
  <r>
    <n v="243"/>
    <x v="242"/>
    <x v="155"/>
    <s v="+$113M"/>
    <s v="+$2.82B"/>
    <x v="8"/>
    <x v="2"/>
  </r>
  <r>
    <n v="244"/>
    <x v="243"/>
    <x v="155"/>
    <s v="-$16.3M"/>
    <s v="+$2.40B"/>
    <x v="0"/>
    <x v="4"/>
  </r>
  <r>
    <n v="245"/>
    <x v="244"/>
    <x v="155"/>
    <n v="0"/>
    <s v="-$350M"/>
    <x v="0"/>
    <x v="6"/>
  </r>
  <r>
    <n v="246"/>
    <x v="245"/>
    <x v="156"/>
    <s v="+$8.53M"/>
    <s v="+$2.39B"/>
    <x v="0"/>
    <x v="4"/>
  </r>
  <r>
    <n v="247"/>
    <x v="246"/>
    <x v="156"/>
    <s v="+$8.53M"/>
    <s v="+$2.39B"/>
    <x v="0"/>
    <x v="4"/>
  </r>
  <r>
    <n v="248"/>
    <x v="247"/>
    <x v="156"/>
    <s v="+$8.53M"/>
    <s v="+$2.39B"/>
    <x v="0"/>
    <x v="4"/>
  </r>
  <r>
    <n v="249"/>
    <x v="248"/>
    <x v="156"/>
    <s v="-$42.6M"/>
    <s v="+$1.46B"/>
    <x v="0"/>
    <x v="6"/>
  </r>
  <r>
    <n v="250"/>
    <x v="249"/>
    <x v="156"/>
    <s v="-$25.0M"/>
    <s v="+$1.22B"/>
    <x v="12"/>
    <x v="4"/>
  </r>
  <r>
    <n v="251"/>
    <x v="250"/>
    <x v="156"/>
    <n v="0"/>
    <s v="+$1.09B"/>
    <x v="0"/>
    <x v="6"/>
  </r>
  <r>
    <n v="252"/>
    <x v="251"/>
    <x v="156"/>
    <s v="+$58.7M"/>
    <s v="+$1.86B"/>
    <x v="6"/>
    <x v="12"/>
  </r>
  <r>
    <n v="253"/>
    <x v="252"/>
    <x v="157"/>
    <s v="-$37.6M"/>
    <s v="+$595M"/>
    <x v="6"/>
    <x v="12"/>
  </r>
  <r>
    <n v="254"/>
    <x v="253"/>
    <x v="157"/>
    <s v="-$215M"/>
    <s v="+$1.10B"/>
    <x v="12"/>
    <x v="5"/>
  </r>
  <r>
    <n v="255"/>
    <x v="254"/>
    <x v="157"/>
    <s v="-$138M"/>
    <s v="-$696M"/>
    <x v="0"/>
    <x v="7"/>
  </r>
  <r>
    <n v="256"/>
    <x v="255"/>
    <x v="157"/>
    <s v="-$843M"/>
    <s v="+$428M"/>
    <x v="0"/>
    <x v="12"/>
  </r>
  <r>
    <n v="257"/>
    <x v="256"/>
    <x v="158"/>
    <s v="-$151M"/>
    <s v="+$4.75B"/>
    <x v="0"/>
    <x v="0"/>
  </r>
  <r>
    <n v="258"/>
    <x v="257"/>
    <x v="159"/>
    <s v="+$111M"/>
    <s v="+$4.08B"/>
    <x v="6"/>
    <x v="0"/>
  </r>
  <r>
    <n v="259"/>
    <x v="258"/>
    <x v="159"/>
    <s v="+$92.2M"/>
    <s v="+$3.24B"/>
    <x v="5"/>
    <x v="0"/>
  </r>
  <r>
    <n v="260"/>
    <x v="259"/>
    <x v="159"/>
    <s v="-$150M"/>
    <s v="-$961M"/>
    <x v="28"/>
    <x v="5"/>
  </r>
  <r>
    <n v="261"/>
    <x v="260"/>
    <x v="160"/>
    <s v="+$330M"/>
    <s v="+$5.77B"/>
    <x v="37"/>
    <x v="11"/>
  </r>
  <r>
    <n v="262"/>
    <x v="261"/>
    <x v="160"/>
    <s v="-$222M"/>
    <s v="+$874M"/>
    <x v="6"/>
    <x v="4"/>
  </r>
  <r>
    <n v="263"/>
    <x v="262"/>
    <x v="160"/>
    <s v="+$85.3M"/>
    <s v="+$3.11B"/>
    <x v="8"/>
    <x v="5"/>
  </r>
  <r>
    <n v="264"/>
    <x v="263"/>
    <x v="161"/>
    <s v="+$65.4M"/>
    <s v="+$3.43B"/>
    <x v="0"/>
    <x v="1"/>
  </r>
  <r>
    <n v="265"/>
    <x v="264"/>
    <x v="161"/>
    <s v="-$2.40M"/>
    <s v="+$516M"/>
    <x v="23"/>
    <x v="6"/>
  </r>
  <r>
    <n v="266"/>
    <x v="265"/>
    <x v="161"/>
    <n v="0"/>
    <s v="+$965M"/>
    <x v="0"/>
    <x v="0"/>
  </r>
  <r>
    <n v="267"/>
    <x v="266"/>
    <x v="161"/>
    <s v="-$31.4M"/>
    <s v="+$789M"/>
    <x v="9"/>
    <x v="4"/>
  </r>
  <r>
    <n v="268"/>
    <x v="267"/>
    <x v="162"/>
    <s v="+$94.6M"/>
    <s v="+$3.14B"/>
    <x v="0"/>
    <x v="6"/>
  </r>
  <r>
    <n v="269"/>
    <x v="268"/>
    <x v="162"/>
    <s v="-$145M"/>
    <s v="+$1.63B"/>
    <x v="0"/>
    <x v="12"/>
  </r>
  <r>
    <n v="270"/>
    <x v="269"/>
    <x v="162"/>
    <s v="+$5.04M"/>
    <s v="+$538M"/>
    <x v="30"/>
    <x v="2"/>
  </r>
  <r>
    <n v="271"/>
    <x v="270"/>
    <x v="162"/>
    <s v="-$105M"/>
    <s v="-$250M"/>
    <x v="6"/>
    <x v="11"/>
  </r>
  <r>
    <n v="272"/>
    <x v="271"/>
    <x v="162"/>
    <s v="-$23.8M"/>
    <s v="+$527M"/>
    <x v="38"/>
    <x v="6"/>
  </r>
  <r>
    <n v="273"/>
    <x v="272"/>
    <x v="163"/>
    <s v="-$54.8M"/>
    <s v="+$2.01B"/>
    <x v="12"/>
    <x v="2"/>
  </r>
  <r>
    <n v="274"/>
    <x v="273"/>
    <x v="163"/>
    <s v="+$21.8M"/>
    <s v="+$163M"/>
    <x v="0"/>
    <x v="6"/>
  </r>
  <r>
    <n v="275"/>
    <x v="274"/>
    <x v="163"/>
    <s v="-$120M"/>
    <s v="+$509M"/>
    <x v="12"/>
    <x v="5"/>
  </r>
  <r>
    <n v="276"/>
    <x v="275"/>
    <x v="164"/>
    <s v="-$132M"/>
    <s v="+$2.69B"/>
    <x v="33"/>
    <x v="5"/>
  </r>
  <r>
    <n v="277"/>
    <x v="276"/>
    <x v="164"/>
    <s v="+$305M"/>
    <s v="+$3.34B"/>
    <x v="5"/>
    <x v="0"/>
  </r>
  <r>
    <n v="278"/>
    <x v="277"/>
    <x v="165"/>
    <s v="+$107M"/>
    <s v="+$5.86B"/>
    <x v="24"/>
    <x v="0"/>
  </r>
  <r>
    <n v="279"/>
    <x v="278"/>
    <x v="165"/>
    <s v="-$6.73M"/>
    <s v="+$3.26B"/>
    <x v="3"/>
    <x v="12"/>
  </r>
  <r>
    <n v="280"/>
    <x v="279"/>
    <x v="165"/>
    <s v="-$11.4M"/>
    <s v="+$2.63B"/>
    <x v="14"/>
    <x v="5"/>
  </r>
  <r>
    <n v="281"/>
    <x v="280"/>
    <x v="165"/>
    <s v="-$164M"/>
    <s v="+$3.39B"/>
    <x v="6"/>
    <x v="5"/>
  </r>
  <r>
    <n v="282"/>
    <x v="281"/>
    <x v="165"/>
    <s v="-$50.0M"/>
    <s v="+$1.68B"/>
    <x v="15"/>
    <x v="2"/>
  </r>
  <r>
    <n v="283"/>
    <x v="282"/>
    <x v="166"/>
    <s v="-$36.8M"/>
    <s v="-$552M"/>
    <x v="24"/>
    <x v="5"/>
  </r>
  <r>
    <n v="284"/>
    <x v="283"/>
    <x v="167"/>
    <s v="-$38.7M"/>
    <s v="+$479M"/>
    <x v="1"/>
    <x v="2"/>
  </r>
  <r>
    <n v="285"/>
    <x v="284"/>
    <x v="168"/>
    <s v="+$58.8M"/>
    <s v="+$3.55B"/>
    <x v="39"/>
    <x v="6"/>
  </r>
  <r>
    <n v="286"/>
    <x v="285"/>
    <x v="169"/>
    <n v="0"/>
    <s v="-$22.2M"/>
    <x v="0"/>
    <x v="3"/>
  </r>
  <r>
    <n v="287"/>
    <x v="286"/>
    <x v="170"/>
    <s v="-$38.1M"/>
    <s v="-$927M"/>
    <x v="11"/>
    <x v="7"/>
  </r>
  <r>
    <n v="288"/>
    <x v="287"/>
    <x v="170"/>
    <s v="-$50.0M"/>
    <s v="+$1.43B"/>
    <x v="0"/>
    <x v="8"/>
  </r>
  <r>
    <n v="289"/>
    <x v="288"/>
    <x v="171"/>
    <s v="+$127M"/>
    <s v="-$139M"/>
    <x v="3"/>
    <x v="2"/>
  </r>
  <r>
    <n v="290"/>
    <x v="289"/>
    <x v="172"/>
    <s v="+$680M"/>
    <s v="+$4.02B"/>
    <x v="6"/>
    <x v="1"/>
  </r>
  <r>
    <n v="291"/>
    <x v="290"/>
    <x v="173"/>
    <s v="-$78.7M"/>
    <s v="+$1.21B"/>
    <x v="5"/>
    <x v="13"/>
  </r>
  <r>
    <n v="292"/>
    <x v="291"/>
    <x v="173"/>
    <s v="-$78.7M"/>
    <s v="+$1.21B"/>
    <x v="5"/>
    <x v="13"/>
  </r>
  <r>
    <n v="293"/>
    <x v="292"/>
    <x v="173"/>
    <s v="+$659k"/>
    <s v="+$840M"/>
    <x v="0"/>
    <x v="13"/>
  </r>
  <r>
    <n v="294"/>
    <x v="293"/>
    <x v="173"/>
    <n v="0"/>
    <s v="-$3.33B"/>
    <x v="23"/>
    <x v="6"/>
  </r>
  <r>
    <n v="295"/>
    <x v="294"/>
    <x v="174"/>
    <s v="-$101M"/>
    <s v="+$1.10B"/>
    <x v="0"/>
    <x v="11"/>
  </r>
  <r>
    <n v="296"/>
    <x v="295"/>
    <x v="175"/>
    <s v="+$4.56M"/>
    <s v="+$2.01B"/>
    <x v="0"/>
    <x v="4"/>
  </r>
  <r>
    <n v="297"/>
    <x v="296"/>
    <x v="176"/>
    <s v="-$2.22M"/>
    <s v="+$2.02B"/>
    <x v="31"/>
    <x v="7"/>
  </r>
  <r>
    <n v="298"/>
    <x v="297"/>
    <x v="177"/>
    <s v="+$164M"/>
    <s v="+$3.81B"/>
    <x v="0"/>
    <x v="0"/>
  </r>
  <r>
    <n v="299"/>
    <x v="298"/>
    <x v="178"/>
    <s v="+$3.56M"/>
    <s v="+$1.04B"/>
    <x v="0"/>
    <x v="1"/>
  </r>
  <r>
    <n v="300"/>
    <x v="299"/>
    <x v="178"/>
    <n v="0"/>
    <s v="+$950M"/>
    <x v="0"/>
    <x v="1"/>
  </r>
  <r>
    <n v="301"/>
    <x v="300"/>
    <x v="178"/>
    <n v="0"/>
    <s v="+$950M"/>
    <x v="0"/>
    <x v="1"/>
  </r>
  <r>
    <n v="302"/>
    <x v="301"/>
    <x v="179"/>
    <s v="-$359M"/>
    <s v="+$2.15B"/>
    <x v="20"/>
    <x v="11"/>
  </r>
  <r>
    <n v="303"/>
    <x v="302"/>
    <x v="180"/>
    <s v="-$5.29M"/>
    <s v="+$2.23B"/>
    <x v="10"/>
    <x v="1"/>
  </r>
  <r>
    <n v="304"/>
    <x v="303"/>
    <x v="181"/>
    <s v="+$33.8M"/>
    <s v="+$230M"/>
    <x v="0"/>
    <x v="11"/>
  </r>
  <r>
    <n v="305"/>
    <x v="304"/>
    <x v="182"/>
    <s v="+$108M"/>
    <s v="+$2.60B"/>
    <x v="3"/>
    <x v="12"/>
  </r>
  <r>
    <n v="306"/>
    <x v="305"/>
    <x v="183"/>
    <s v="+$240M"/>
    <s v="+$2.65B"/>
    <x v="40"/>
    <x v="2"/>
  </r>
  <r>
    <n v="307"/>
    <x v="306"/>
    <x v="183"/>
    <s v="+$39.6M"/>
    <s v="+$2.36B"/>
    <x v="6"/>
    <x v="6"/>
  </r>
  <r>
    <n v="308"/>
    <x v="307"/>
    <x v="184"/>
    <s v="+$399M"/>
    <s v="+$2.47B"/>
    <x v="0"/>
    <x v="6"/>
  </r>
  <r>
    <n v="309"/>
    <x v="308"/>
    <x v="185"/>
    <s v="-$30.3M"/>
    <s v="+$1.74B"/>
    <x v="0"/>
    <x v="4"/>
  </r>
  <r>
    <n v="310"/>
    <x v="309"/>
    <x v="186"/>
    <n v="0"/>
    <s v="+$25.0M"/>
    <x v="12"/>
    <x v="0"/>
  </r>
  <r>
    <n v="311"/>
    <x v="310"/>
    <x v="187"/>
    <n v="0"/>
    <s v="+$213M"/>
    <x v="0"/>
    <x v="6"/>
  </r>
  <r>
    <n v="312"/>
    <x v="311"/>
    <x v="188"/>
    <s v="-$350M"/>
    <s v="+$75.0M"/>
    <x v="12"/>
    <x v="9"/>
  </r>
  <r>
    <n v="313"/>
    <x v="312"/>
    <x v="189"/>
    <n v="0"/>
    <n v="0"/>
    <x v="0"/>
    <x v="8"/>
  </r>
  <r>
    <n v="314"/>
    <x v="313"/>
    <x v="189"/>
    <n v="0"/>
    <s v="+$1.49B"/>
    <x v="15"/>
    <x v="2"/>
  </r>
  <r>
    <n v="315"/>
    <x v="314"/>
    <x v="190"/>
    <s v="+$26.5M"/>
    <s v="+$4.00B"/>
    <x v="29"/>
    <x v="6"/>
  </r>
  <r>
    <n v="316"/>
    <x v="315"/>
    <x v="190"/>
    <s v="-$266M"/>
    <s v="+$2.76B"/>
    <x v="19"/>
    <x v="0"/>
  </r>
  <r>
    <n v="317"/>
    <x v="316"/>
    <x v="191"/>
    <s v="-$99.1M"/>
    <s v="-$436M"/>
    <x v="6"/>
    <x v="1"/>
  </r>
  <r>
    <n v="318"/>
    <x v="317"/>
    <x v="192"/>
    <n v="0"/>
    <s v="+$523M"/>
    <x v="0"/>
    <x v="7"/>
  </r>
  <r>
    <n v="319"/>
    <x v="318"/>
    <x v="192"/>
    <s v="-$75.0M"/>
    <s v="+$625M"/>
    <x v="19"/>
    <x v="10"/>
  </r>
  <r>
    <n v="320"/>
    <x v="319"/>
    <x v="193"/>
    <s v="-$51.8M"/>
    <s v="+$555M"/>
    <x v="41"/>
    <x v="5"/>
  </r>
  <r>
    <n v="321"/>
    <x v="320"/>
    <x v="194"/>
    <s v="+$41.9M"/>
    <s v="-$930M"/>
    <x v="42"/>
    <x v="2"/>
  </r>
  <r>
    <n v="322"/>
    <x v="321"/>
    <x v="195"/>
    <s v="-$139M"/>
    <s v="-$112M"/>
    <x v="26"/>
    <x v="4"/>
  </r>
  <r>
    <n v="323"/>
    <x v="322"/>
    <x v="196"/>
    <s v="+$63.2M"/>
    <s v="+$2.02B"/>
    <x v="43"/>
    <x v="3"/>
  </r>
  <r>
    <n v="324"/>
    <x v="323"/>
    <x v="196"/>
    <s v="-$5.67M"/>
    <s v="+$1.67B"/>
    <x v="0"/>
    <x v="3"/>
  </r>
  <r>
    <n v="325"/>
    <x v="324"/>
    <x v="197"/>
    <s v="-$31.5M"/>
    <s v="+$1.23B"/>
    <x v="17"/>
    <x v="5"/>
  </r>
  <r>
    <n v="326"/>
    <x v="325"/>
    <x v="197"/>
    <s v="+$52.8M"/>
    <s v="+$633M"/>
    <x v="24"/>
    <x v="6"/>
  </r>
  <r>
    <n v="327"/>
    <x v="326"/>
    <x v="198"/>
    <s v="-$255M"/>
    <s v="+$4.38B"/>
    <x v="6"/>
    <x v="6"/>
  </r>
  <r>
    <n v="328"/>
    <x v="327"/>
    <x v="198"/>
    <s v="+$16.3M"/>
    <s v="+$2.53B"/>
    <x v="23"/>
    <x v="6"/>
  </r>
  <r>
    <n v="329"/>
    <x v="328"/>
    <x v="199"/>
    <s v="-$4.05M"/>
    <s v="+$974M"/>
    <x v="0"/>
    <x v="2"/>
  </r>
  <r>
    <n v="330"/>
    <x v="329"/>
    <x v="200"/>
    <s v="-$17.0M"/>
    <s v="+$1.16B"/>
    <x v="3"/>
    <x v="5"/>
  </r>
  <r>
    <n v="331"/>
    <x v="330"/>
    <x v="201"/>
    <s v="-$25.0M"/>
    <s v="+$850M"/>
    <x v="0"/>
    <x v="1"/>
  </r>
  <r>
    <n v="332"/>
    <x v="331"/>
    <x v="202"/>
    <n v="0"/>
    <s v="+$615M"/>
    <x v="0"/>
    <x v="8"/>
  </r>
  <r>
    <n v="333"/>
    <x v="332"/>
    <x v="202"/>
    <s v="-$28.6M"/>
    <s v="-$3.99B"/>
    <x v="9"/>
    <x v="12"/>
  </r>
  <r>
    <n v="334"/>
    <x v="333"/>
    <x v="203"/>
    <s v="+$43.2M"/>
    <s v="+$1.58B"/>
    <x v="44"/>
    <x v="0"/>
  </r>
  <r>
    <n v="335"/>
    <x v="334"/>
    <x v="204"/>
    <s v="-$169M"/>
    <s v="+$2.61B"/>
    <x v="1"/>
    <x v="0"/>
  </r>
  <r>
    <n v="336"/>
    <x v="335"/>
    <x v="205"/>
    <s v="-$805k"/>
    <s v="+$306M"/>
    <x v="0"/>
    <x v="11"/>
  </r>
  <r>
    <n v="337"/>
    <x v="336"/>
    <x v="205"/>
    <s v="-$8.25M"/>
    <s v="-$619M"/>
    <x v="0"/>
    <x v="13"/>
  </r>
  <r>
    <n v="338"/>
    <x v="337"/>
    <x v="205"/>
    <s v="-$8.25M"/>
    <s v="-$619M"/>
    <x v="0"/>
    <x v="13"/>
  </r>
  <r>
    <n v="339"/>
    <x v="338"/>
    <x v="206"/>
    <s v="+$44.9M"/>
    <s v="-$1.41B"/>
    <x v="1"/>
    <x v="2"/>
  </r>
  <r>
    <n v="340"/>
    <x v="339"/>
    <x v="206"/>
    <s v="+$44.9M"/>
    <s v="-$1.41B"/>
    <x v="1"/>
    <x v="2"/>
  </r>
  <r>
    <n v="341"/>
    <x v="340"/>
    <x v="206"/>
    <s v="+$44.9M"/>
    <s v="-$1.41B"/>
    <x v="1"/>
    <x v="2"/>
  </r>
  <r>
    <n v="342"/>
    <x v="341"/>
    <x v="207"/>
    <s v="-$18.0M"/>
    <s v="+$2.24B"/>
    <x v="3"/>
    <x v="1"/>
  </r>
  <r>
    <n v="343"/>
    <x v="342"/>
    <x v="208"/>
    <n v="0"/>
    <s v="+$4.84B"/>
    <x v="23"/>
    <x v="6"/>
  </r>
  <r>
    <n v="344"/>
    <x v="343"/>
    <x v="209"/>
    <s v="-$308M"/>
    <s v="+$2.71B"/>
    <x v="6"/>
    <x v="12"/>
  </r>
  <r>
    <n v="345"/>
    <x v="344"/>
    <x v="210"/>
    <s v="-$29.8M"/>
    <s v="+$1.87B"/>
    <x v="33"/>
    <x v="2"/>
  </r>
  <r>
    <n v="346"/>
    <x v="345"/>
    <x v="211"/>
    <s v="-$29.4M"/>
    <s v="+$1.64B"/>
    <x v="0"/>
    <x v="8"/>
  </r>
  <r>
    <n v="347"/>
    <x v="346"/>
    <x v="212"/>
    <s v="+$20.0M"/>
    <s v="+$2.54B"/>
    <x v="0"/>
    <x v="6"/>
  </r>
  <r>
    <n v="348"/>
    <x v="347"/>
    <x v="213"/>
    <s v="+$46.0M"/>
    <s v="+$291M"/>
    <x v="8"/>
    <x v="3"/>
  </r>
  <r>
    <n v="349"/>
    <x v="348"/>
    <x v="213"/>
    <s v="-$96.4M"/>
    <s v="+$1.50B"/>
    <x v="0"/>
    <x v="12"/>
  </r>
  <r>
    <n v="350"/>
    <x v="349"/>
    <x v="214"/>
    <s v="+$22.5M"/>
    <s v="+$1.12B"/>
    <x v="0"/>
    <x v="5"/>
  </r>
  <r>
    <n v="351"/>
    <x v="350"/>
    <x v="215"/>
    <s v="+$10.2M"/>
    <s v="-$462M"/>
    <x v="5"/>
    <x v="3"/>
  </r>
  <r>
    <n v="352"/>
    <x v="351"/>
    <x v="215"/>
    <s v="+$133M"/>
    <s v="+$2.23B"/>
    <x v="0"/>
    <x v="4"/>
  </r>
  <r>
    <n v="353"/>
    <x v="352"/>
    <x v="215"/>
    <s v="-$12.2M"/>
    <s v="-$127M"/>
    <x v="17"/>
    <x v="5"/>
  </r>
  <r>
    <n v="354"/>
    <x v="353"/>
    <x v="216"/>
    <s v="-$25.0M"/>
    <s v="+$873M"/>
    <x v="12"/>
    <x v="5"/>
  </r>
  <r>
    <n v="355"/>
    <x v="354"/>
    <x v="217"/>
    <s v="+$183M"/>
    <s v="+$3.29B"/>
    <x v="0"/>
    <x v="6"/>
  </r>
  <r>
    <n v="356"/>
    <x v="355"/>
    <x v="217"/>
    <s v="+$96.7M"/>
    <s v="+$1.23B"/>
    <x v="6"/>
    <x v="2"/>
  </r>
  <r>
    <n v="357"/>
    <x v="356"/>
    <x v="218"/>
    <s v="-$24.2M"/>
    <s v="+$1.01B"/>
    <x v="0"/>
    <x v="7"/>
  </r>
  <r>
    <n v="358"/>
    <x v="357"/>
    <x v="218"/>
    <s v="-$24.2M"/>
    <s v="+$1.01B"/>
    <x v="0"/>
    <x v="7"/>
  </r>
  <r>
    <n v="359"/>
    <x v="358"/>
    <x v="219"/>
    <s v="-$50.0M"/>
    <s v="+$1.38B"/>
    <x v="23"/>
    <x v="8"/>
  </r>
  <r>
    <n v="360"/>
    <x v="359"/>
    <x v="219"/>
    <s v="-$50.0M"/>
    <s v="+$1.18B"/>
    <x v="0"/>
    <x v="6"/>
  </r>
  <r>
    <n v="361"/>
    <x v="360"/>
    <x v="220"/>
    <s v="+$3.54M"/>
    <s v="+$2.44B"/>
    <x v="0"/>
    <x v="0"/>
  </r>
  <r>
    <n v="362"/>
    <x v="361"/>
    <x v="221"/>
    <s v="+$24.7M"/>
    <s v="+$1.41B"/>
    <x v="2"/>
    <x v="5"/>
  </r>
  <r>
    <n v="363"/>
    <x v="362"/>
    <x v="221"/>
    <s v="-$131M"/>
    <s v="+$1.69B"/>
    <x v="0"/>
    <x v="0"/>
  </r>
  <r>
    <n v="364"/>
    <x v="363"/>
    <x v="221"/>
    <s v="-$56.0M"/>
    <s v="+$884M"/>
    <x v="12"/>
    <x v="5"/>
  </r>
  <r>
    <n v="365"/>
    <x v="364"/>
    <x v="222"/>
    <s v="-$12.1M"/>
    <s v="+$1.21B"/>
    <x v="6"/>
    <x v="4"/>
  </r>
  <r>
    <n v="366"/>
    <x v="365"/>
    <x v="223"/>
    <s v="+$23.4M"/>
    <s v="+$1.16B"/>
    <x v="0"/>
    <x v="5"/>
  </r>
  <r>
    <n v="367"/>
    <x v="366"/>
    <x v="224"/>
    <s v="+$100M"/>
    <s v="+$1.24B"/>
    <x v="0"/>
    <x v="7"/>
  </r>
  <r>
    <n v="368"/>
    <x v="367"/>
    <x v="225"/>
    <s v="+$76.0M"/>
    <s v="+$3.27B"/>
    <x v="0"/>
    <x v="0"/>
  </r>
  <r>
    <n v="369"/>
    <x v="368"/>
    <x v="225"/>
    <s v="+$8.29M"/>
    <s v="+$1.20B"/>
    <x v="10"/>
    <x v="1"/>
  </r>
  <r>
    <n v="370"/>
    <x v="369"/>
    <x v="226"/>
    <s v="-$25.0M"/>
    <s v="+$1.18B"/>
    <x v="0"/>
    <x v="0"/>
  </r>
  <r>
    <n v="371"/>
    <x v="370"/>
    <x v="227"/>
    <n v="0"/>
    <s v="+$400M"/>
    <x v="6"/>
    <x v="7"/>
  </r>
  <r>
    <n v="372"/>
    <x v="371"/>
    <x v="228"/>
    <s v="-$12.2M"/>
    <s v="-$202M"/>
    <x v="17"/>
    <x v="5"/>
  </r>
  <r>
    <n v="373"/>
    <x v="372"/>
    <x v="229"/>
    <s v="+$355M"/>
    <s v="+$1.41B"/>
    <x v="0"/>
    <x v="4"/>
  </r>
  <r>
    <n v="374"/>
    <x v="373"/>
    <x v="230"/>
    <s v="-$9.86M"/>
    <s v="+$254M"/>
    <x v="23"/>
    <x v="2"/>
  </r>
  <r>
    <n v="375"/>
    <x v="374"/>
    <x v="230"/>
    <s v="+$104M"/>
    <s v="+$2.70B"/>
    <x v="3"/>
    <x v="12"/>
  </r>
  <r>
    <n v="376"/>
    <x v="375"/>
    <x v="230"/>
    <s v="+$104M"/>
    <s v="+$2.70B"/>
    <x v="3"/>
    <x v="12"/>
  </r>
  <r>
    <n v="377"/>
    <x v="376"/>
    <x v="231"/>
    <s v="+$71.5M"/>
    <s v="+$3.14B"/>
    <x v="0"/>
    <x v="0"/>
  </r>
  <r>
    <n v="378"/>
    <x v="377"/>
    <x v="232"/>
    <s v="-$51.2M"/>
    <s v="-$968M"/>
    <x v="19"/>
    <x v="9"/>
  </r>
  <r>
    <n v="379"/>
    <x v="378"/>
    <x v="233"/>
    <s v="+$50.7M"/>
    <s v="+$936M"/>
    <x v="9"/>
    <x v="0"/>
  </r>
  <r>
    <n v="380"/>
    <x v="379"/>
    <x v="234"/>
    <s v="-$71.5M"/>
    <s v="+$1.77B"/>
    <x v="43"/>
    <x v="1"/>
  </r>
  <r>
    <n v="381"/>
    <x v="380"/>
    <x v="234"/>
    <s v="-$83.8M"/>
    <s v="+$6.01B"/>
    <x v="6"/>
    <x v="1"/>
  </r>
  <r>
    <n v="382"/>
    <x v="381"/>
    <x v="235"/>
    <s v="-$31.7M"/>
    <s v="-$5.29B"/>
    <x v="6"/>
    <x v="12"/>
  </r>
  <r>
    <n v="383"/>
    <x v="382"/>
    <x v="235"/>
    <s v="+$29.8M"/>
    <s v="-$784M"/>
    <x v="6"/>
    <x v="12"/>
  </r>
  <r>
    <n v="384"/>
    <x v="383"/>
    <x v="235"/>
    <s v="+$268M"/>
    <s v="+$4.93B"/>
    <x v="28"/>
    <x v="0"/>
  </r>
  <r>
    <n v="385"/>
    <x v="384"/>
    <x v="236"/>
    <s v="-$16.2M"/>
    <s v="+$2.10B"/>
    <x v="10"/>
    <x v="1"/>
  </r>
  <r>
    <n v="386"/>
    <x v="385"/>
    <x v="236"/>
    <s v="-$4.14M"/>
    <s v="+$5.24B"/>
    <x v="0"/>
    <x v="6"/>
  </r>
  <r>
    <n v="387"/>
    <x v="386"/>
    <x v="237"/>
    <n v="0"/>
    <s v="+$1.31B"/>
    <x v="0"/>
    <x v="6"/>
  </r>
  <r>
    <n v="388"/>
    <x v="387"/>
    <x v="238"/>
    <s v="-$16.2M"/>
    <s v="+$2.13B"/>
    <x v="10"/>
    <x v="1"/>
  </r>
  <r>
    <n v="389"/>
    <x v="388"/>
    <x v="239"/>
    <s v="+$438M"/>
    <s v="+$5.91B"/>
    <x v="0"/>
    <x v="1"/>
  </r>
  <r>
    <n v="390"/>
    <x v="389"/>
    <x v="240"/>
    <s v="-$150M"/>
    <s v="-$298M"/>
    <x v="12"/>
    <x v="2"/>
  </r>
  <r>
    <n v="391"/>
    <x v="390"/>
    <x v="240"/>
    <s v="+$36.4M"/>
    <s v="+$889M"/>
    <x v="5"/>
    <x v="13"/>
  </r>
  <r>
    <n v="392"/>
    <x v="391"/>
    <x v="241"/>
    <s v="-$314M"/>
    <s v="+$191M"/>
    <x v="9"/>
    <x v="5"/>
  </r>
  <r>
    <n v="393"/>
    <x v="392"/>
    <x v="242"/>
    <s v="-$25.0M"/>
    <s v="+$1.35B"/>
    <x v="0"/>
    <x v="10"/>
  </r>
  <r>
    <n v="394"/>
    <x v="393"/>
    <x v="243"/>
    <s v="-$218M"/>
    <s v="+$328M"/>
    <x v="6"/>
    <x v="5"/>
  </r>
  <r>
    <n v="395"/>
    <x v="394"/>
    <x v="244"/>
    <s v="-$25.0M"/>
    <s v="+$1.08B"/>
    <x v="45"/>
    <x v="2"/>
  </r>
  <r>
    <n v="396"/>
    <x v="395"/>
    <x v="245"/>
    <s v="-$71.5M"/>
    <s v="+$1.77B"/>
    <x v="43"/>
    <x v="1"/>
  </r>
  <r>
    <n v="397"/>
    <x v="396"/>
    <x v="246"/>
    <s v="-$87.6M"/>
    <s v="+$1.76B"/>
    <x v="43"/>
    <x v="1"/>
  </r>
  <r>
    <n v="398"/>
    <x v="397"/>
    <x v="247"/>
    <s v="+$50.6M"/>
    <s v="+$1.35B"/>
    <x v="0"/>
    <x v="6"/>
  </r>
  <r>
    <n v="399"/>
    <x v="398"/>
    <x v="248"/>
    <s v="+$23.7M"/>
    <s v="-$1.42B"/>
    <x v="11"/>
    <x v="7"/>
  </r>
  <r>
    <n v="400"/>
    <x v="399"/>
    <x v="249"/>
    <s v="-$67.3M"/>
    <s v="+$1.80B"/>
    <x v="33"/>
    <x v="6"/>
  </r>
  <r>
    <n v="401"/>
    <x v="400"/>
    <x v="250"/>
    <s v="-$37.3M"/>
    <s v="+$1.01B"/>
    <x v="6"/>
    <x v="1"/>
  </r>
  <r>
    <n v="402"/>
    <x v="401"/>
    <x v="250"/>
    <s v="+$156M"/>
    <s v="-$2.36B"/>
    <x v="11"/>
    <x v="6"/>
  </r>
  <r>
    <n v="403"/>
    <x v="402"/>
    <x v="251"/>
    <n v="0"/>
    <s v="+$10.0M"/>
    <x v="0"/>
    <x v="1"/>
  </r>
  <r>
    <n v="404"/>
    <x v="403"/>
    <x v="252"/>
    <s v="+$50.1M"/>
    <s v="-$459M"/>
    <x v="3"/>
    <x v="9"/>
  </r>
  <r>
    <n v="405"/>
    <x v="404"/>
    <x v="253"/>
    <s v="+$45.2M"/>
    <s v="-$84.7M"/>
    <x v="5"/>
    <x v="3"/>
  </r>
  <r>
    <n v="406"/>
    <x v="405"/>
    <x v="254"/>
    <n v="0"/>
    <s v="+$600M"/>
    <x v="0"/>
    <x v="8"/>
  </r>
  <r>
    <n v="407"/>
    <x v="406"/>
    <x v="255"/>
    <s v="+$123M"/>
    <s v="+$992M"/>
    <x v="6"/>
    <x v="5"/>
  </r>
  <r>
    <n v="408"/>
    <x v="407"/>
    <x v="256"/>
    <s v="+$25.1M"/>
    <s v="+$647M"/>
    <x v="0"/>
    <x v="2"/>
  </r>
  <r>
    <n v="409"/>
    <x v="408"/>
    <x v="257"/>
    <s v="+$14.6M"/>
    <s v="+$1.04B"/>
    <x v="6"/>
    <x v="10"/>
  </r>
  <r>
    <n v="410"/>
    <x v="409"/>
    <x v="258"/>
    <s v="-$124M"/>
    <s v="+$1.93B"/>
    <x v="12"/>
    <x v="0"/>
  </r>
  <r>
    <n v="411"/>
    <x v="410"/>
    <x v="259"/>
    <s v="-$10.1M"/>
    <s v="+$189M"/>
    <x v="6"/>
    <x v="5"/>
  </r>
  <r>
    <n v="412"/>
    <x v="411"/>
    <x v="259"/>
    <s v="+$159M"/>
    <s v="+$720M"/>
    <x v="0"/>
    <x v="0"/>
  </r>
  <r>
    <n v="413"/>
    <x v="412"/>
    <x v="259"/>
    <s v="-$66.7M"/>
    <s v="+$1.69B"/>
    <x v="43"/>
    <x v="1"/>
  </r>
  <r>
    <n v="414"/>
    <x v="413"/>
    <x v="260"/>
    <s v="-$45.0M"/>
    <s v="+$1.45B"/>
    <x v="12"/>
    <x v="2"/>
  </r>
  <r>
    <n v="415"/>
    <x v="414"/>
    <x v="261"/>
    <s v="-$43.7M"/>
    <s v="+$256M"/>
    <x v="23"/>
    <x v="3"/>
  </r>
  <r>
    <n v="416"/>
    <x v="415"/>
    <x v="261"/>
    <s v="-$50.0M"/>
    <s v="+$700M"/>
    <x v="0"/>
    <x v="0"/>
  </r>
  <r>
    <n v="417"/>
    <x v="416"/>
    <x v="262"/>
    <s v="+$6.10M"/>
    <s v="+$603M"/>
    <x v="6"/>
    <x v="12"/>
  </r>
  <r>
    <n v="418"/>
    <x v="417"/>
    <x v="263"/>
    <n v="0"/>
    <s v="+$694M"/>
    <x v="0"/>
    <x v="10"/>
  </r>
  <r>
    <n v="419"/>
    <x v="418"/>
    <x v="264"/>
    <s v="-$40.8M"/>
    <s v="+$1.69B"/>
    <x v="33"/>
    <x v="6"/>
  </r>
  <r>
    <n v="420"/>
    <x v="419"/>
    <x v="265"/>
    <s v="-$25.0M"/>
    <s v="+$1.23B"/>
    <x v="0"/>
    <x v="0"/>
  </r>
  <r>
    <n v="421"/>
    <x v="420"/>
    <x v="266"/>
    <s v="-$26.0M"/>
    <s v="+$284M"/>
    <x v="43"/>
    <x v="12"/>
  </r>
  <r>
    <n v="422"/>
    <x v="421"/>
    <x v="267"/>
    <s v="-$77.7M"/>
    <s v="+$136M"/>
    <x v="46"/>
    <x v="9"/>
  </r>
  <r>
    <n v="423"/>
    <x v="422"/>
    <x v="268"/>
    <s v="+$65.8M"/>
    <s v="+$2.52B"/>
    <x v="42"/>
    <x v="6"/>
  </r>
  <r>
    <n v="424"/>
    <x v="423"/>
    <x v="268"/>
    <s v="-$150M"/>
    <s v="+$1.15B"/>
    <x v="19"/>
    <x v="5"/>
  </r>
  <r>
    <n v="425"/>
    <x v="424"/>
    <x v="269"/>
    <s v="-$35.9M"/>
    <s v="+$907M"/>
    <x v="6"/>
    <x v="1"/>
  </r>
  <r>
    <n v="426"/>
    <x v="425"/>
    <x v="270"/>
    <s v="-$13.4M"/>
    <s v="+$1.31B"/>
    <x v="7"/>
    <x v="13"/>
  </r>
  <r>
    <n v="427"/>
    <x v="426"/>
    <x v="270"/>
    <s v="-$9.58M"/>
    <s v="+$752M"/>
    <x v="41"/>
    <x v="13"/>
  </r>
  <r>
    <n v="428"/>
    <x v="427"/>
    <x v="270"/>
    <s v="-$53.8M"/>
    <s v="+$1.15B"/>
    <x v="12"/>
    <x v="2"/>
  </r>
  <r>
    <n v="429"/>
    <x v="428"/>
    <x v="270"/>
    <s v="-$25.0M"/>
    <s v="+$1.20B"/>
    <x v="0"/>
    <x v="2"/>
  </r>
  <r>
    <n v="430"/>
    <x v="429"/>
    <x v="271"/>
    <s v="+$75.8M"/>
    <s v="+$4.16B"/>
    <x v="24"/>
    <x v="0"/>
  </r>
  <r>
    <n v="431"/>
    <x v="430"/>
    <x v="272"/>
    <s v="-$55.3M"/>
    <s v="+$1.20B"/>
    <x v="0"/>
    <x v="0"/>
  </r>
  <r>
    <n v="432"/>
    <x v="431"/>
    <x v="273"/>
    <s v="-$12.6M"/>
    <s v="+$782M"/>
    <x v="0"/>
    <x v="11"/>
  </r>
  <r>
    <n v="433"/>
    <x v="432"/>
    <x v="274"/>
    <s v="-$28.3M"/>
    <s v="+$814M"/>
    <x v="0"/>
    <x v="5"/>
  </r>
  <r>
    <n v="434"/>
    <x v="433"/>
    <x v="275"/>
    <n v="0"/>
    <s v="+$2.05B"/>
    <x v="36"/>
    <x v="0"/>
  </r>
  <r>
    <n v="435"/>
    <x v="434"/>
    <x v="275"/>
    <n v="0"/>
    <s v="+$2.05B"/>
    <x v="36"/>
    <x v="0"/>
  </r>
  <r>
    <n v="436"/>
    <x v="435"/>
    <x v="276"/>
    <n v="0"/>
    <s v="+$619M"/>
    <x v="23"/>
    <x v="10"/>
  </r>
  <r>
    <n v="437"/>
    <x v="436"/>
    <x v="277"/>
    <s v="-$27.9M"/>
    <s v="+$1.43B"/>
    <x v="5"/>
    <x v="0"/>
  </r>
  <r>
    <n v="438"/>
    <x v="437"/>
    <x v="277"/>
    <s v="+$127M"/>
    <s v="+$781M"/>
    <x v="6"/>
    <x v="8"/>
  </r>
  <r>
    <n v="439"/>
    <x v="438"/>
    <x v="278"/>
    <s v="+$68.3M"/>
    <s v="+$3.05B"/>
    <x v="0"/>
    <x v="11"/>
  </r>
  <r>
    <n v="440"/>
    <x v="439"/>
    <x v="279"/>
    <s v="-$46.4M"/>
    <s v="+$869M"/>
    <x v="0"/>
    <x v="4"/>
  </r>
  <r>
    <n v="441"/>
    <x v="440"/>
    <x v="279"/>
    <s v="+$10.6M"/>
    <s v="-$1.80B"/>
    <x v="6"/>
    <x v="0"/>
  </r>
  <r>
    <n v="442"/>
    <x v="441"/>
    <x v="280"/>
    <s v="-$161M"/>
    <s v="+$735M"/>
    <x v="6"/>
    <x v="2"/>
  </r>
  <r>
    <n v="443"/>
    <x v="442"/>
    <x v="281"/>
    <s v="+$59.2M"/>
    <s v="+$215M"/>
    <x v="8"/>
    <x v="13"/>
  </r>
  <r>
    <n v="444"/>
    <x v="443"/>
    <x v="281"/>
    <s v="-$105M"/>
    <s v="+$282M"/>
    <x v="9"/>
    <x v="10"/>
  </r>
  <r>
    <n v="445"/>
    <x v="444"/>
    <x v="282"/>
    <s v="+$94.9M"/>
    <s v="+$233M"/>
    <x v="29"/>
    <x v="6"/>
  </r>
  <r>
    <n v="446"/>
    <x v="445"/>
    <x v="283"/>
    <s v="+$10.1M"/>
    <s v="+$403M"/>
    <x v="17"/>
    <x v="12"/>
  </r>
  <r>
    <n v="447"/>
    <x v="446"/>
    <x v="284"/>
    <s v="-$151M"/>
    <s v="-$1.00B"/>
    <x v="30"/>
    <x v="4"/>
  </r>
  <r>
    <n v="448"/>
    <x v="447"/>
    <x v="284"/>
    <s v="-$76.8M"/>
    <s v="+$1.30B"/>
    <x v="24"/>
    <x v="2"/>
  </r>
  <r>
    <n v="449"/>
    <x v="448"/>
    <x v="285"/>
    <s v="+$18.3M"/>
    <s v="-$1.02B"/>
    <x v="0"/>
    <x v="13"/>
  </r>
  <r>
    <n v="450"/>
    <x v="449"/>
    <x v="286"/>
    <s v="-$50.0M"/>
    <s v="+$1.15B"/>
    <x v="0"/>
    <x v="0"/>
  </r>
  <r>
    <n v="451"/>
    <x v="450"/>
    <x v="287"/>
    <s v="+$11.9M"/>
    <s v="+$901M"/>
    <x v="40"/>
    <x v="7"/>
  </r>
  <r>
    <n v="452"/>
    <x v="451"/>
    <x v="287"/>
    <s v="-$25.0M"/>
    <s v="+$1.13B"/>
    <x v="0"/>
    <x v="2"/>
  </r>
  <r>
    <n v="453"/>
    <x v="452"/>
    <x v="288"/>
    <s v="-$42.6M"/>
    <s v="+$156M"/>
    <x v="24"/>
    <x v="12"/>
  </r>
  <r>
    <n v="454"/>
    <x v="453"/>
    <x v="289"/>
    <n v="0"/>
    <n v="0"/>
    <x v="0"/>
    <x v="0"/>
  </r>
  <r>
    <n v="455"/>
    <x v="454"/>
    <x v="290"/>
    <s v="-$201k"/>
    <s v="+$1.01B"/>
    <x v="0"/>
    <x v="13"/>
  </r>
  <r>
    <n v="456"/>
    <x v="455"/>
    <x v="291"/>
    <s v="+$73.6M"/>
    <s v="+$902M"/>
    <x v="6"/>
    <x v="5"/>
  </r>
  <r>
    <n v="457"/>
    <x v="456"/>
    <x v="292"/>
    <s v="+$18.6M"/>
    <s v="+$1.37B"/>
    <x v="6"/>
    <x v="0"/>
  </r>
  <r>
    <n v="458"/>
    <x v="457"/>
    <x v="293"/>
    <s v="-$128M"/>
    <s v="+$615M"/>
    <x v="28"/>
    <x v="0"/>
  </r>
  <r>
    <n v="459"/>
    <x v="458"/>
    <x v="293"/>
    <s v="+$32.7M"/>
    <s v="+$955M"/>
    <x v="6"/>
    <x v="5"/>
  </r>
  <r>
    <n v="460"/>
    <x v="459"/>
    <x v="293"/>
    <s v="-$50.0M"/>
    <s v="+$1.00B"/>
    <x v="47"/>
    <x v="8"/>
  </r>
  <r>
    <n v="461"/>
    <x v="460"/>
    <x v="294"/>
    <s v="+$45.2M"/>
    <s v="+$900M"/>
    <x v="6"/>
    <x v="5"/>
  </r>
  <r>
    <n v="462"/>
    <x v="461"/>
    <x v="295"/>
    <s v="+$31.6M"/>
    <s v="-$46.5M"/>
    <x v="4"/>
    <x v="9"/>
  </r>
  <r>
    <n v="463"/>
    <x v="462"/>
    <x v="296"/>
    <s v="-$25.0M"/>
    <s v="-$821M"/>
    <x v="0"/>
    <x v="9"/>
  </r>
  <r>
    <n v="464"/>
    <x v="463"/>
    <x v="296"/>
    <s v="-$25.0M"/>
    <s v="-$821M"/>
    <x v="0"/>
    <x v="9"/>
  </r>
  <r>
    <n v="465"/>
    <x v="464"/>
    <x v="297"/>
    <s v="+$14.0M"/>
    <s v="+$242M"/>
    <x v="24"/>
    <x v="2"/>
  </r>
  <r>
    <n v="466"/>
    <x v="465"/>
    <x v="297"/>
    <s v="+$14.2M"/>
    <s v="+$242M"/>
    <x v="24"/>
    <x v="2"/>
  </r>
  <r>
    <n v="467"/>
    <x v="466"/>
    <x v="298"/>
    <s v="+$86.0M"/>
    <s v="-$616M"/>
    <x v="11"/>
    <x v="6"/>
  </r>
  <r>
    <n v="468"/>
    <x v="467"/>
    <x v="298"/>
    <s v="-$110M"/>
    <s v="-$1.39B"/>
    <x v="18"/>
    <x v="3"/>
  </r>
  <r>
    <n v="469"/>
    <x v="468"/>
    <x v="298"/>
    <s v="+$64.5M"/>
    <s v="-$834M"/>
    <x v="0"/>
    <x v="1"/>
  </r>
  <r>
    <n v="470"/>
    <x v="469"/>
    <x v="299"/>
    <s v="+$104M"/>
    <s v="-$492M"/>
    <x v="11"/>
    <x v="6"/>
  </r>
  <r>
    <n v="471"/>
    <x v="470"/>
    <x v="299"/>
    <s v="-$93.2M"/>
    <s v="+$2.49B"/>
    <x v="6"/>
    <x v="5"/>
  </r>
  <r>
    <n v="472"/>
    <x v="471"/>
    <x v="299"/>
    <s v="-$41.0M"/>
    <s v="-$12.7M"/>
    <x v="10"/>
    <x v="12"/>
  </r>
  <r>
    <n v="473"/>
    <x v="472"/>
    <x v="300"/>
    <s v="+$238M"/>
    <s v="+$3.63B"/>
    <x v="0"/>
    <x v="10"/>
  </r>
  <r>
    <n v="474"/>
    <x v="473"/>
    <x v="300"/>
    <s v="-$27.6M"/>
    <s v="+$977M"/>
    <x v="12"/>
    <x v="3"/>
  </r>
  <r>
    <n v="475"/>
    <x v="474"/>
    <x v="301"/>
    <s v="+$78.6M"/>
    <s v="+$857M"/>
    <x v="0"/>
    <x v="0"/>
  </r>
  <r>
    <n v="476"/>
    <x v="475"/>
    <x v="302"/>
    <s v="-$17.8M"/>
    <s v="+$2.46B"/>
    <x v="19"/>
    <x v="5"/>
  </r>
  <r>
    <n v="477"/>
    <x v="476"/>
    <x v="302"/>
    <s v="-$6.82M"/>
    <s v="+$1.60B"/>
    <x v="3"/>
    <x v="1"/>
  </r>
  <r>
    <n v="478"/>
    <x v="477"/>
    <x v="302"/>
    <s v="-$25.0M"/>
    <s v="+$1.13B"/>
    <x v="12"/>
    <x v="2"/>
  </r>
  <r>
    <n v="479"/>
    <x v="478"/>
    <x v="303"/>
    <s v="-$46.2M"/>
    <s v="+$409M"/>
    <x v="9"/>
    <x v="4"/>
  </r>
  <r>
    <n v="480"/>
    <x v="479"/>
    <x v="304"/>
    <s v="+$42.4M"/>
    <s v="-$85.7M"/>
    <x v="1"/>
    <x v="12"/>
  </r>
  <r>
    <n v="481"/>
    <x v="480"/>
    <x v="305"/>
    <s v="+$70.9M"/>
    <s v="+$931M"/>
    <x v="6"/>
    <x v="6"/>
  </r>
  <r>
    <n v="482"/>
    <x v="481"/>
    <x v="306"/>
    <n v="0"/>
    <s v="+$923M"/>
    <x v="22"/>
    <x v="5"/>
  </r>
  <r>
    <n v="483"/>
    <x v="482"/>
    <x v="307"/>
    <s v="+$122M"/>
    <s v="-$1.17B"/>
    <x v="11"/>
    <x v="12"/>
  </r>
  <r>
    <n v="484"/>
    <x v="483"/>
    <x v="308"/>
    <s v="+$96.9M"/>
    <s v="-$60.3M"/>
    <x v="0"/>
    <x v="6"/>
  </r>
  <r>
    <n v="485"/>
    <x v="484"/>
    <x v="309"/>
    <s v="-$24.8M"/>
    <s v="+$1.07B"/>
    <x v="0"/>
    <x v="6"/>
  </r>
  <r>
    <n v="486"/>
    <x v="485"/>
    <x v="310"/>
    <n v="0"/>
    <s v="+$343M"/>
    <x v="0"/>
    <x v="7"/>
  </r>
  <r>
    <n v="487"/>
    <x v="486"/>
    <x v="311"/>
    <n v="0"/>
    <s v="-$660M"/>
    <x v="0"/>
    <x v="6"/>
  </r>
  <r>
    <n v="488"/>
    <x v="487"/>
    <x v="311"/>
    <s v="+$203M"/>
    <s v="+$1.20B"/>
    <x v="0"/>
    <x v="0"/>
  </r>
  <r>
    <n v="489"/>
    <x v="488"/>
    <x v="312"/>
    <s v="+$1.56M"/>
    <s v="+$1.06B"/>
    <x v="37"/>
    <x v="7"/>
  </r>
  <r>
    <n v="490"/>
    <x v="489"/>
    <x v="312"/>
    <s v="+$19.7M"/>
    <s v="+$1.08B"/>
    <x v="8"/>
    <x v="0"/>
  </r>
  <r>
    <n v="491"/>
    <x v="490"/>
    <x v="313"/>
    <s v="+$79.5M"/>
    <s v="+$923M"/>
    <x v="0"/>
    <x v="1"/>
  </r>
  <r>
    <n v="492"/>
    <x v="491"/>
    <x v="314"/>
    <s v="+$40.4M"/>
    <s v="+$459M"/>
    <x v="33"/>
    <x v="7"/>
  </r>
  <r>
    <n v="493"/>
    <x v="492"/>
    <x v="314"/>
    <n v="0"/>
    <s v="+$675M"/>
    <x v="0"/>
    <x v="3"/>
  </r>
  <r>
    <n v="494"/>
    <x v="493"/>
    <x v="315"/>
    <s v="+$14.5M"/>
    <s v="+$2.00B"/>
    <x v="3"/>
    <x v="10"/>
  </r>
  <r>
    <n v="495"/>
    <x v="494"/>
    <x v="316"/>
    <s v="+$43.6M"/>
    <s v="+$544M"/>
    <x v="0"/>
    <x v="9"/>
  </r>
  <r>
    <n v="496"/>
    <x v="495"/>
    <x v="316"/>
    <s v="-$27.0M"/>
    <s v="+$2.86B"/>
    <x v="15"/>
    <x v="0"/>
  </r>
  <r>
    <n v="497"/>
    <x v="496"/>
    <x v="316"/>
    <s v="-$27.0M"/>
    <s v="+$2.86B"/>
    <x v="15"/>
    <x v="0"/>
  </r>
  <r>
    <n v="498"/>
    <x v="497"/>
    <x v="317"/>
    <n v="0"/>
    <s v="+$2.35B"/>
    <x v="21"/>
    <x v="3"/>
  </r>
  <r>
    <n v="499"/>
    <x v="498"/>
    <x v="317"/>
    <n v="0"/>
    <s v="+$2.35B"/>
    <x v="21"/>
    <x v="3"/>
  </r>
  <r>
    <n v="500"/>
    <x v="499"/>
    <x v="317"/>
    <n v="0"/>
    <s v="+$2.35B"/>
    <x v="2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
  <location ref="A1:D766" firstHeaderRow="1" firstDataRow="1" firstDataCol="4"/>
  <pivotFields count="7">
    <pivotField compact="0" outline="0" showAll="0"/>
    <pivotField axis="axisRow" compact="0" outline="0" showAll="0">
      <items count="501">
        <item x="305"/>
        <item x="33"/>
        <item x="198"/>
        <item x="396"/>
        <item x="404"/>
        <item x="479"/>
        <item x="29"/>
        <item x="461"/>
        <item x="169"/>
        <item x="264"/>
        <item x="353"/>
        <item x="427"/>
        <item x="76"/>
        <item x="14"/>
        <item x="67"/>
        <item x="160"/>
        <item x="137"/>
        <item x="15"/>
        <item x="322"/>
        <item x="401"/>
        <item x="445"/>
        <item x="142"/>
        <item x="85"/>
        <item x="274"/>
        <item x="93"/>
        <item x="163"/>
        <item x="84"/>
        <item x="210"/>
        <item x="178"/>
        <item x="215"/>
        <item x="218"/>
        <item x="282"/>
        <item x="273"/>
        <item x="55"/>
        <item x="185"/>
        <item x="175"/>
        <item x="403"/>
        <item x="4"/>
        <item x="447"/>
        <item x="394"/>
        <item x="385"/>
        <item x="6"/>
        <item x="336"/>
        <item x="176"/>
        <item x="317"/>
        <item x="449"/>
        <item x="183"/>
        <item x="236"/>
        <item x="484"/>
        <item x="357"/>
        <item x="82"/>
        <item x="437"/>
        <item x="456"/>
        <item x="325"/>
        <item x="197"/>
        <item x="464"/>
        <item x="398"/>
        <item x="17"/>
        <item x="416"/>
        <item x="22"/>
        <item x="180"/>
        <item x="156"/>
        <item x="454"/>
        <item x="21"/>
        <item x="165"/>
        <item x="179"/>
        <item x="382"/>
        <item x="350"/>
        <item x="422"/>
        <item x="327"/>
        <item x="300"/>
        <item x="119"/>
        <item x="358"/>
        <item x="46"/>
        <item x="106"/>
        <item x="356"/>
        <item x="212"/>
        <item x="66"/>
        <item x="261"/>
        <item x="429"/>
        <item x="446"/>
        <item x="418"/>
        <item x="245"/>
        <item x="129"/>
        <item x="258"/>
        <item x="419"/>
        <item x="312"/>
        <item x="492"/>
        <item x="230"/>
        <item x="248"/>
        <item x="265"/>
        <item x="153"/>
        <item x="95"/>
        <item x="208"/>
        <item x="219"/>
        <item x="365"/>
        <item x="151"/>
        <item x="53"/>
        <item x="128"/>
        <item x="64"/>
        <item x="424"/>
        <item x="400"/>
        <item x="496"/>
        <item x="186"/>
        <item x="126"/>
        <item x="111"/>
        <item x="472"/>
        <item x="58"/>
        <item x="51"/>
        <item x="435"/>
        <item x="417"/>
        <item x="75"/>
        <item x="167"/>
        <item x="0"/>
        <item x="301"/>
        <item x="465"/>
        <item x="44"/>
        <item x="323"/>
        <item x="388"/>
        <item x="68"/>
        <item x="120"/>
        <item x="71"/>
        <item x="469"/>
        <item x="383"/>
        <item x="92"/>
        <item x="20"/>
        <item x="318"/>
        <item x="452"/>
        <item x="242"/>
        <item x="453"/>
        <item x="432"/>
        <item x="18"/>
        <item x="291"/>
        <item x="405"/>
        <item x="237"/>
        <item x="443"/>
        <item x="489"/>
        <item x="158"/>
        <item x="345"/>
        <item x="100"/>
        <item x="486"/>
        <item x="30"/>
        <item x="272"/>
        <item x="47"/>
        <item x="70"/>
        <item x="116"/>
        <item x="368"/>
        <item x="45"/>
        <item x="259"/>
        <item x="227"/>
        <item x="451"/>
        <item x="226"/>
        <item x="462"/>
        <item x="216"/>
        <item x="192"/>
        <item x="117"/>
        <item x="73"/>
        <item x="52"/>
        <item x="347"/>
        <item x="110"/>
        <item x="109"/>
        <item x="359"/>
        <item x="112"/>
        <item x="121"/>
        <item x="188"/>
        <item x="65"/>
        <item x="495"/>
        <item x="494"/>
        <item x="59"/>
        <item x="377"/>
        <item x="184"/>
        <item x="487"/>
        <item x="49"/>
        <item x="31"/>
        <item x="314"/>
        <item x="107"/>
        <item x="390"/>
        <item x="122"/>
        <item x="457"/>
        <item x="199"/>
        <item x="320"/>
        <item x="1"/>
        <item x="438"/>
        <item x="415"/>
        <item x="28"/>
        <item x="118"/>
        <item x="10"/>
        <item x="144"/>
        <item x="381"/>
        <item x="490"/>
        <item x="135"/>
        <item x="337"/>
        <item x="171"/>
        <item x="11"/>
        <item x="330"/>
        <item x="335"/>
        <item x="373"/>
        <item x="430"/>
        <item x="386"/>
        <item x="177"/>
        <item x="233"/>
        <item x="362"/>
        <item x="434"/>
        <item x="307"/>
        <item x="231"/>
        <item x="234"/>
        <item x="292"/>
        <item x="32"/>
        <item x="80"/>
        <item x="367"/>
        <item x="154"/>
        <item x="267"/>
        <item x="482"/>
        <item x="91"/>
        <item x="436"/>
        <item x="187"/>
        <item x="299"/>
        <item x="19"/>
        <item x="113"/>
        <item x="269"/>
        <item x="174"/>
        <item x="351"/>
        <item x="36"/>
        <item x="376"/>
        <item x="284"/>
        <item x="423"/>
        <item x="379"/>
        <item x="41"/>
        <item x="103"/>
        <item x="101"/>
        <item x="3"/>
        <item x="5"/>
        <item x="211"/>
        <item x="214"/>
        <item x="340"/>
        <item x="83"/>
        <item x="72"/>
        <item x="39"/>
        <item x="150"/>
        <item x="145"/>
        <item x="131"/>
        <item x="392"/>
        <item x="249"/>
        <item x="77"/>
        <item x="196"/>
        <item x="57"/>
        <item x="470"/>
        <item x="195"/>
        <item x="364"/>
        <item x="161"/>
        <item x="256"/>
        <item x="289"/>
        <item x="290"/>
        <item x="410"/>
        <item x="355"/>
        <item x="159"/>
        <item x="442"/>
        <item x="62"/>
        <item x="441"/>
        <item x="262"/>
        <item x="444"/>
        <item x="40"/>
        <item x="193"/>
        <item x="81"/>
        <item x="308"/>
        <item x="366"/>
        <item x="450"/>
        <item x="27"/>
        <item x="316"/>
        <item x="37"/>
        <item x="352"/>
        <item x="200"/>
        <item x="89"/>
        <item x="217"/>
        <item x="232"/>
        <item x="286"/>
        <item x="333"/>
        <item x="428"/>
        <item x="481"/>
        <item x="485"/>
        <item x="338"/>
        <item x="239"/>
        <item x="369"/>
        <item x="90"/>
        <item x="459"/>
        <item x="297"/>
        <item x="191"/>
        <item x="2"/>
        <item x="277"/>
        <item x="181"/>
        <item x="130"/>
        <item x="471"/>
        <item x="483"/>
        <item x="498"/>
        <item x="146"/>
        <item x="12"/>
        <item x="87"/>
        <item x="266"/>
        <item x="310"/>
        <item x="293"/>
        <item x="285"/>
        <item x="439"/>
        <item x="152"/>
        <item x="133"/>
        <item x="147"/>
        <item x="115"/>
        <item x="247"/>
        <item x="360"/>
        <item x="43"/>
        <item x="349"/>
        <item x="384"/>
        <item x="321"/>
        <item x="16"/>
        <item x="278"/>
        <item x="426"/>
        <item x="182"/>
        <item x="319"/>
        <item x="303"/>
        <item x="296"/>
        <item x="168"/>
        <item x="224"/>
        <item x="420"/>
        <item x="342"/>
        <item x="288"/>
        <item x="488"/>
        <item x="241"/>
        <item x="222"/>
        <item x="304"/>
        <item x="149"/>
        <item x="348"/>
        <item x="433"/>
        <item x="221"/>
        <item x="255"/>
        <item x="387"/>
        <item x="463"/>
        <item x="309"/>
        <item x="466"/>
        <item x="280"/>
        <item x="402"/>
        <item x="139"/>
        <item x="205"/>
        <item x="170"/>
        <item x="413"/>
        <item x="48"/>
        <item x="98"/>
        <item x="302"/>
        <item x="204"/>
        <item x="74"/>
        <item x="271"/>
        <item x="172"/>
        <item x="162"/>
        <item x="127"/>
        <item x="361"/>
        <item x="371"/>
        <item x="341"/>
        <item x="476"/>
        <item x="213"/>
        <item x="238"/>
        <item x="243"/>
        <item x="125"/>
        <item x="134"/>
        <item x="295"/>
        <item x="201"/>
        <item x="474"/>
        <item x="88"/>
        <item x="173"/>
        <item x="497"/>
        <item x="190"/>
        <item x="399"/>
        <item x="315"/>
        <item x="143"/>
        <item x="13"/>
        <item x="331"/>
        <item x="124"/>
        <item x="140"/>
        <item x="244"/>
        <item x="440"/>
        <item x="448"/>
        <item x="61"/>
        <item x="389"/>
        <item x="478"/>
        <item x="268"/>
        <item x="455"/>
        <item x="460"/>
        <item x="223"/>
        <item x="375"/>
        <item x="164"/>
        <item x="344"/>
        <item x="207"/>
        <item x="138"/>
        <item x="50"/>
        <item x="411"/>
        <item x="246"/>
        <item x="132"/>
        <item x="477"/>
        <item x="7"/>
        <item x="473"/>
        <item x="298"/>
        <item x="38"/>
        <item x="313"/>
        <item x="108"/>
        <item x="34"/>
        <item x="229"/>
        <item x="412"/>
        <item x="279"/>
        <item x="250"/>
        <item x="105"/>
        <item x="281"/>
        <item x="123"/>
        <item x="97"/>
        <item x="499"/>
        <item x="467"/>
        <item x="194"/>
        <item x="24"/>
        <item x="8"/>
        <item x="431"/>
        <item x="157"/>
        <item x="354"/>
        <item x="228"/>
        <item x="287"/>
        <item x="374"/>
        <item x="104"/>
        <item x="202"/>
        <item x="311"/>
        <item x="252"/>
        <item x="86"/>
        <item x="79"/>
        <item x="26"/>
        <item x="78"/>
        <item x="294"/>
        <item x="409"/>
        <item x="206"/>
        <item x="275"/>
        <item x="203"/>
        <item x="136"/>
        <item x="339"/>
        <item x="63"/>
        <item x="395"/>
        <item x="220"/>
        <item x="25"/>
        <item x="397"/>
        <item x="324"/>
        <item x="141"/>
        <item x="148"/>
        <item x="468"/>
        <item x="276"/>
        <item x="407"/>
        <item x="263"/>
        <item x="155"/>
        <item x="414"/>
        <item x="346"/>
        <item x="189"/>
        <item x="260"/>
        <item x="372"/>
        <item x="491"/>
        <item x="166"/>
        <item x="69"/>
        <item x="254"/>
        <item x="96"/>
        <item x="253"/>
        <item x="240"/>
        <item x="493"/>
        <item x="329"/>
        <item x="363"/>
        <item x="283"/>
        <item x="475"/>
        <item x="421"/>
        <item x="60"/>
        <item x="54"/>
        <item x="99"/>
        <item x="408"/>
        <item x="458"/>
        <item x="393"/>
        <item x="380"/>
        <item x="270"/>
        <item x="209"/>
        <item x="9"/>
        <item x="225"/>
        <item x="56"/>
        <item x="328"/>
        <item x="391"/>
        <item x="334"/>
        <item x="332"/>
        <item x="370"/>
        <item x="94"/>
        <item x="425"/>
        <item x="378"/>
        <item x="326"/>
        <item x="406"/>
        <item x="306"/>
        <item x="42"/>
        <item x="102"/>
        <item x="235"/>
        <item x="480"/>
        <item x="35"/>
        <item x="114"/>
        <item x="251"/>
        <item x="23"/>
        <item x="257"/>
        <item x="343"/>
        <item t="default"/>
      </items>
    </pivotField>
    <pivotField axis="axisRow" compact="0" outline="0" showAll="0">
      <items count="319">
        <item x="165"/>
        <item x="164"/>
        <item x="163"/>
        <item x="162"/>
        <item x="161"/>
        <item x="160"/>
        <item x="159"/>
        <item x="158"/>
        <item x="157"/>
        <item x="14"/>
        <item x="156"/>
        <item x="155"/>
        <item x="154"/>
        <item x="153"/>
        <item x="152"/>
        <item x="151"/>
        <item x="150"/>
        <item x="149"/>
        <item x="148"/>
        <item x="147"/>
        <item x="13"/>
        <item x="12"/>
        <item x="11"/>
        <item x="146"/>
        <item x="145"/>
        <item x="144"/>
        <item x="143"/>
        <item x="142"/>
        <item x="141"/>
        <item x="140"/>
        <item x="139"/>
        <item x="138"/>
        <item x="10"/>
        <item x="137"/>
        <item x="136"/>
        <item x="135"/>
        <item x="134"/>
        <item x="133"/>
        <item x="132"/>
        <item x="131"/>
        <item x="130"/>
        <item x="129"/>
        <item x="128"/>
        <item x="127"/>
        <item x="126"/>
        <item x="125"/>
        <item x="124"/>
        <item x="123"/>
        <item x="122"/>
        <item x="9"/>
        <item x="121"/>
        <item x="120"/>
        <item x="119"/>
        <item x="118"/>
        <item x="117"/>
        <item x="116"/>
        <item x="115"/>
        <item x="8"/>
        <item x="114"/>
        <item x="113"/>
        <item x="112"/>
        <item x="111"/>
        <item x="110"/>
        <item x="109"/>
        <item x="108"/>
        <item x="7"/>
        <item x="6"/>
        <item x="107"/>
        <item x="106"/>
        <item x="105"/>
        <item x="104"/>
        <item x="103"/>
        <item x="5"/>
        <item x="102"/>
        <item x="101"/>
        <item x="100"/>
        <item x="99"/>
        <item x="98"/>
        <item x="4"/>
        <item x="97"/>
        <item x="96"/>
        <item x="95"/>
        <item x="94"/>
        <item x="93"/>
        <item x="3"/>
        <item x="92"/>
        <item x="91"/>
        <item x="90"/>
        <item x="89"/>
        <item x="88"/>
        <item x="87"/>
        <item x="86"/>
        <item x="85"/>
        <item x="84"/>
        <item x="83"/>
        <item x="82"/>
        <item x="81"/>
        <item x="80"/>
        <item x="79"/>
        <item x="78"/>
        <item x="2"/>
        <item x="77"/>
        <item x="76"/>
        <item x="75"/>
        <item x="74"/>
        <item x="73"/>
        <item x="72"/>
        <item x="1"/>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0"/>
        <item x="28"/>
        <item x="27"/>
        <item x="26"/>
        <item x="25"/>
        <item x="24"/>
        <item x="23"/>
        <item x="22"/>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1"/>
        <item x="20"/>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29"/>
        <item x="244"/>
        <item x="243"/>
        <item x="242"/>
        <item x="241"/>
        <item x="240"/>
        <item x="239"/>
        <item x="238"/>
        <item x="237"/>
        <item x="236"/>
        <item x="235"/>
        <item x="234"/>
        <item x="233"/>
        <item x="232"/>
        <item x="231"/>
        <item x="230"/>
        <item x="228"/>
        <item x="227"/>
        <item x="19"/>
        <item x="18"/>
        <item x="1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6"/>
        <item x="191"/>
        <item x="190"/>
        <item x="189"/>
        <item x="188"/>
        <item x="187"/>
        <item x="186"/>
        <item x="185"/>
        <item x="184"/>
        <item x="183"/>
        <item x="182"/>
        <item x="181"/>
        <item x="180"/>
        <item x="179"/>
        <item x="178"/>
        <item x="177"/>
        <item x="176"/>
        <item x="175"/>
        <item x="174"/>
        <item x="173"/>
        <item x="172"/>
        <item x="171"/>
        <item x="170"/>
        <item x="169"/>
        <item x="168"/>
        <item x="167"/>
        <item x="166"/>
        <item x="15"/>
        <item t="default"/>
      </items>
    </pivotField>
    <pivotField compact="0" outline="0" showAll="0"/>
    <pivotField compact="0" outline="0" showAll="0"/>
    <pivotField axis="axisRow" compact="0" outline="0" showAll="0">
      <items count="49">
        <item h="1" x="44"/>
        <item h="1" x="19"/>
        <item h="1" x="21"/>
        <item h="1" x="11"/>
        <item h="1" x="5"/>
        <item h="1" x="39"/>
        <item h="1" x="13"/>
        <item h="1" x="6"/>
        <item h="1" x="29"/>
        <item h="1" x="35"/>
        <item h="1" x="30"/>
        <item h="1" x="43"/>
        <item h="1" x="41"/>
        <item h="1" x="1"/>
        <item h="1" x="45"/>
        <item h="1" x="8"/>
        <item h="1" x="22"/>
        <item h="1" x="9"/>
        <item h="1" x="3"/>
        <item h="1" x="14"/>
        <item h="1" x="36"/>
        <item h="1" x="47"/>
        <item h="1" x="15"/>
        <item h="1" x="10"/>
        <item h="1" x="7"/>
        <item h="1" x="46"/>
        <item h="1" x="42"/>
        <item h="1" x="38"/>
        <item h="1" x="25"/>
        <item h="1" x="4"/>
        <item h="1" x="18"/>
        <item h="1" x="32"/>
        <item h="1" x="34"/>
        <item h="1" x="16"/>
        <item h="1" x="37"/>
        <item h="1" x="20"/>
        <item h="1" x="12"/>
        <item h="1" x="26"/>
        <item h="1" x="28"/>
        <item h="1" x="31"/>
        <item h="1" x="2"/>
        <item h="1" x="24"/>
        <item h="1" x="17"/>
        <item h="1" x="33"/>
        <item h="1" x="27"/>
        <item h="1" x="40"/>
        <item h="1" x="23"/>
        <item x="0"/>
        <item t="default"/>
      </items>
    </pivotField>
    <pivotField axis="axisRow" compact="0" outline="0" showAll="0">
      <items count="15">
        <item x="9"/>
        <item x="1"/>
        <item x="2"/>
        <item x="4"/>
        <item x="8"/>
        <item x="6"/>
        <item x="7"/>
        <item x="12"/>
        <item x="5"/>
        <item x="13"/>
        <item x="10"/>
        <item x="3"/>
        <item x="11"/>
        <item x="0"/>
        <item t="default"/>
      </items>
    </pivotField>
  </pivotFields>
  <rowFields count="4">
    <field x="1"/>
    <field x="2"/>
    <field x="6"/>
    <field x="5"/>
  </rowFields>
  <rowItems count="765">
    <i>
      <x v="1"/>
      <x v="149"/>
      <x v="5"/>
      <x v="47"/>
    </i>
    <i t="default" r="2">
      <x v="5"/>
    </i>
    <i t="default" r="1">
      <x v="149"/>
    </i>
    <i t="default">
      <x v="1"/>
    </i>
    <i>
      <x v="2"/>
      <x v="28"/>
      <x v="13"/>
      <x v="47"/>
    </i>
    <i t="default" r="2">
      <x v="13"/>
    </i>
    <i t="default" r="1">
      <x v="28"/>
    </i>
    <i t="default">
      <x v="2"/>
    </i>
    <i>
      <x v="13"/>
      <x v="20"/>
      <x v="11"/>
      <x v="47"/>
    </i>
    <i t="default" r="2">
      <x v="11"/>
    </i>
    <i t="default" r="1">
      <x v="20"/>
    </i>
    <i t="default">
      <x v="13"/>
    </i>
    <i>
      <x v="25"/>
      <x v="44"/>
      <x v="5"/>
      <x v="47"/>
    </i>
    <i t="default" r="2">
      <x v="5"/>
    </i>
    <i t="default" r="1">
      <x v="44"/>
    </i>
    <i t="default">
      <x v="25"/>
    </i>
    <i>
      <x v="27"/>
      <x v="25"/>
      <x v="11"/>
      <x v="47"/>
    </i>
    <i t="default" r="2">
      <x v="11"/>
    </i>
    <i t="default" r="1">
      <x v="25"/>
    </i>
    <i t="default">
      <x v="27"/>
    </i>
    <i>
      <x v="32"/>
      <x v="2"/>
      <x v="5"/>
      <x v="47"/>
    </i>
    <i t="default" r="2">
      <x v="5"/>
    </i>
    <i t="default" r="1">
      <x v="2"/>
    </i>
    <i t="default">
      <x v="32"/>
    </i>
    <i>
      <x v="40"/>
      <x v="243"/>
      <x v="5"/>
      <x v="47"/>
    </i>
    <i t="default" r="2">
      <x v="5"/>
    </i>
    <i t="default" r="1">
      <x v="243"/>
    </i>
    <i t="default">
      <x v="40"/>
    </i>
    <i>
      <x v="41"/>
      <x v="66"/>
      <x v="13"/>
      <x v="47"/>
    </i>
    <i t="default" r="2">
      <x v="13"/>
    </i>
    <i t="default" r="1">
      <x v="66"/>
    </i>
    <i t="default">
      <x v="41"/>
    </i>
    <i>
      <x v="42"/>
      <x v="276"/>
      <x v="9"/>
      <x v="47"/>
    </i>
    <i t="default" r="2">
      <x v="9"/>
    </i>
    <i t="default" r="1">
      <x v="276"/>
    </i>
    <i t="default">
      <x v="42"/>
    </i>
    <i>
      <x v="43"/>
      <x v="40"/>
      <x v="7"/>
      <x v="47"/>
    </i>
    <i t="default" r="2">
      <x v="7"/>
    </i>
    <i t="default" r="1">
      <x v="40"/>
    </i>
    <i t="default">
      <x v="43"/>
    </i>
    <i>
      <x v="44"/>
      <x v="289"/>
      <x v="6"/>
      <x v="47"/>
    </i>
    <i t="default" r="2">
      <x v="6"/>
    </i>
    <i t="default" r="1">
      <x v="289"/>
    </i>
    <i t="default">
      <x v="44"/>
    </i>
    <i>
      <x v="45"/>
      <x v="190"/>
      <x v="13"/>
      <x v="47"/>
    </i>
    <i t="default" r="2">
      <x v="13"/>
    </i>
    <i t="default" r="1">
      <x v="190"/>
    </i>
    <i t="default">
      <x v="45"/>
    </i>
    <i>
      <x v="46"/>
      <x v="36"/>
      <x v="13"/>
      <x v="47"/>
    </i>
    <i t="default" r="2">
      <x v="13"/>
    </i>
    <i t="default" r="1">
      <x v="36"/>
    </i>
    <i t="default">
      <x v="46"/>
    </i>
    <i>
      <x v="47"/>
      <x v="12"/>
      <x v="12"/>
      <x v="47"/>
    </i>
    <i t="default" r="2">
      <x v="12"/>
    </i>
    <i t="default" r="1">
      <x v="12"/>
    </i>
    <i t="default">
      <x v="47"/>
    </i>
    <i>
      <x v="48"/>
      <x v="167"/>
      <x v="5"/>
      <x v="47"/>
    </i>
    <i t="default" r="2">
      <x v="5"/>
    </i>
    <i t="default" r="1">
      <x v="167"/>
    </i>
    <i t="default">
      <x v="48"/>
    </i>
    <i>
      <x v="49"/>
      <x v="263"/>
      <x v="6"/>
      <x v="47"/>
    </i>
    <i t="default" r="2">
      <x v="6"/>
    </i>
    <i t="default" r="1">
      <x v="263"/>
    </i>
    <i t="default">
      <x v="49"/>
    </i>
    <i>
      <x v="54"/>
      <x v="29"/>
      <x v="7"/>
      <x v="47"/>
    </i>
    <i t="default" r="2">
      <x v="7"/>
    </i>
    <i t="default" r="1">
      <x v="29"/>
    </i>
    <i t="default">
      <x v="54"/>
    </i>
    <i>
      <x v="61"/>
      <x v="47"/>
      <x v="11"/>
      <x v="47"/>
    </i>
    <i t="default" r="2">
      <x v="11"/>
    </i>
    <i t="default" r="1">
      <x v="47"/>
    </i>
    <i t="default">
      <x v="61"/>
    </i>
    <i>
      <x v="62"/>
      <x v="186"/>
      <x v="9"/>
      <x v="47"/>
    </i>
    <i t="default" r="2">
      <x v="9"/>
    </i>
    <i t="default" r="1">
      <x v="186"/>
    </i>
    <i t="default">
      <x v="62"/>
    </i>
    <i>
      <x v="63"/>
      <x v="192"/>
      <x v="8"/>
      <x v="47"/>
    </i>
    <i t="default" r="2">
      <x v="8"/>
    </i>
    <i t="default" r="1">
      <x v="192"/>
    </i>
    <i t="default">
      <x v="63"/>
    </i>
    <i>
      <x v="64"/>
      <x v="44"/>
      <x v="5"/>
      <x v="47"/>
    </i>
    <i t="default" r="2">
      <x v="5"/>
    </i>
    <i t="default" r="1">
      <x v="44"/>
    </i>
    <i t="default">
      <x v="64"/>
    </i>
    <i>
      <x v="70"/>
      <x v="304"/>
      <x v="1"/>
      <x v="47"/>
    </i>
    <i t="default" r="2">
      <x v="1"/>
    </i>
    <i t="default" r="1">
      <x v="304"/>
    </i>
    <i t="default">
      <x v="70"/>
    </i>
    <i>
      <x v="71"/>
      <x v="73"/>
      <x v="11"/>
      <x v="47"/>
    </i>
    <i t="default" r="2">
      <x v="11"/>
    </i>
    <i t="default" r="1">
      <x v="73"/>
    </i>
    <i t="default">
      <x v="71"/>
    </i>
    <i>
      <x v="75"/>
      <x v="263"/>
      <x v="6"/>
      <x v="47"/>
    </i>
    <i t="default" r="2">
      <x v="6"/>
    </i>
    <i t="default" r="1">
      <x v="263"/>
    </i>
    <i t="default">
      <x v="75"/>
    </i>
    <i>
      <x v="76"/>
      <x v="25"/>
      <x v="11"/>
      <x v="47"/>
    </i>
    <i t="default" r="2">
      <x v="11"/>
    </i>
    <i t="default" r="1">
      <x v="25"/>
    </i>
    <i t="default">
      <x v="76"/>
    </i>
    <i>
      <x v="77"/>
      <x v="120"/>
      <x v="10"/>
      <x v="47"/>
    </i>
    <i t="default" r="2">
      <x v="10"/>
    </i>
    <i t="default" r="1">
      <x v="120"/>
    </i>
    <i t="default">
      <x v="77"/>
    </i>
    <i>
      <x v="82"/>
      <x v="10"/>
      <x v="3"/>
      <x v="47"/>
    </i>
    <i t="default" r="2">
      <x v="3"/>
    </i>
    <i t="default" r="1">
      <x v="10"/>
    </i>
    <i t="default">
      <x v="82"/>
    </i>
    <i>
      <x v="83"/>
      <x v="64"/>
      <x v="13"/>
      <x v="47"/>
    </i>
    <i t="default" r="2">
      <x v="13"/>
    </i>
    <i t="default" r="1">
      <x v="64"/>
    </i>
    <i t="default">
      <x v="83"/>
    </i>
    <i>
      <x v="85"/>
      <x v="213"/>
      <x v="13"/>
      <x v="47"/>
    </i>
    <i t="default" r="2">
      <x v="13"/>
    </i>
    <i t="default" r="1">
      <x v="213"/>
    </i>
    <i t="default">
      <x v="85"/>
    </i>
    <i>
      <x v="86"/>
      <x v="293"/>
      <x v="4"/>
      <x v="47"/>
    </i>
    <i t="default" r="2">
      <x v="4"/>
    </i>
    <i t="default" r="1">
      <x v="293"/>
    </i>
    <i t="default">
      <x v="86"/>
    </i>
    <i>
      <x v="87"/>
      <x v="162"/>
      <x v="11"/>
      <x v="47"/>
    </i>
    <i t="default" r="2">
      <x v="11"/>
    </i>
    <i t="default" r="1">
      <x v="162"/>
    </i>
    <i t="default">
      <x v="87"/>
    </i>
    <i>
      <x v="89"/>
      <x v="10"/>
      <x v="5"/>
      <x v="47"/>
    </i>
    <i t="default" r="2">
      <x v="5"/>
    </i>
    <i t="default" r="1">
      <x v="10"/>
    </i>
    <i t="default">
      <x v="89"/>
    </i>
    <i>
      <x v="90"/>
      <x v="4"/>
      <x v="13"/>
      <x v="47"/>
    </i>
    <i t="default" r="2">
      <x v="13"/>
    </i>
    <i t="default" r="1">
      <x v="4"/>
    </i>
    <i t="default">
      <x v="90"/>
    </i>
    <i>
      <x v="91"/>
      <x v="48"/>
      <x v="13"/>
      <x v="47"/>
    </i>
    <i t="default" r="2">
      <x v="13"/>
    </i>
    <i t="default" r="1">
      <x v="48"/>
    </i>
    <i t="default">
      <x v="91"/>
    </i>
    <i>
      <x v="92"/>
      <x v="92"/>
      <x v="5"/>
      <x v="47"/>
    </i>
    <i t="default" r="2">
      <x v="5"/>
    </i>
    <i t="default" r="1">
      <x v="92"/>
    </i>
    <i t="default">
      <x v="92"/>
    </i>
    <i>
      <x v="95"/>
      <x v="258"/>
      <x v="8"/>
      <x v="47"/>
    </i>
    <i t="default" r="2">
      <x v="8"/>
    </i>
    <i t="default" r="1">
      <x v="258"/>
    </i>
    <i t="default">
      <x v="95"/>
    </i>
    <i>
      <x v="96"/>
      <x v="50"/>
      <x v="12"/>
      <x v="47"/>
    </i>
    <i t="default" r="2">
      <x v="12"/>
    </i>
    <i t="default" r="1">
      <x v="50"/>
    </i>
    <i t="default">
      <x v="96"/>
    </i>
    <i>
      <x v="104"/>
      <x v="68"/>
      <x v="10"/>
      <x v="47"/>
    </i>
    <i t="default" r="2">
      <x v="10"/>
    </i>
    <i t="default" r="1">
      <x v="68"/>
    </i>
    <i t="default">
      <x v="104"/>
    </i>
    <i>
      <x v="105"/>
      <x v="81"/>
      <x v="9"/>
      <x v="47"/>
    </i>
    <i t="default" r="2">
      <x v="9"/>
    </i>
    <i t="default" r="1">
      <x v="81"/>
    </i>
    <i t="default">
      <x v="105"/>
    </i>
    <i>
      <x v="106"/>
      <x v="176"/>
      <x v="10"/>
      <x v="47"/>
    </i>
    <i t="default" r="2">
      <x v="10"/>
    </i>
    <i t="default" r="1">
      <x v="176"/>
    </i>
    <i t="default">
      <x v="106"/>
    </i>
    <i>
      <x v="107"/>
      <x v="127"/>
      <x v="13"/>
      <x v="47"/>
    </i>
    <i t="default" r="2">
      <x v="13"/>
    </i>
    <i t="default" r="1">
      <x v="127"/>
    </i>
    <i t="default">
      <x v="107"/>
    </i>
    <i>
      <x v="110"/>
      <x v="215"/>
      <x v="10"/>
      <x v="47"/>
    </i>
    <i t="default" r="2">
      <x v="10"/>
    </i>
    <i t="default" r="1">
      <x v="215"/>
    </i>
    <i t="default">
      <x v="110"/>
    </i>
    <i>
      <x v="111"/>
      <x v="112"/>
      <x v="8"/>
      <x v="47"/>
    </i>
    <i t="default" r="2">
      <x v="8"/>
    </i>
    <i t="default" r="1">
      <x v="112"/>
    </i>
    <i t="default">
      <x v="111"/>
    </i>
    <i>
      <x v="112"/>
      <x v="43"/>
      <x v="5"/>
      <x v="47"/>
    </i>
    <i t="default" r="2">
      <x v="5"/>
    </i>
    <i t="default" r="1">
      <x v="43"/>
    </i>
    <i t="default">
      <x v="112"/>
    </i>
    <i>
      <x v="113"/>
      <x v="151"/>
      <x v="13"/>
      <x v="47"/>
    </i>
    <i t="default" r="2">
      <x v="13"/>
    </i>
    <i t="default" r="1">
      <x v="151"/>
    </i>
    <i t="default">
      <x v="113"/>
    </i>
    <i>
      <x v="116"/>
      <x v="140"/>
      <x v="13"/>
      <x v="47"/>
    </i>
    <i t="default" r="2">
      <x v="13"/>
    </i>
    <i t="default" r="1">
      <x v="140"/>
    </i>
    <i t="default">
      <x v="116"/>
    </i>
    <i>
      <x v="117"/>
      <x v="285"/>
      <x v="11"/>
      <x v="47"/>
    </i>
    <i t="default" r="2">
      <x v="11"/>
    </i>
    <i t="default" r="1">
      <x v="285"/>
    </i>
    <i t="default">
      <x v="117"/>
    </i>
    <i>
      <x v="118"/>
      <x v="240"/>
      <x v="1"/>
      <x v="47"/>
    </i>
    <i t="default" r="2">
      <x v="1"/>
    </i>
    <i t="default" r="1">
      <x v="240"/>
    </i>
    <i t="default">
      <x v="118"/>
    </i>
    <i>
      <x v="120"/>
      <x v="73"/>
      <x v="1"/>
      <x v="47"/>
    </i>
    <i t="default" r="2">
      <x v="1"/>
    </i>
    <i t="default" r="1">
      <x v="73"/>
    </i>
    <i t="default">
      <x v="120"/>
    </i>
    <i>
      <x v="129"/>
      <x v="187"/>
      <x v="13"/>
      <x v="47"/>
    </i>
    <i t="default" r="2">
      <x v="13"/>
    </i>
    <i t="default" r="1">
      <x v="187"/>
    </i>
    <i t="default">
      <x v="129"/>
    </i>
    <i>
      <x v="130"/>
      <x v="204"/>
      <x v="8"/>
      <x v="47"/>
    </i>
    <i t="default" r="2">
      <x v="8"/>
    </i>
    <i t="default" r="1">
      <x v="204"/>
    </i>
    <i t="default">
      <x v="130"/>
    </i>
    <i>
      <x v="133"/>
      <x v="224"/>
      <x v="4"/>
      <x v="47"/>
    </i>
    <i t="default" r="2">
      <x v="4"/>
    </i>
    <i t="default" r="1">
      <x v="224"/>
    </i>
    <i t="default">
      <x v="133"/>
    </i>
    <i>
      <x v="137"/>
      <x v="47"/>
      <x v="3"/>
      <x v="47"/>
    </i>
    <i t="default" r="2">
      <x v="3"/>
    </i>
    <i t="default" r="1">
      <x v="47"/>
    </i>
    <i t="default">
      <x v="137"/>
    </i>
    <i>
      <x v="138"/>
      <x v="270"/>
      <x v="4"/>
      <x v="47"/>
    </i>
    <i t="default" r="2">
      <x v="4"/>
    </i>
    <i t="default" r="1">
      <x v="270"/>
    </i>
    <i t="default">
      <x v="138"/>
    </i>
    <i>
      <x v="139"/>
      <x v="89"/>
      <x v="5"/>
      <x v="47"/>
    </i>
    <i t="default" r="2">
      <x v="5"/>
    </i>
    <i t="default" r="1">
      <x v="89"/>
    </i>
    <i t="default">
      <x v="139"/>
    </i>
    <i>
      <x v="140"/>
      <x v="165"/>
      <x v="5"/>
      <x v="47"/>
    </i>
    <i t="default" r="2">
      <x v="5"/>
    </i>
    <i t="default" r="1">
      <x v="165"/>
    </i>
    <i t="default">
      <x v="140"/>
    </i>
    <i>
      <x v="150"/>
      <x v="189"/>
      <x v="2"/>
      <x v="47"/>
    </i>
    <i t="default" r="2">
      <x v="2"/>
    </i>
    <i t="default" r="1">
      <x v="189"/>
    </i>
    <i t="default">
      <x v="150"/>
    </i>
    <i>
      <x v="152"/>
      <x v="180"/>
      <x/>
      <x v="47"/>
    </i>
    <i t="default" r="2">
      <x/>
    </i>
    <i t="default" r="1">
      <x v="180"/>
    </i>
    <i t="default">
      <x v="152"/>
    </i>
    <i>
      <x v="154"/>
      <x v="33"/>
      <x v="3"/>
      <x v="47"/>
    </i>
    <i t="default" r="2">
      <x v="3"/>
    </i>
    <i t="default" r="1">
      <x v="33"/>
    </i>
    <i t="default">
      <x v="154"/>
    </i>
    <i>
      <x v="160"/>
      <x v="83"/>
      <x v="5"/>
      <x v="47"/>
    </i>
    <i t="default" r="2">
      <x v="5"/>
    </i>
    <i t="default" r="1">
      <x v="83"/>
    </i>
    <i t="default">
      <x v="160"/>
    </i>
    <i>
      <x v="161"/>
      <x v="262"/>
      <x v="5"/>
      <x v="47"/>
    </i>
    <i t="default" r="2">
      <x v="5"/>
    </i>
    <i t="default" r="1">
      <x v="262"/>
    </i>
    <i t="default">
      <x v="161"/>
    </i>
    <i>
      <x v="162"/>
      <x v="81"/>
      <x v="13"/>
      <x v="47"/>
    </i>
    <i t="default" r="2">
      <x v="13"/>
    </i>
    <i t="default" r="1">
      <x v="81"/>
    </i>
    <i t="default">
      <x v="162"/>
    </i>
    <i>
      <x v="167"/>
      <x v="160"/>
      <x/>
      <x v="47"/>
    </i>
    <i t="default" r="2">
      <x/>
    </i>
    <i t="default" r="1">
      <x v="160"/>
    </i>
    <i t="default">
      <x v="167"/>
    </i>
    <i>
      <x v="170"/>
      <x v="36"/>
      <x v="5"/>
      <x v="47"/>
    </i>
    <i t="default" r="2">
      <x v="5"/>
    </i>
    <i t="default" r="1">
      <x v="36"/>
    </i>
    <i t="default">
      <x v="170"/>
    </i>
    <i>
      <x v="171"/>
      <x v="165"/>
      <x v="13"/>
      <x v="47"/>
    </i>
    <i t="default" r="2">
      <x v="13"/>
    </i>
    <i t="default" r="1">
      <x v="165"/>
    </i>
    <i t="default">
      <x v="171"/>
    </i>
    <i>
      <x v="173"/>
      <x v="150"/>
      <x v="6"/>
      <x v="47"/>
    </i>
    <i t="default" r="2">
      <x v="6"/>
    </i>
    <i t="default" r="1">
      <x v="150"/>
    </i>
    <i t="default">
      <x v="173"/>
    </i>
    <i>
      <x v="177"/>
      <x v="71"/>
      <x v="13"/>
      <x v="47"/>
    </i>
    <i t="default" r="2">
      <x v="13"/>
    </i>
    <i t="default" r="1">
      <x v="71"/>
    </i>
    <i t="default">
      <x v="177"/>
    </i>
    <i>
      <x v="179"/>
      <x v="27"/>
      <x v="13"/>
      <x v="47"/>
    </i>
    <i t="default" r="2">
      <x v="13"/>
    </i>
    <i t="default" r="1">
      <x v="27"/>
    </i>
    <i t="default">
      <x v="179"/>
    </i>
    <i>
      <x v="181"/>
      <x v="107"/>
      <x v="13"/>
      <x v="47"/>
    </i>
    <i t="default" r="2">
      <x v="13"/>
    </i>
    <i t="default" r="1">
      <x v="107"/>
    </i>
    <i t="default">
      <x v="181"/>
    </i>
    <i>
      <x v="182"/>
      <x v="200"/>
      <x v="12"/>
      <x v="47"/>
    </i>
    <i t="default" r="2">
      <x v="12"/>
    </i>
    <i t="default" r="1">
      <x v="200"/>
    </i>
    <i t="default">
      <x v="182"/>
    </i>
    <i>
      <x v="183"/>
      <x v="217"/>
      <x v="13"/>
      <x v="47"/>
    </i>
    <i t="default" r="2">
      <x v="13"/>
    </i>
    <i t="default" r="1">
      <x v="217"/>
    </i>
    <i t="default">
      <x v="183"/>
    </i>
    <i>
      <x v="184"/>
      <x v="153"/>
      <x v="5"/>
      <x v="47"/>
    </i>
    <i t="default" r="2">
      <x v="5"/>
    </i>
    <i t="default" r="1">
      <x v="153"/>
    </i>
    <i t="default">
      <x v="184"/>
    </i>
    <i>
      <x v="185"/>
      <x v="74"/>
      <x v="3"/>
      <x v="47"/>
    </i>
    <i t="default" r="2">
      <x v="3"/>
    </i>
    <i t="default" r="1">
      <x v="74"/>
    </i>
    <i t="default">
      <x v="185"/>
    </i>
    <i>
      <x v="186"/>
      <x v="32"/>
      <x v="13"/>
      <x v="47"/>
    </i>
    <i t="default" r="2">
      <x v="13"/>
    </i>
    <i t="default" r="1">
      <x v="32"/>
    </i>
    <i t="default">
      <x v="186"/>
    </i>
    <i>
      <x v="187"/>
      <x v="54"/>
      <x v="4"/>
      <x v="47"/>
    </i>
    <i t="default" r="2">
      <x v="4"/>
    </i>
    <i t="default" r="1">
      <x v="54"/>
    </i>
    <i t="default">
      <x v="187"/>
    </i>
    <i>
      <x v="189"/>
      <x v="163"/>
      <x v="1"/>
      <x v="47"/>
    </i>
    <i t="default" r="2">
      <x v="1"/>
    </i>
    <i t="default" r="1">
      <x v="163"/>
    </i>
    <i t="default">
      <x v="189"/>
    </i>
    <i>
      <x v="190"/>
      <x v="59"/>
      <x v="13"/>
      <x v="47"/>
    </i>
    <i t="default" r="2">
      <x v="13"/>
    </i>
    <i t="default" r="1">
      <x v="59"/>
    </i>
    <i t="default">
      <x v="190"/>
    </i>
    <i>
      <x v="191"/>
      <x v="276"/>
      <x v="9"/>
      <x v="47"/>
    </i>
    <i t="default" r="2">
      <x v="9"/>
    </i>
    <i t="default" r="1">
      <x v="276"/>
    </i>
    <i t="default">
      <x v="191"/>
    </i>
    <i>
      <x v="193"/>
      <x v="22"/>
      <x v="11"/>
      <x v="47"/>
    </i>
    <i t="default" r="2">
      <x v="11"/>
    </i>
    <i t="default" r="1">
      <x v="22"/>
    </i>
    <i t="default">
      <x v="193"/>
    </i>
    <i>
      <x v="194"/>
      <x v="280"/>
      <x v="1"/>
      <x v="47"/>
    </i>
    <i t="default" r="2">
      <x v="1"/>
    </i>
    <i t="default" r="1">
      <x v="280"/>
    </i>
    <i t="default">
      <x v="194"/>
    </i>
    <i>
      <x v="195"/>
      <x v="276"/>
      <x v="12"/>
      <x v="47"/>
    </i>
    <i t="default" r="2">
      <x v="12"/>
    </i>
    <i t="default" r="1">
      <x v="276"/>
    </i>
    <i t="default">
      <x v="195"/>
    </i>
    <i>
      <x v="197"/>
      <x v="206"/>
      <x v="13"/>
      <x v="47"/>
    </i>
    <i t="default" r="2">
      <x v="13"/>
    </i>
    <i t="default" r="1">
      <x v="206"/>
    </i>
    <i t="default">
      <x v="197"/>
    </i>
    <i>
      <x v="198"/>
      <x v="242"/>
      <x v="5"/>
      <x v="47"/>
    </i>
    <i t="default" r="2">
      <x v="5"/>
    </i>
    <i t="default" r="1">
      <x v="242"/>
    </i>
    <i t="default">
      <x v="198"/>
    </i>
    <i>
      <x v="200"/>
      <x v="14"/>
      <x v="10"/>
      <x v="47"/>
    </i>
    <i t="default" r="2">
      <x v="10"/>
    </i>
    <i t="default" r="1">
      <x v="14"/>
    </i>
    <i t="default">
      <x v="200"/>
    </i>
    <i>
      <x v="201"/>
      <x v="260"/>
      <x v="13"/>
      <x v="47"/>
    </i>
    <i t="default" r="2">
      <x v="13"/>
    </i>
    <i t="default" r="1">
      <x v="260"/>
    </i>
    <i t="default">
      <x v="201"/>
    </i>
    <i>
      <x v="203"/>
      <x v="298"/>
      <x v="5"/>
      <x v="47"/>
    </i>
    <i t="default" r="2">
      <x v="5"/>
    </i>
    <i t="default" r="1">
      <x v="298"/>
    </i>
    <i t="default">
      <x v="203"/>
    </i>
    <i>
      <x v="206"/>
      <x v="309"/>
      <x v="9"/>
      <x v="47"/>
    </i>
    <i t="default" r="2">
      <x v="9"/>
    </i>
    <i t="default" r="1">
      <x v="309"/>
    </i>
    <i t="default">
      <x v="206"/>
    </i>
    <i>
      <x v="207"/>
      <x v="150"/>
      <x v="6"/>
      <x v="47"/>
    </i>
    <i t="default" r="2">
      <x v="6"/>
    </i>
    <i t="default" r="1">
      <x v="150"/>
    </i>
    <i t="default">
      <x v="207"/>
    </i>
    <i>
      <x v="208"/>
      <x v="108"/>
      <x v="11"/>
      <x v="47"/>
    </i>
    <i t="default" r="2">
      <x v="11"/>
    </i>
    <i t="default" r="1">
      <x v="108"/>
    </i>
    <i t="default">
      <x v="208"/>
    </i>
    <i>
      <x v="209"/>
      <x v="256"/>
      <x v="13"/>
      <x v="47"/>
    </i>
    <i t="default" r="2">
      <x v="13"/>
    </i>
    <i t="default" r="1">
      <x v="256"/>
    </i>
    <i t="default">
      <x v="209"/>
    </i>
    <i>
      <x v="210"/>
      <x v="48"/>
      <x v="13"/>
      <x v="47"/>
    </i>
    <i t="default" r="2">
      <x v="13"/>
    </i>
    <i t="default" r="1">
      <x v="48"/>
    </i>
    <i t="default">
      <x v="210"/>
    </i>
    <i>
      <x v="211"/>
      <x v="3"/>
      <x v="5"/>
      <x v="47"/>
    </i>
    <i t="default" r="2">
      <x v="5"/>
    </i>
    <i t="default" r="1">
      <x v="3"/>
    </i>
    <i t="default">
      <x v="211"/>
    </i>
    <i>
      <x v="215"/>
      <x v="34"/>
      <x v="5"/>
      <x v="47"/>
    </i>
    <i t="default" r="2">
      <x v="5"/>
    </i>
    <i t="default" r="1">
      <x v="34"/>
    </i>
    <i t="default">
      <x v="215"/>
    </i>
    <i>
      <x v="216"/>
      <x v="304"/>
      <x v="1"/>
      <x v="47"/>
    </i>
    <i t="default" r="2">
      <x v="1"/>
    </i>
    <i t="default" r="1">
      <x v="304"/>
    </i>
    <i t="default">
      <x v="216"/>
    </i>
    <i>
      <x v="217"/>
      <x v="253"/>
      <x v="8"/>
      <x v="47"/>
    </i>
    <i t="default" r="2">
      <x v="8"/>
    </i>
    <i t="default" r="1">
      <x v="253"/>
    </i>
    <i t="default">
      <x v="217"/>
    </i>
    <i>
      <x v="221"/>
      <x v="266"/>
      <x v="3"/>
      <x v="47"/>
    </i>
    <i t="default" r="2">
      <x v="3"/>
    </i>
    <i t="default" r="1">
      <x v="266"/>
    </i>
    <i t="default">
      <x v="221"/>
    </i>
    <i>
      <x v="222"/>
      <x v="147"/>
      <x v="5"/>
      <x v="47"/>
    </i>
    <i t="default" r="2">
      <x v="5"/>
    </i>
    <i t="default" r="1">
      <x v="147"/>
    </i>
    <i t="default">
      <x v="222"/>
    </i>
    <i>
      <x v="223"/>
      <x v="248"/>
      <x v="13"/>
      <x v="47"/>
    </i>
    <i t="default" r="2">
      <x v="13"/>
    </i>
    <i t="default" r="1">
      <x v="248"/>
    </i>
    <i t="default">
      <x v="223"/>
    </i>
    <i>
      <x v="230"/>
      <x v="84"/>
      <x v="13"/>
      <x v="47"/>
    </i>
    <i t="default" r="2">
      <x v="13"/>
    </i>
    <i t="default" r="1">
      <x v="84"/>
    </i>
    <i t="default">
      <x v="230"/>
    </i>
    <i>
      <x v="231"/>
      <x v="72"/>
      <x v="13"/>
      <x v="47"/>
    </i>
    <i t="default" r="2">
      <x v="13"/>
    </i>
    <i t="default" r="1">
      <x v="72"/>
    </i>
    <i t="default">
      <x v="231"/>
    </i>
    <i>
      <x v="233"/>
      <x v="25"/>
      <x v="9"/>
      <x v="47"/>
    </i>
    <i t="default" r="2">
      <x v="9"/>
    </i>
    <i t="default" r="1">
      <x v="25"/>
    </i>
    <i t="default">
      <x v="233"/>
    </i>
    <i>
      <x v="237"/>
      <x v="144"/>
      <x v="2"/>
      <x v="47"/>
    </i>
    <i t="default" r="2">
      <x v="2"/>
    </i>
    <i t="default" r="1">
      <x v="144"/>
    </i>
    <i t="default">
      <x v="237"/>
    </i>
    <i>
      <x v="238"/>
      <x v="51"/>
      <x v="13"/>
      <x v="47"/>
    </i>
    <i t="default" r="2">
      <x v="13"/>
    </i>
    <i t="default" r="1">
      <x v="51"/>
    </i>
    <i t="default">
      <x v="238"/>
    </i>
    <i>
      <x v="239"/>
      <x v="53"/>
      <x v="5"/>
      <x v="47"/>
    </i>
    <i t="default" r="2">
      <x v="5"/>
    </i>
    <i t="default" r="1">
      <x v="53"/>
    </i>
    <i t="default">
      <x v="239"/>
    </i>
    <i>
      <x v="240"/>
      <x v="62"/>
      <x v="1"/>
      <x v="47"/>
    </i>
    <i t="default" r="2">
      <x v="1"/>
    </i>
    <i t="default" r="1">
      <x v="62"/>
    </i>
    <i t="default">
      <x v="240"/>
    </i>
    <i>
      <x v="241"/>
      <x v="237"/>
      <x v="10"/>
      <x v="47"/>
    </i>
    <i t="default" r="2">
      <x v="10"/>
    </i>
    <i t="default" r="1">
      <x v="237"/>
    </i>
    <i t="default">
      <x v="241"/>
    </i>
    <i>
      <x v="244"/>
      <x v="29"/>
      <x v="11"/>
      <x v="47"/>
    </i>
    <i t="default" r="2">
      <x v="11"/>
    </i>
    <i t="default" r="1">
      <x v="29"/>
    </i>
    <i t="default">
      <x v="244"/>
    </i>
    <i>
      <x v="250"/>
      <x v="7"/>
      <x v="13"/>
      <x v="47"/>
    </i>
    <i t="default" r="2">
      <x v="13"/>
    </i>
    <i t="default" r="1">
      <x v="7"/>
    </i>
    <i t="default">
      <x v="250"/>
    </i>
    <i>
      <x v="261"/>
      <x v="144"/>
      <x v="11"/>
      <x v="47"/>
    </i>
    <i t="default" r="2">
      <x v="11"/>
    </i>
    <i t="default" r="1">
      <x v="144"/>
    </i>
    <i t="default">
      <x v="261"/>
    </i>
    <i>
      <x v="263"/>
      <x v="106"/>
      <x v="3"/>
      <x v="47"/>
    </i>
    <i t="default" r="2">
      <x v="3"/>
    </i>
    <i t="default" r="1">
      <x v="106"/>
    </i>
    <i t="default">
      <x v="263"/>
    </i>
    <i>
      <x v="264"/>
      <x v="297"/>
      <x v="3"/>
      <x v="47"/>
    </i>
    <i t="default" r="2">
      <x v="3"/>
    </i>
    <i t="default" r="1">
      <x v="297"/>
    </i>
    <i t="default">
      <x v="264"/>
    </i>
    <i>
      <x v="265"/>
      <x v="257"/>
      <x v="6"/>
      <x v="47"/>
    </i>
    <i t="default" r="2">
      <x v="6"/>
    </i>
    <i t="default" r="1">
      <x v="257"/>
    </i>
    <i t="default">
      <x v="265"/>
    </i>
    <i>
      <x v="269"/>
      <x v="146"/>
      <x v="13"/>
      <x v="47"/>
    </i>
    <i t="default" r="2">
      <x v="13"/>
    </i>
    <i t="default" r="1">
      <x v="146"/>
    </i>
    <i t="default">
      <x v="269"/>
    </i>
    <i>
      <x v="273"/>
      <x v="24"/>
      <x v="13"/>
      <x v="47"/>
    </i>
    <i t="default" r="2">
      <x v="13"/>
    </i>
    <i t="default" r="1">
      <x v="24"/>
    </i>
    <i t="default">
      <x v="273"/>
    </i>
    <i>
      <x v="274"/>
      <x v="15"/>
      <x v="5"/>
      <x v="47"/>
    </i>
    <i t="default" r="2">
      <x v="5"/>
    </i>
    <i t="default" r="1">
      <x v="15"/>
    </i>
    <i t="default">
      <x v="274"/>
    </i>
    <i>
      <x v="277"/>
      <x v="208"/>
      <x v="2"/>
      <x v="47"/>
    </i>
    <i t="default" r="2">
      <x v="2"/>
    </i>
    <i t="default" r="1">
      <x v="208"/>
    </i>
    <i t="default">
      <x v="277"/>
    </i>
    <i>
      <x v="279"/>
      <x v="166"/>
      <x v="6"/>
      <x v="47"/>
    </i>
    <i t="default" r="2">
      <x v="6"/>
    </i>
    <i t="default" r="1">
      <x v="166"/>
    </i>
    <i t="default">
      <x v="279"/>
    </i>
    <i>
      <x v="281"/>
      <x v="12"/>
      <x v="6"/>
      <x v="47"/>
    </i>
    <i t="default" r="2">
      <x v="6"/>
    </i>
    <i t="default" r="1">
      <x v="12"/>
    </i>
    <i t="default">
      <x v="281"/>
    </i>
    <i>
      <x v="282"/>
      <x v="255"/>
      <x v="13"/>
      <x v="47"/>
    </i>
    <i t="default" r="2">
      <x v="13"/>
    </i>
    <i t="default" r="1">
      <x v="255"/>
    </i>
    <i t="default">
      <x v="282"/>
    </i>
    <i>
      <x v="285"/>
      <x v="305"/>
      <x v="13"/>
      <x v="47"/>
    </i>
    <i t="default" r="2">
      <x v="13"/>
    </i>
    <i t="default" r="1">
      <x v="305"/>
    </i>
    <i t="default">
      <x v="285"/>
    </i>
    <i>
      <x v="286"/>
      <x v="33"/>
      <x v="5"/>
      <x v="47"/>
    </i>
    <i t="default" r="2">
      <x v="5"/>
    </i>
    <i t="default" r="1">
      <x v="33"/>
    </i>
    <i t="default">
      <x v="286"/>
    </i>
    <i>
      <x v="287"/>
      <x v="100"/>
      <x v="13"/>
      <x v="47"/>
    </i>
    <i t="default" r="2">
      <x v="13"/>
    </i>
    <i t="default" r="1">
      <x v="100"/>
    </i>
    <i t="default">
      <x v="287"/>
    </i>
    <i>
      <x v="292"/>
      <x v="168"/>
      <x v="5"/>
      <x v="47"/>
    </i>
    <i t="default" r="2">
      <x v="5"/>
    </i>
    <i t="default" r="1">
      <x v="168"/>
    </i>
    <i t="default">
      <x v="292"/>
    </i>
    <i>
      <x v="294"/>
      <x v="53"/>
      <x v="2"/>
      <x v="47"/>
    </i>
    <i t="default" r="2">
      <x v="2"/>
    </i>
    <i t="default" r="1">
      <x v="53"/>
    </i>
    <i t="default">
      <x v="294"/>
    </i>
    <i>
      <x v="295"/>
      <x v="21"/>
      <x v="13"/>
      <x v="47"/>
    </i>
    <i t="default" r="2">
      <x v="13"/>
    </i>
    <i t="default" r="1">
      <x v="21"/>
    </i>
    <i t="default">
      <x v="295"/>
    </i>
    <i>
      <x v="298"/>
      <x v="295"/>
      <x v="5"/>
      <x v="47"/>
    </i>
    <i t="default" r="2">
      <x v="5"/>
    </i>
    <i t="default" r="1">
      <x v="295"/>
    </i>
    <i t="default">
      <x v="298"/>
    </i>
    <i>
      <x v="300"/>
      <x v="313"/>
      <x v="11"/>
      <x v="47"/>
    </i>
    <i t="default" r="2">
      <x v="11"/>
    </i>
    <i t="default" r="1">
      <x v="313"/>
    </i>
    <i t="default">
      <x v="300"/>
    </i>
    <i>
      <x v="301"/>
      <x v="199"/>
      <x v="3"/>
      <x v="47"/>
    </i>
    <i t="default" r="2">
      <x v="3"/>
    </i>
    <i t="default" r="1">
      <x v="199"/>
    </i>
    <i t="default">
      <x v="301"/>
    </i>
    <i>
      <x v="302"/>
      <x v="50"/>
      <x v="4"/>
      <x v="47"/>
    </i>
    <i t="default" r="2">
      <x v="4"/>
    </i>
    <i t="default" r="1">
      <x v="50"/>
    </i>
    <i t="default">
      <x v="302"/>
    </i>
    <i>
      <x v="306"/>
      <x v="10"/>
      <x v="3"/>
      <x v="47"/>
    </i>
    <i t="default" r="2">
      <x v="3"/>
    </i>
    <i t="default" r="1">
      <x v="10"/>
    </i>
    <i t="default">
      <x v="306"/>
    </i>
    <i>
      <x v="307"/>
      <x v="261"/>
      <x v="13"/>
      <x v="47"/>
    </i>
    <i t="default" r="2">
      <x v="13"/>
    </i>
    <i t="default" r="1">
      <x v="261"/>
    </i>
    <i t="default">
      <x v="307"/>
    </i>
    <i>
      <x v="308"/>
      <x v="141"/>
      <x v="4"/>
      <x v="47"/>
    </i>
    <i t="default" r="2">
      <x v="4"/>
    </i>
    <i t="default" r="1">
      <x v="141"/>
    </i>
    <i t="default">
      <x v="308"/>
    </i>
    <i>
      <x v="309"/>
      <x v="267"/>
      <x v="8"/>
      <x v="47"/>
    </i>
    <i t="default" r="2">
      <x v="8"/>
    </i>
    <i t="default" r="1">
      <x v="267"/>
    </i>
    <i t="default">
      <x v="309"/>
    </i>
    <i>
      <x v="315"/>
      <x v="37"/>
      <x v="11"/>
      <x v="47"/>
    </i>
    <i t="default" r="2">
      <x v="11"/>
    </i>
    <i t="default" r="1">
      <x v="37"/>
    </i>
    <i t="default">
      <x v="315"/>
    </i>
    <i>
      <x v="317"/>
      <x v="301"/>
      <x v="12"/>
      <x v="47"/>
    </i>
    <i t="default" r="2">
      <x v="12"/>
    </i>
    <i t="default" r="1">
      <x v="301"/>
    </i>
    <i t="default">
      <x v="317"/>
    </i>
    <i>
      <x v="319"/>
      <x v="43"/>
      <x v="5"/>
      <x v="47"/>
    </i>
    <i t="default" r="2">
      <x v="5"/>
    </i>
    <i t="default" r="1">
      <x v="43"/>
    </i>
    <i t="default">
      <x v="319"/>
    </i>
    <i>
      <x v="325"/>
      <x v="12"/>
      <x v="6"/>
      <x v="47"/>
    </i>
    <i t="default" r="2">
      <x v="6"/>
    </i>
    <i t="default" r="1">
      <x v="12"/>
    </i>
    <i t="default">
      <x v="325"/>
    </i>
    <i>
      <x v="329"/>
      <x v="268"/>
      <x v="7"/>
      <x v="47"/>
    </i>
    <i t="default" r="2">
      <x v="7"/>
    </i>
    <i t="default" r="1">
      <x v="268"/>
    </i>
    <i t="default">
      <x v="329"/>
    </i>
    <i>
      <x v="331"/>
      <x v="19"/>
      <x v="12"/>
      <x v="47"/>
    </i>
    <i t="default" r="2">
      <x v="12"/>
    </i>
    <i t="default" r="1">
      <x v="19"/>
    </i>
    <i t="default">
      <x v="331"/>
    </i>
    <i>
      <x v="332"/>
      <x v="8"/>
      <x v="7"/>
      <x v="47"/>
    </i>
    <i t="default" r="2">
      <x v="7"/>
    </i>
    <i t="default" r="1">
      <x v="8"/>
    </i>
    <i t="default">
      <x v="332"/>
    </i>
    <i>
      <x v="334"/>
      <x v="180"/>
      <x/>
      <x v="47"/>
    </i>
    <i t="default" r="2">
      <x/>
    </i>
    <i t="default" r="1">
      <x v="180"/>
    </i>
    <i t="default">
      <x v="334"/>
    </i>
    <i>
      <x v="338"/>
      <x v="227"/>
      <x v="1"/>
      <x v="47"/>
    </i>
    <i t="default" r="2">
      <x v="1"/>
    </i>
    <i t="default" r="1">
      <x v="227"/>
    </i>
    <i t="default">
      <x v="338"/>
    </i>
    <i>
      <x v="339"/>
      <x v="56"/>
      <x v="5"/>
      <x v="47"/>
    </i>
    <i t="default" r="2">
      <x v="5"/>
    </i>
    <i t="default" r="1">
      <x v="56"/>
    </i>
    <i t="default">
      <x v="339"/>
    </i>
    <i>
      <x v="343"/>
      <x v="136"/>
      <x v="1"/>
      <x v="47"/>
    </i>
    <i t="default" r="2">
      <x v="1"/>
    </i>
    <i t="default" r="1">
      <x v="136"/>
    </i>
    <i t="default">
      <x v="343"/>
    </i>
    <i>
      <x v="344"/>
      <x v="90"/>
      <x v="2"/>
      <x v="47"/>
    </i>
    <i t="default" r="2">
      <x v="2"/>
    </i>
    <i t="default" r="1">
      <x v="90"/>
    </i>
    <i t="default">
      <x v="344"/>
    </i>
    <i>
      <x v="346"/>
      <x v="26"/>
      <x v="13"/>
      <x v="47"/>
    </i>
    <i t="default" r="2">
      <x v="13"/>
    </i>
    <i t="default" r="1">
      <x v="26"/>
    </i>
    <i t="default">
      <x v="346"/>
    </i>
    <i>
      <x v="356"/>
      <x v="25"/>
      <x v="1"/>
      <x v="47"/>
    </i>
    <i t="default" r="2">
      <x v="1"/>
    </i>
    <i t="default" r="1">
      <x v="25"/>
    </i>
    <i t="default">
      <x v="356"/>
    </i>
    <i>
      <x v="358"/>
      <x v="11"/>
      <x v="3"/>
      <x v="47"/>
    </i>
    <i t="default" r="2">
      <x v="3"/>
    </i>
    <i t="default" r="1">
      <x v="11"/>
    </i>
    <i t="default">
      <x v="358"/>
    </i>
    <i>
      <x v="360"/>
      <x v="60"/>
      <x v="5"/>
      <x v="47"/>
    </i>
    <i t="default" r="2">
      <x v="5"/>
    </i>
    <i t="default" r="1">
      <x v="60"/>
    </i>
    <i t="default">
      <x v="360"/>
    </i>
    <i>
      <x v="361"/>
      <x v="307"/>
      <x v="3"/>
      <x v="47"/>
    </i>
    <i t="default" r="2">
      <x v="3"/>
    </i>
    <i t="default" r="1">
      <x v="307"/>
    </i>
    <i t="default">
      <x v="361"/>
    </i>
    <i>
      <x v="363"/>
      <x v="175"/>
      <x v="13"/>
      <x v="47"/>
    </i>
    <i t="default" r="2">
      <x v="13"/>
    </i>
    <i t="default" r="1">
      <x v="175"/>
    </i>
    <i t="default">
      <x v="363"/>
    </i>
    <i>
      <x v="367"/>
      <x v="34"/>
      <x v="3"/>
      <x v="47"/>
    </i>
    <i t="default" r="2">
      <x v="3"/>
    </i>
    <i t="default" r="1">
      <x v="34"/>
    </i>
    <i t="default">
      <x v="367"/>
    </i>
    <i>
      <x v="370"/>
      <x v="55"/>
      <x v="1"/>
      <x v="47"/>
    </i>
    <i t="default" r="2">
      <x v="1"/>
    </i>
    <i t="default" r="1">
      <x v="55"/>
    </i>
    <i t="default">
      <x v="370"/>
    </i>
    <i>
      <x v="371"/>
      <x v="21"/>
      <x v="11"/>
      <x v="47"/>
    </i>
    <i t="default" r="2">
      <x v="11"/>
    </i>
    <i t="default" r="1">
      <x v="21"/>
    </i>
    <i t="default">
      <x v="371"/>
    </i>
    <i>
      <x v="372"/>
      <x v="279"/>
      <x v="4"/>
      <x v="47"/>
    </i>
    <i t="default" r="2">
      <x v="4"/>
    </i>
    <i t="default" r="1">
      <x v="279"/>
    </i>
    <i t="default">
      <x v="372"/>
    </i>
    <i>
      <x v="374"/>
      <x v="56"/>
      <x v="13"/>
      <x v="47"/>
    </i>
    <i t="default" r="2">
      <x v="13"/>
    </i>
    <i t="default" r="1">
      <x v="56"/>
    </i>
    <i t="default">
      <x v="374"/>
    </i>
    <i>
      <x v="375"/>
      <x v="11"/>
      <x v="5"/>
      <x v="47"/>
    </i>
    <i t="default" r="2">
      <x v="5"/>
    </i>
    <i t="default" r="1">
      <x v="11"/>
    </i>
    <i t="default">
      <x v="375"/>
    </i>
    <i>
      <x v="377"/>
      <x v="193"/>
      <x v="9"/>
      <x v="47"/>
    </i>
    <i t="default" r="2">
      <x v="9"/>
    </i>
    <i t="default" r="1">
      <x v="193"/>
    </i>
    <i t="default">
      <x v="377"/>
    </i>
    <i>
      <x v="381"/>
      <x v="3"/>
      <x v="7"/>
      <x v="47"/>
    </i>
    <i t="default" r="2">
      <x v="7"/>
    </i>
    <i t="default" r="1">
      <x v="3"/>
    </i>
    <i t="default">
      <x v="381"/>
    </i>
    <i>
      <x v="384"/>
      <x v="18"/>
      <x v="9"/>
      <x v="47"/>
    </i>
    <i t="default" r="2">
      <x v="9"/>
    </i>
    <i t="default" r="1">
      <x v="18"/>
    </i>
    <i t="default">
      <x v="384"/>
    </i>
    <i>
      <x v="391"/>
      <x v="219"/>
      <x v="13"/>
      <x v="47"/>
    </i>
    <i t="default" r="2">
      <x v="13"/>
    </i>
    <i t="default" r="1">
      <x v="219"/>
    </i>
    <i t="default">
      <x v="391"/>
    </i>
    <i>
      <x v="392"/>
      <x v="10"/>
      <x v="3"/>
      <x v="47"/>
    </i>
    <i t="default" r="2">
      <x v="3"/>
    </i>
    <i t="default" r="1">
      <x v="10"/>
    </i>
    <i t="default">
      <x v="392"/>
    </i>
    <i>
      <x v="395"/>
      <x v="65"/>
      <x v="13"/>
      <x v="47"/>
    </i>
    <i t="default" r="2">
      <x v="13"/>
    </i>
    <i t="default" r="1">
      <x v="65"/>
    </i>
    <i t="default">
      <x v="395"/>
    </i>
    <i>
      <x v="397"/>
      <x v="304"/>
      <x v="1"/>
      <x v="47"/>
    </i>
    <i t="default" r="2">
      <x v="1"/>
    </i>
    <i t="default" r="1">
      <x v="304"/>
    </i>
    <i t="default">
      <x v="397"/>
    </i>
    <i>
      <x v="405"/>
      <x v="10"/>
      <x v="5"/>
      <x v="47"/>
    </i>
    <i t="default" r="2">
      <x v="5"/>
    </i>
    <i t="default" r="1">
      <x v="10"/>
    </i>
    <i t="default">
      <x v="405"/>
    </i>
    <i>
      <x v="406"/>
      <x v="87"/>
      <x v="10"/>
      <x v="47"/>
    </i>
    <i t="default" r="2">
      <x v="10"/>
    </i>
    <i t="default" r="1">
      <x v="87"/>
    </i>
    <i t="default">
      <x v="406"/>
    </i>
    <i>
      <x v="412"/>
      <x v="30"/>
      <x v="10"/>
      <x v="47"/>
    </i>
    <i t="default" r="2">
      <x v="10"/>
    </i>
    <i t="default" r="1">
      <x v="30"/>
    </i>
    <i t="default">
      <x v="412"/>
    </i>
    <i>
      <x v="413"/>
      <x v="157"/>
      <x v="5"/>
      <x v="47"/>
    </i>
    <i t="default" r="2">
      <x v="5"/>
    </i>
    <i t="default" r="1">
      <x v="157"/>
    </i>
    <i t="default">
      <x v="413"/>
    </i>
    <i>
      <x v="414"/>
      <x v="57"/>
      <x v="13"/>
      <x v="47"/>
    </i>
    <i t="default" r="2">
      <x v="13"/>
    </i>
    <i t="default" r="1">
      <x v="57"/>
    </i>
    <i t="default">
      <x v="414"/>
    </i>
    <i>
      <x v="415"/>
      <x v="205"/>
      <x v="12"/>
      <x v="47"/>
    </i>
    <i t="default" r="2">
      <x v="12"/>
    </i>
    <i t="default" r="1">
      <x v="205"/>
    </i>
    <i t="default">
      <x v="415"/>
    </i>
    <i>
      <x v="416"/>
      <x v="47"/>
      <x v="5"/>
      <x v="47"/>
    </i>
    <i t="default" r="2">
      <x v="5"/>
    </i>
    <i t="default" r="1">
      <x v="47"/>
    </i>
    <i t="default">
      <x v="416"/>
    </i>
    <i>
      <x v="417"/>
      <x v="264"/>
      <x v="5"/>
      <x v="47"/>
    </i>
    <i t="default" r="2">
      <x v="5"/>
    </i>
    <i t="default" r="1">
      <x v="264"/>
    </i>
    <i t="default">
      <x v="417"/>
    </i>
    <i>
      <x v="418"/>
      <x v="16"/>
      <x v="8"/>
      <x v="47"/>
    </i>
    <i t="default" r="2">
      <x v="8"/>
    </i>
    <i t="default" r="1">
      <x v="16"/>
    </i>
    <i t="default">
      <x v="418"/>
    </i>
    <i>
      <x v="419"/>
      <x v="312"/>
      <x v="4"/>
      <x v="47"/>
    </i>
    <i t="default" r="2">
      <x v="4"/>
    </i>
    <i t="default" r="1">
      <x v="312"/>
    </i>
    <i t="default">
      <x v="419"/>
    </i>
    <i>
      <x v="429"/>
      <x v="308"/>
      <x v="12"/>
      <x v="47"/>
    </i>
    <i t="default" r="2">
      <x v="12"/>
    </i>
    <i t="default" r="1">
      <x v="308"/>
    </i>
    <i t="default">
      <x v="429"/>
    </i>
    <i>
      <x v="433"/>
      <x v="26"/>
      <x v="3"/>
      <x v="47"/>
    </i>
    <i t="default" r="2">
      <x v="3"/>
    </i>
    <i t="default" r="1">
      <x v="26"/>
    </i>
    <i t="default">
      <x v="433"/>
    </i>
    <i>
      <x v="436"/>
      <x v="123"/>
      <x v="7"/>
      <x v="47"/>
    </i>
    <i t="default" r="2">
      <x v="7"/>
    </i>
    <i t="default" r="1">
      <x v="123"/>
    </i>
    <i t="default">
      <x v="436"/>
    </i>
    <i>
      <x v="439"/>
      <x v="156"/>
      <x v="5"/>
      <x v="47"/>
    </i>
    <i t="default" r="2">
      <x v="5"/>
    </i>
    <i t="default" r="1">
      <x v="156"/>
    </i>
    <i t="default">
      <x v="439"/>
    </i>
    <i>
      <x v="440"/>
      <x v="231"/>
      <x v="5"/>
      <x v="47"/>
    </i>
    <i t="default" r="2">
      <x v="5"/>
    </i>
    <i t="default" r="1">
      <x v="231"/>
    </i>
    <i t="default">
      <x v="440"/>
    </i>
    <i>
      <x v="443"/>
      <x v="52"/>
      <x v="4"/>
      <x v="47"/>
    </i>
    <i t="default" r="2">
      <x v="4"/>
    </i>
    <i t="default" r="1">
      <x v="52"/>
    </i>
    <i t="default">
      <x v="443"/>
    </i>
    <i>
      <x v="444"/>
      <x v="178"/>
      <x v="1"/>
      <x v="47"/>
    </i>
    <i t="default" r="2">
      <x v="1"/>
    </i>
    <i t="default" r="1">
      <x v="178"/>
    </i>
    <i t="default">
      <x v="444"/>
    </i>
    <i>
      <x v="446"/>
      <x v="222"/>
      <x v="2"/>
      <x v="47"/>
    </i>
    <i t="default" r="2">
      <x v="2"/>
    </i>
    <i t="default" r="1">
      <x v="222"/>
    </i>
    <i t="default">
      <x v="446"/>
    </i>
    <i>
      <x v="447"/>
      <x v="4"/>
      <x v="1"/>
      <x v="47"/>
    </i>
    <i t="default" r="2">
      <x v="1"/>
    </i>
    <i t="default" r="1">
      <x v="4"/>
    </i>
    <i t="default">
      <x v="447"/>
    </i>
    <i>
      <x v="448"/>
      <x v="48"/>
      <x v="5"/>
      <x v="47"/>
    </i>
    <i t="default" r="2">
      <x v="5"/>
    </i>
    <i t="default" r="1">
      <x v="48"/>
    </i>
    <i t="default">
      <x v="448"/>
    </i>
    <i>
      <x v="450"/>
      <x v="269"/>
      <x v="5"/>
      <x v="47"/>
    </i>
    <i t="default" r="2">
      <x v="5"/>
    </i>
    <i t="default" r="1">
      <x v="269"/>
    </i>
    <i t="default">
      <x v="450"/>
    </i>
    <i>
      <x v="451"/>
      <x v="34"/>
      <x v="5"/>
      <x v="47"/>
    </i>
    <i t="default" r="2">
      <x v="5"/>
    </i>
    <i t="default" r="1">
      <x v="34"/>
    </i>
    <i t="default">
      <x v="451"/>
    </i>
    <i>
      <x v="453"/>
      <x v="234"/>
      <x v="3"/>
      <x v="47"/>
    </i>
    <i t="default" r="2">
      <x v="3"/>
    </i>
    <i t="default" r="1">
      <x v="234"/>
    </i>
    <i t="default">
      <x v="453"/>
    </i>
    <i>
      <x v="457"/>
      <x v="8"/>
      <x v="6"/>
      <x v="47"/>
    </i>
    <i t="default" r="2">
      <x v="6"/>
    </i>
    <i t="default" r="1">
      <x v="8"/>
    </i>
    <i t="default">
      <x v="457"/>
    </i>
    <i>
      <x v="460"/>
      <x v="12"/>
      <x v="6"/>
      <x v="47"/>
    </i>
    <i t="default" r="2">
      <x v="6"/>
    </i>
    <i t="default" r="1">
      <x v="12"/>
    </i>
    <i t="default">
      <x v="460"/>
    </i>
    <i>
      <x v="476"/>
      <x v="49"/>
      <x v="2"/>
      <x v="47"/>
    </i>
    <i t="default" r="2">
      <x v="2"/>
    </i>
    <i t="default" r="1">
      <x v="49"/>
    </i>
    <i t="default">
      <x v="476"/>
    </i>
    <i>
      <x v="479"/>
      <x v="282"/>
      <x v="2"/>
      <x v="47"/>
    </i>
    <i t="default" r="2">
      <x v="2"/>
    </i>
    <i t="default" r="1">
      <x v="282"/>
    </i>
    <i t="default">
      <x v="47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G501" totalsRowShown="0">
  <autoFilter ref="A1:G501"/>
  <tableColumns count="7">
    <tableColumn id="1" name="Rank"/>
    <tableColumn id="2" name=" Name"/>
    <tableColumn id="3" name="Total net worth "/>
    <tableColumn id="4" name="$ Last change " dataDxfId="14"/>
    <tableColumn id="5" name="$ YTD change"/>
    <tableColumn id="6" name="Country / Region"/>
    <tableColumn id="7" name="Industry"/>
  </tableColumns>
  <tableStyleInfo name="TableStyleLight9" showFirstColumn="0" showLastColumn="0" showRowStripes="1" showColumnStripes="0"/>
</table>
</file>

<file path=xl/tables/table2.xml><?xml version="1.0" encoding="utf-8"?>
<table xmlns="http://schemas.openxmlformats.org/spreadsheetml/2006/main" id="5" name="sum_table" displayName="sum_table" ref="A1:B15" totalsRowShown="0" headerRowDxfId="13">
  <autoFilter ref="A1:B15"/>
  <tableColumns count="2">
    <tableColumn id="1" name="Industry type"/>
    <tableColumn id="2" name="Total"/>
  </tableColumns>
  <tableStyleInfo name="TableStyleMedium13" showFirstColumn="0" showLastColumn="0" showRowStripes="1" showColumnStripes="0"/>
</table>
</file>

<file path=xl/tables/table3.xml><?xml version="1.0" encoding="utf-8"?>
<table xmlns="http://schemas.openxmlformats.org/spreadsheetml/2006/main" id="6" name="Tableusa" displayName="Tableusa" ref="A1:G192" totalsRowShown="0" headerRowDxfId="12" dataDxfId="11" tableBorderDxfId="10">
  <autoFilter ref="A1:G192"/>
  <tableColumns count="7">
    <tableColumn id="1" name="Rank" dataDxfId="9"/>
    <tableColumn id="2" name=" Name" dataDxfId="8"/>
    <tableColumn id="3" name="Total net worth " dataDxfId="7"/>
    <tableColumn id="4" name="$ Last change " dataDxfId="6"/>
    <tableColumn id="5" name="$ YTD change" dataDxfId="5"/>
    <tableColumn id="6" name="Country / Region" dataDxfId="4"/>
    <tableColumn id="7" name="Industry" dataDxfId="3"/>
  </tableColumns>
  <tableStyleInfo name="TableStyleLight9" showFirstColumn="0" showLastColumn="0" showRowStripes="1" showColumnStripes="0"/>
</table>
</file>

<file path=xl/tables/table4.xml><?xml version="1.0" encoding="utf-8"?>
<table xmlns="http://schemas.openxmlformats.org/spreadsheetml/2006/main" id="2" name="Table2" displayName="Table2" ref="I2:J16" totalsRowShown="0">
  <autoFilter ref="I2:J16"/>
  <tableColumns count="2">
    <tableColumn id="1" name="Industry Type"/>
    <tableColumn id="2" name="Total" dataDxfId="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7" sqref="A7"/>
    </sheetView>
  </sheetViews>
  <sheetFormatPr defaultRowHeight="15" x14ac:dyDescent="0.25"/>
  <cols>
    <col min="1" max="1" width="179.5703125" customWidth="1"/>
  </cols>
  <sheetData>
    <row r="1" spans="1:1" x14ac:dyDescent="0.25">
      <c r="A1" t="s">
        <v>1657</v>
      </c>
    </row>
    <row r="2" spans="1:1" x14ac:dyDescent="0.25">
      <c r="A2" t="s">
        <v>1652</v>
      </c>
    </row>
    <row r="3" spans="1:1" x14ac:dyDescent="0.25">
      <c r="A3" t="s">
        <v>1658</v>
      </c>
    </row>
    <row r="4" spans="1:1" x14ac:dyDescent="0.25">
      <c r="A4" t="s">
        <v>2001</v>
      </c>
    </row>
    <row r="5" spans="1:1" x14ac:dyDescent="0.25">
      <c r="A5" t="s">
        <v>2016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1"/>
  <sheetViews>
    <sheetView workbookViewId="0">
      <selection activeCell="J6" sqref="J6"/>
    </sheetView>
  </sheetViews>
  <sheetFormatPr defaultRowHeight="15" x14ac:dyDescent="0.25"/>
  <cols>
    <col min="2" max="2" width="20.140625" customWidth="1"/>
    <col min="3" max="3" width="17.140625" customWidth="1"/>
    <col min="4" max="4" width="15.140625" customWidth="1"/>
    <col min="5" max="5" width="20" customWidth="1"/>
    <col min="6" max="6" width="18" customWidth="1"/>
    <col min="7" max="7" width="17.7109375" customWidth="1"/>
  </cols>
  <sheetData>
    <row r="1" spans="1:7" x14ac:dyDescent="0.25">
      <c r="A1" t="s">
        <v>0</v>
      </c>
      <c r="B1" t="s">
        <v>1</v>
      </c>
      <c r="C1" t="s">
        <v>2</v>
      </c>
      <c r="D1" t="s">
        <v>3</v>
      </c>
      <c r="E1" t="s">
        <v>4</v>
      </c>
      <c r="F1" t="s">
        <v>5</v>
      </c>
      <c r="G1" t="s">
        <v>6</v>
      </c>
    </row>
    <row r="2" spans="1:7" x14ac:dyDescent="0.25">
      <c r="A2">
        <v>1</v>
      </c>
      <c r="B2" t="s">
        <v>7</v>
      </c>
      <c r="C2" t="s">
        <v>8</v>
      </c>
      <c r="D2" t="s">
        <v>9</v>
      </c>
      <c r="E2" t="s">
        <v>10</v>
      </c>
      <c r="F2" t="s">
        <v>11</v>
      </c>
      <c r="G2" t="s">
        <v>12</v>
      </c>
    </row>
    <row r="3" spans="1:7" x14ac:dyDescent="0.25">
      <c r="A3">
        <v>2</v>
      </c>
      <c r="B3" t="s">
        <v>13</v>
      </c>
      <c r="C3" t="s">
        <v>14</v>
      </c>
      <c r="D3" t="s">
        <v>15</v>
      </c>
      <c r="E3" t="s">
        <v>16</v>
      </c>
      <c r="F3" t="s">
        <v>11</v>
      </c>
      <c r="G3" t="s">
        <v>12</v>
      </c>
    </row>
    <row r="4" spans="1:7" x14ac:dyDescent="0.25">
      <c r="A4">
        <v>3</v>
      </c>
      <c r="B4" t="s">
        <v>17</v>
      </c>
      <c r="C4" t="s">
        <v>18</v>
      </c>
      <c r="D4" t="s">
        <v>19</v>
      </c>
      <c r="E4" t="s">
        <v>20</v>
      </c>
      <c r="F4" t="s">
        <v>11</v>
      </c>
      <c r="G4" t="s">
        <v>12</v>
      </c>
    </row>
    <row r="5" spans="1:7" x14ac:dyDescent="0.25">
      <c r="A5">
        <v>4</v>
      </c>
      <c r="B5" t="s">
        <v>21</v>
      </c>
      <c r="C5" t="s">
        <v>22</v>
      </c>
      <c r="D5" t="s">
        <v>23</v>
      </c>
      <c r="E5" t="s">
        <v>24</v>
      </c>
      <c r="F5" t="s">
        <v>11</v>
      </c>
      <c r="G5" t="s">
        <v>12</v>
      </c>
    </row>
    <row r="6" spans="1:7" x14ac:dyDescent="0.25">
      <c r="A6">
        <v>5</v>
      </c>
      <c r="B6" t="s">
        <v>25</v>
      </c>
      <c r="C6" t="s">
        <v>26</v>
      </c>
      <c r="D6" t="s">
        <v>27</v>
      </c>
      <c r="E6" t="s">
        <v>28</v>
      </c>
      <c r="F6" t="s">
        <v>29</v>
      </c>
      <c r="G6" t="s">
        <v>30</v>
      </c>
    </row>
    <row r="7" spans="1:7" x14ac:dyDescent="0.25">
      <c r="A7">
        <v>6</v>
      </c>
      <c r="B7" t="s">
        <v>31</v>
      </c>
      <c r="C7" t="s">
        <v>32</v>
      </c>
      <c r="D7" t="s">
        <v>33</v>
      </c>
      <c r="E7" t="s">
        <v>34</v>
      </c>
      <c r="F7" t="s">
        <v>11</v>
      </c>
      <c r="G7" t="s">
        <v>12</v>
      </c>
    </row>
    <row r="8" spans="1:7" x14ac:dyDescent="0.25">
      <c r="A8">
        <v>7</v>
      </c>
      <c r="B8" t="s">
        <v>35</v>
      </c>
      <c r="C8" t="s">
        <v>36</v>
      </c>
      <c r="D8" t="s">
        <v>37</v>
      </c>
      <c r="E8" t="s">
        <v>38</v>
      </c>
      <c r="F8" t="s">
        <v>11</v>
      </c>
      <c r="G8" t="s">
        <v>12</v>
      </c>
    </row>
    <row r="9" spans="1:7" x14ac:dyDescent="0.25">
      <c r="A9">
        <v>8</v>
      </c>
      <c r="B9" t="s">
        <v>39</v>
      </c>
      <c r="C9" t="s">
        <v>40</v>
      </c>
      <c r="D9" t="s">
        <v>41</v>
      </c>
      <c r="E9" t="s">
        <v>42</v>
      </c>
      <c r="F9" t="s">
        <v>11</v>
      </c>
      <c r="G9" t="s">
        <v>12</v>
      </c>
    </row>
    <row r="10" spans="1:7" x14ac:dyDescent="0.25">
      <c r="A10">
        <v>9</v>
      </c>
      <c r="B10" t="s">
        <v>43</v>
      </c>
      <c r="C10" t="s">
        <v>44</v>
      </c>
      <c r="D10" t="s">
        <v>45</v>
      </c>
      <c r="E10" t="s">
        <v>46</v>
      </c>
      <c r="F10" t="s">
        <v>11</v>
      </c>
      <c r="G10" t="s">
        <v>12</v>
      </c>
    </row>
    <row r="11" spans="1:7" x14ac:dyDescent="0.25">
      <c r="A11">
        <v>10</v>
      </c>
      <c r="B11" t="s">
        <v>47</v>
      </c>
      <c r="C11" t="s">
        <v>48</v>
      </c>
      <c r="D11" t="s">
        <v>49</v>
      </c>
      <c r="E11" t="s">
        <v>50</v>
      </c>
      <c r="F11" t="s">
        <v>11</v>
      </c>
      <c r="G11" t="s">
        <v>51</v>
      </c>
    </row>
    <row r="12" spans="1:7" x14ac:dyDescent="0.25">
      <c r="A12">
        <v>11</v>
      </c>
      <c r="B12" t="s">
        <v>52</v>
      </c>
      <c r="C12" t="s">
        <v>53</v>
      </c>
      <c r="D12" t="s">
        <v>54</v>
      </c>
      <c r="E12" t="s">
        <v>55</v>
      </c>
      <c r="F12" t="s">
        <v>11</v>
      </c>
      <c r="G12" t="s">
        <v>12</v>
      </c>
    </row>
    <row r="13" spans="1:7" x14ac:dyDescent="0.25">
      <c r="A13">
        <v>12</v>
      </c>
      <c r="B13" t="s">
        <v>56</v>
      </c>
      <c r="C13" t="s">
        <v>57</v>
      </c>
      <c r="D13" t="s">
        <v>58</v>
      </c>
      <c r="E13" t="s">
        <v>59</v>
      </c>
      <c r="F13" t="s">
        <v>11</v>
      </c>
      <c r="G13" t="s">
        <v>60</v>
      </c>
    </row>
    <row r="14" spans="1:7" x14ac:dyDescent="0.25">
      <c r="A14">
        <v>13</v>
      </c>
      <c r="B14" t="s">
        <v>61</v>
      </c>
      <c r="C14" t="s">
        <v>62</v>
      </c>
      <c r="D14" t="s">
        <v>63</v>
      </c>
      <c r="E14" t="s">
        <v>64</v>
      </c>
      <c r="F14" t="s">
        <v>11</v>
      </c>
      <c r="G14" t="s">
        <v>12</v>
      </c>
    </row>
    <row r="15" spans="1:7" x14ac:dyDescent="0.25">
      <c r="A15">
        <v>14</v>
      </c>
      <c r="B15" t="s">
        <v>65</v>
      </c>
      <c r="C15" t="s">
        <v>62</v>
      </c>
      <c r="D15" t="s">
        <v>66</v>
      </c>
      <c r="E15" t="s">
        <v>67</v>
      </c>
      <c r="F15" t="s">
        <v>11</v>
      </c>
      <c r="G15" t="s">
        <v>60</v>
      </c>
    </row>
    <row r="16" spans="1:7" x14ac:dyDescent="0.25">
      <c r="A16">
        <v>15</v>
      </c>
      <c r="B16" t="s">
        <v>68</v>
      </c>
      <c r="C16" t="s">
        <v>69</v>
      </c>
      <c r="D16" t="s">
        <v>70</v>
      </c>
      <c r="E16" t="s">
        <v>71</v>
      </c>
      <c r="F16" t="s">
        <v>11</v>
      </c>
      <c r="G16" t="s">
        <v>60</v>
      </c>
    </row>
    <row r="17" spans="1:7" x14ac:dyDescent="0.25">
      <c r="A17">
        <v>16</v>
      </c>
      <c r="B17" t="s">
        <v>72</v>
      </c>
      <c r="C17" t="s">
        <v>73</v>
      </c>
      <c r="D17" t="s">
        <v>74</v>
      </c>
      <c r="E17" t="s">
        <v>75</v>
      </c>
      <c r="F17" t="s">
        <v>76</v>
      </c>
      <c r="G17" t="s">
        <v>60</v>
      </c>
    </row>
    <row r="18" spans="1:7" x14ac:dyDescent="0.25">
      <c r="A18">
        <v>17</v>
      </c>
      <c r="B18" t="s">
        <v>77</v>
      </c>
      <c r="C18" t="s">
        <v>78</v>
      </c>
      <c r="D18" t="s">
        <v>79</v>
      </c>
      <c r="E18" t="s">
        <v>80</v>
      </c>
      <c r="F18" t="s">
        <v>81</v>
      </c>
      <c r="G18" t="s">
        <v>82</v>
      </c>
    </row>
    <row r="19" spans="1:7" x14ac:dyDescent="0.25">
      <c r="A19">
        <v>18</v>
      </c>
      <c r="B19" t="s">
        <v>83</v>
      </c>
      <c r="C19" t="s">
        <v>84</v>
      </c>
      <c r="D19" t="s">
        <v>85</v>
      </c>
      <c r="E19" t="s">
        <v>86</v>
      </c>
      <c r="F19" t="s">
        <v>87</v>
      </c>
      <c r="G19" t="s">
        <v>51</v>
      </c>
    </row>
    <row r="20" spans="1:7" x14ac:dyDescent="0.25">
      <c r="A20">
        <v>19</v>
      </c>
      <c r="B20" t="s">
        <v>88</v>
      </c>
      <c r="C20" t="s">
        <v>89</v>
      </c>
      <c r="D20" t="s">
        <v>90</v>
      </c>
      <c r="E20" t="s">
        <v>91</v>
      </c>
      <c r="F20" t="s">
        <v>81</v>
      </c>
      <c r="G20" t="s">
        <v>92</v>
      </c>
    </row>
    <row r="21" spans="1:7" x14ac:dyDescent="0.25">
      <c r="A21">
        <v>20</v>
      </c>
      <c r="B21" t="s">
        <v>93</v>
      </c>
      <c r="C21" t="s">
        <v>94</v>
      </c>
      <c r="D21" t="s">
        <v>95</v>
      </c>
      <c r="E21" t="s">
        <v>96</v>
      </c>
      <c r="F21" t="s">
        <v>11</v>
      </c>
      <c r="G21" t="s">
        <v>92</v>
      </c>
    </row>
    <row r="22" spans="1:7" x14ac:dyDescent="0.25">
      <c r="A22">
        <v>21</v>
      </c>
      <c r="B22" t="s">
        <v>97</v>
      </c>
      <c r="C22" t="s">
        <v>98</v>
      </c>
      <c r="D22" t="s">
        <v>99</v>
      </c>
      <c r="E22" t="s">
        <v>100</v>
      </c>
      <c r="F22" t="s">
        <v>29</v>
      </c>
      <c r="G22" t="s">
        <v>30</v>
      </c>
    </row>
    <row r="23" spans="1:7" x14ac:dyDescent="0.25">
      <c r="A23">
        <v>22</v>
      </c>
      <c r="B23" t="s">
        <v>101</v>
      </c>
      <c r="C23" t="s">
        <v>102</v>
      </c>
      <c r="D23" t="s">
        <v>103</v>
      </c>
      <c r="E23" t="s">
        <v>104</v>
      </c>
      <c r="F23" t="s">
        <v>11</v>
      </c>
      <c r="G23" t="s">
        <v>92</v>
      </c>
    </row>
    <row r="24" spans="1:7" x14ac:dyDescent="0.25">
      <c r="A24">
        <v>23</v>
      </c>
      <c r="B24" t="s">
        <v>105</v>
      </c>
      <c r="C24" t="s">
        <v>106</v>
      </c>
      <c r="D24" t="s">
        <v>107</v>
      </c>
      <c r="E24" t="s">
        <v>108</v>
      </c>
      <c r="F24" t="s">
        <v>109</v>
      </c>
      <c r="G24" t="s">
        <v>110</v>
      </c>
    </row>
    <row r="25" spans="1:7" x14ac:dyDescent="0.25">
      <c r="A25">
        <v>24</v>
      </c>
      <c r="B25" t="s">
        <v>111</v>
      </c>
      <c r="C25" t="s">
        <v>112</v>
      </c>
      <c r="D25" t="s">
        <v>113</v>
      </c>
      <c r="E25" t="s">
        <v>114</v>
      </c>
      <c r="F25" t="s">
        <v>115</v>
      </c>
      <c r="G25" t="s">
        <v>51</v>
      </c>
    </row>
    <row r="26" spans="1:7" x14ac:dyDescent="0.25">
      <c r="A26">
        <v>25</v>
      </c>
      <c r="B26" t="s">
        <v>116</v>
      </c>
      <c r="C26" t="s">
        <v>117</v>
      </c>
      <c r="D26" t="s">
        <v>118</v>
      </c>
      <c r="E26" t="s">
        <v>119</v>
      </c>
      <c r="F26" t="s">
        <v>11</v>
      </c>
      <c r="G26" t="s">
        <v>110</v>
      </c>
    </row>
    <row r="27" spans="1:7" x14ac:dyDescent="0.25">
      <c r="A27">
        <v>26</v>
      </c>
      <c r="B27" t="s">
        <v>120</v>
      </c>
      <c r="C27" t="s">
        <v>121</v>
      </c>
      <c r="D27" t="s">
        <v>122</v>
      </c>
      <c r="E27" t="s">
        <v>123</v>
      </c>
      <c r="F27" t="s">
        <v>11</v>
      </c>
      <c r="G27" t="s">
        <v>110</v>
      </c>
    </row>
    <row r="28" spans="1:7" x14ac:dyDescent="0.25">
      <c r="A28">
        <v>27</v>
      </c>
      <c r="B28" t="s">
        <v>124</v>
      </c>
      <c r="C28" t="s">
        <v>125</v>
      </c>
      <c r="D28" t="s">
        <v>126</v>
      </c>
      <c r="E28" t="s">
        <v>127</v>
      </c>
      <c r="F28" t="s">
        <v>128</v>
      </c>
      <c r="G28" t="s">
        <v>60</v>
      </c>
    </row>
    <row r="29" spans="1:7" x14ac:dyDescent="0.25">
      <c r="A29">
        <v>28</v>
      </c>
      <c r="B29" t="s">
        <v>129</v>
      </c>
      <c r="C29" t="s">
        <v>130</v>
      </c>
      <c r="D29" t="s">
        <v>131</v>
      </c>
      <c r="E29" t="s">
        <v>132</v>
      </c>
      <c r="F29" t="s">
        <v>115</v>
      </c>
      <c r="G29" t="s">
        <v>12</v>
      </c>
    </row>
    <row r="30" spans="1:7" x14ac:dyDescent="0.25">
      <c r="A30">
        <v>29</v>
      </c>
      <c r="B30" t="s">
        <v>133</v>
      </c>
      <c r="C30" t="s">
        <v>134</v>
      </c>
      <c r="D30" t="s">
        <v>135</v>
      </c>
      <c r="E30" t="s">
        <v>136</v>
      </c>
      <c r="F30" t="s">
        <v>11</v>
      </c>
      <c r="G30" t="s">
        <v>110</v>
      </c>
    </row>
    <row r="31" spans="1:7" x14ac:dyDescent="0.25">
      <c r="A31">
        <v>30</v>
      </c>
      <c r="B31" t="s">
        <v>137</v>
      </c>
      <c r="C31" t="s">
        <v>138</v>
      </c>
      <c r="D31" t="s">
        <v>139</v>
      </c>
      <c r="E31" t="s">
        <v>140</v>
      </c>
      <c r="F31" t="s">
        <v>29</v>
      </c>
      <c r="G31" t="s">
        <v>30</v>
      </c>
    </row>
    <row r="32" spans="1:7" x14ac:dyDescent="0.25">
      <c r="A32">
        <v>31</v>
      </c>
      <c r="B32" t="s">
        <v>141</v>
      </c>
      <c r="C32" t="s">
        <v>138</v>
      </c>
      <c r="D32" t="s">
        <v>142</v>
      </c>
      <c r="E32" t="s">
        <v>143</v>
      </c>
      <c r="F32" t="s">
        <v>29</v>
      </c>
      <c r="G32" t="s">
        <v>30</v>
      </c>
    </row>
    <row r="33" spans="1:7" x14ac:dyDescent="0.25">
      <c r="A33">
        <v>32</v>
      </c>
      <c r="B33" t="s">
        <v>144</v>
      </c>
      <c r="C33" t="s">
        <v>145</v>
      </c>
      <c r="D33" t="s">
        <v>146</v>
      </c>
      <c r="E33" t="s">
        <v>147</v>
      </c>
      <c r="F33" t="s">
        <v>11</v>
      </c>
      <c r="G33" t="s">
        <v>148</v>
      </c>
    </row>
    <row r="34" spans="1:7" x14ac:dyDescent="0.25">
      <c r="A34">
        <v>33</v>
      </c>
      <c r="B34" t="s">
        <v>149</v>
      </c>
      <c r="C34" t="s">
        <v>145</v>
      </c>
      <c r="D34" t="s">
        <v>146</v>
      </c>
      <c r="E34" t="s">
        <v>147</v>
      </c>
      <c r="F34" t="s">
        <v>11</v>
      </c>
      <c r="G34" t="s">
        <v>148</v>
      </c>
    </row>
    <row r="35" spans="1:7" x14ac:dyDescent="0.25">
      <c r="A35">
        <v>34</v>
      </c>
      <c r="B35" t="s">
        <v>150</v>
      </c>
      <c r="C35" t="s">
        <v>151</v>
      </c>
      <c r="D35" t="s">
        <v>152</v>
      </c>
      <c r="E35" t="s">
        <v>153</v>
      </c>
      <c r="F35" t="s">
        <v>11</v>
      </c>
      <c r="G35" t="s">
        <v>110</v>
      </c>
    </row>
    <row r="36" spans="1:7" x14ac:dyDescent="0.25">
      <c r="A36">
        <v>35</v>
      </c>
      <c r="B36" t="s">
        <v>154</v>
      </c>
      <c r="C36" t="s">
        <v>155</v>
      </c>
      <c r="D36" t="s">
        <v>156</v>
      </c>
      <c r="E36" t="s">
        <v>157</v>
      </c>
      <c r="F36" t="s">
        <v>81</v>
      </c>
      <c r="G36" t="s">
        <v>12</v>
      </c>
    </row>
    <row r="37" spans="1:7" x14ac:dyDescent="0.25">
      <c r="A37">
        <v>36</v>
      </c>
      <c r="B37" t="s">
        <v>158</v>
      </c>
      <c r="C37" t="s">
        <v>155</v>
      </c>
      <c r="D37" s="1">
        <v>0</v>
      </c>
      <c r="E37" t="s">
        <v>159</v>
      </c>
      <c r="F37" t="s">
        <v>115</v>
      </c>
      <c r="G37" t="s">
        <v>12</v>
      </c>
    </row>
    <row r="38" spans="1:7" x14ac:dyDescent="0.25">
      <c r="A38">
        <v>37</v>
      </c>
      <c r="B38" t="s">
        <v>160</v>
      </c>
      <c r="C38" t="s">
        <v>161</v>
      </c>
      <c r="D38" t="s">
        <v>162</v>
      </c>
      <c r="E38" t="s">
        <v>163</v>
      </c>
      <c r="F38" t="s">
        <v>11</v>
      </c>
      <c r="G38" t="s">
        <v>110</v>
      </c>
    </row>
    <row r="39" spans="1:7" x14ac:dyDescent="0.25">
      <c r="A39">
        <v>38</v>
      </c>
      <c r="B39" t="s">
        <v>164</v>
      </c>
      <c r="C39" t="s">
        <v>165</v>
      </c>
      <c r="D39" t="s">
        <v>166</v>
      </c>
      <c r="E39" t="s">
        <v>167</v>
      </c>
      <c r="F39" t="s">
        <v>11</v>
      </c>
      <c r="G39" t="s">
        <v>12</v>
      </c>
    </row>
    <row r="40" spans="1:7" x14ac:dyDescent="0.25">
      <c r="A40">
        <v>39</v>
      </c>
      <c r="B40" t="s">
        <v>168</v>
      </c>
      <c r="C40" t="s">
        <v>169</v>
      </c>
      <c r="D40" t="s">
        <v>170</v>
      </c>
      <c r="E40" t="s">
        <v>171</v>
      </c>
      <c r="F40" t="s">
        <v>81</v>
      </c>
      <c r="G40" t="s">
        <v>92</v>
      </c>
    </row>
    <row r="41" spans="1:7" x14ac:dyDescent="0.25">
      <c r="A41">
        <v>40</v>
      </c>
      <c r="B41" t="s">
        <v>172</v>
      </c>
      <c r="C41" t="s">
        <v>173</v>
      </c>
      <c r="D41" t="s">
        <v>174</v>
      </c>
      <c r="E41" t="s">
        <v>175</v>
      </c>
      <c r="F41" t="s">
        <v>11</v>
      </c>
      <c r="G41" t="s">
        <v>51</v>
      </c>
    </row>
    <row r="42" spans="1:7" x14ac:dyDescent="0.25">
      <c r="A42">
        <v>41</v>
      </c>
      <c r="B42" t="s">
        <v>176</v>
      </c>
      <c r="C42" t="s">
        <v>173</v>
      </c>
      <c r="D42" t="s">
        <v>177</v>
      </c>
      <c r="E42" t="s">
        <v>178</v>
      </c>
      <c r="F42" t="s">
        <v>11</v>
      </c>
      <c r="G42" t="s">
        <v>60</v>
      </c>
    </row>
    <row r="43" spans="1:7" x14ac:dyDescent="0.25">
      <c r="A43">
        <v>42</v>
      </c>
      <c r="B43" t="s">
        <v>179</v>
      </c>
      <c r="C43" t="s">
        <v>180</v>
      </c>
      <c r="D43" t="s">
        <v>181</v>
      </c>
      <c r="E43" t="s">
        <v>182</v>
      </c>
      <c r="F43" t="s">
        <v>183</v>
      </c>
      <c r="G43" t="s">
        <v>92</v>
      </c>
    </row>
    <row r="44" spans="1:7" x14ac:dyDescent="0.25">
      <c r="A44">
        <v>43</v>
      </c>
      <c r="B44" t="s">
        <v>184</v>
      </c>
      <c r="C44" t="s">
        <v>185</v>
      </c>
      <c r="D44" t="s">
        <v>186</v>
      </c>
      <c r="E44" t="s">
        <v>178</v>
      </c>
      <c r="F44" t="s">
        <v>187</v>
      </c>
      <c r="G44" t="s">
        <v>92</v>
      </c>
    </row>
    <row r="45" spans="1:7" x14ac:dyDescent="0.25">
      <c r="A45">
        <v>44</v>
      </c>
      <c r="B45" t="s">
        <v>188</v>
      </c>
      <c r="C45" t="s">
        <v>189</v>
      </c>
      <c r="D45" t="s">
        <v>190</v>
      </c>
      <c r="E45" t="s">
        <v>15</v>
      </c>
      <c r="F45" t="s">
        <v>11</v>
      </c>
      <c r="G45" t="s">
        <v>191</v>
      </c>
    </row>
    <row r="46" spans="1:7" x14ac:dyDescent="0.25">
      <c r="A46">
        <v>45</v>
      </c>
      <c r="B46" t="s">
        <v>192</v>
      </c>
      <c r="C46" t="s">
        <v>193</v>
      </c>
      <c r="D46" t="s">
        <v>194</v>
      </c>
      <c r="E46" t="s">
        <v>195</v>
      </c>
      <c r="F46" t="s">
        <v>11</v>
      </c>
      <c r="G46" t="s">
        <v>12</v>
      </c>
    </row>
    <row r="47" spans="1:7" x14ac:dyDescent="0.25">
      <c r="A47">
        <v>46</v>
      </c>
      <c r="B47" t="s">
        <v>196</v>
      </c>
      <c r="C47" t="s">
        <v>197</v>
      </c>
      <c r="D47" t="s">
        <v>198</v>
      </c>
      <c r="E47" t="s">
        <v>199</v>
      </c>
      <c r="F47" t="s">
        <v>200</v>
      </c>
      <c r="G47" t="s">
        <v>148</v>
      </c>
    </row>
    <row r="48" spans="1:7" x14ac:dyDescent="0.25">
      <c r="A48">
        <v>47</v>
      </c>
      <c r="B48" t="s">
        <v>201</v>
      </c>
      <c r="C48" t="s">
        <v>202</v>
      </c>
      <c r="D48" t="s">
        <v>203</v>
      </c>
      <c r="E48" t="s">
        <v>204</v>
      </c>
      <c r="F48" t="s">
        <v>115</v>
      </c>
      <c r="G48" t="s">
        <v>12</v>
      </c>
    </row>
    <row r="49" spans="1:7" x14ac:dyDescent="0.25">
      <c r="A49">
        <v>48</v>
      </c>
      <c r="B49" t="s">
        <v>205</v>
      </c>
      <c r="C49" t="s">
        <v>206</v>
      </c>
      <c r="D49" t="s">
        <v>207</v>
      </c>
      <c r="E49" t="s">
        <v>208</v>
      </c>
      <c r="F49" t="s">
        <v>87</v>
      </c>
      <c r="G49" t="s">
        <v>209</v>
      </c>
    </row>
    <row r="50" spans="1:7" x14ac:dyDescent="0.25">
      <c r="A50">
        <v>49</v>
      </c>
      <c r="B50" t="s">
        <v>210</v>
      </c>
      <c r="C50" t="s">
        <v>211</v>
      </c>
      <c r="D50" t="s">
        <v>212</v>
      </c>
      <c r="E50" t="s">
        <v>213</v>
      </c>
      <c r="F50" t="s">
        <v>11</v>
      </c>
      <c r="G50" t="s">
        <v>30</v>
      </c>
    </row>
    <row r="51" spans="1:7" x14ac:dyDescent="0.25">
      <c r="A51">
        <v>50</v>
      </c>
      <c r="B51" t="s">
        <v>214</v>
      </c>
      <c r="C51" t="s">
        <v>215</v>
      </c>
      <c r="D51" t="s">
        <v>216</v>
      </c>
      <c r="E51" t="s">
        <v>217</v>
      </c>
      <c r="F51" t="s">
        <v>115</v>
      </c>
      <c r="G51" t="s">
        <v>12</v>
      </c>
    </row>
    <row r="52" spans="1:7" x14ac:dyDescent="0.25">
      <c r="A52">
        <v>51</v>
      </c>
      <c r="B52" t="s">
        <v>218</v>
      </c>
      <c r="C52" t="s">
        <v>219</v>
      </c>
      <c r="D52" t="s">
        <v>220</v>
      </c>
      <c r="E52" t="s">
        <v>157</v>
      </c>
      <c r="F52" t="s">
        <v>81</v>
      </c>
      <c r="G52" t="s">
        <v>209</v>
      </c>
    </row>
    <row r="53" spans="1:7" x14ac:dyDescent="0.25">
      <c r="A53">
        <v>52</v>
      </c>
      <c r="B53" t="s">
        <v>221</v>
      </c>
      <c r="C53" t="s">
        <v>222</v>
      </c>
      <c r="D53" t="s">
        <v>223</v>
      </c>
      <c r="E53" t="s">
        <v>224</v>
      </c>
      <c r="F53" t="s">
        <v>225</v>
      </c>
      <c r="G53" t="s">
        <v>12</v>
      </c>
    </row>
    <row r="54" spans="1:7" x14ac:dyDescent="0.25">
      <c r="A54">
        <v>53</v>
      </c>
      <c r="B54" t="s">
        <v>226</v>
      </c>
      <c r="C54" t="s">
        <v>227</v>
      </c>
      <c r="D54" t="s">
        <v>228</v>
      </c>
      <c r="E54" t="s">
        <v>229</v>
      </c>
      <c r="F54" t="s">
        <v>115</v>
      </c>
      <c r="G54" t="s">
        <v>30</v>
      </c>
    </row>
    <row r="55" spans="1:7" x14ac:dyDescent="0.25">
      <c r="A55">
        <v>54</v>
      </c>
      <c r="B55" t="s">
        <v>230</v>
      </c>
      <c r="C55" t="s">
        <v>231</v>
      </c>
      <c r="D55" t="s">
        <v>232</v>
      </c>
      <c r="E55" t="s">
        <v>233</v>
      </c>
      <c r="F55" t="s">
        <v>183</v>
      </c>
      <c r="G55" t="s">
        <v>60</v>
      </c>
    </row>
    <row r="56" spans="1:7" x14ac:dyDescent="0.25">
      <c r="A56">
        <v>55</v>
      </c>
      <c r="B56" t="s">
        <v>234</v>
      </c>
      <c r="C56" t="s">
        <v>235</v>
      </c>
      <c r="D56" t="s">
        <v>236</v>
      </c>
      <c r="E56" t="s">
        <v>27</v>
      </c>
      <c r="F56" t="s">
        <v>237</v>
      </c>
      <c r="G56" t="s">
        <v>209</v>
      </c>
    </row>
    <row r="57" spans="1:7" x14ac:dyDescent="0.25">
      <c r="A57">
        <v>56</v>
      </c>
      <c r="B57" t="s">
        <v>238</v>
      </c>
      <c r="C57" t="s">
        <v>239</v>
      </c>
      <c r="D57" t="s">
        <v>240</v>
      </c>
      <c r="E57" t="s">
        <v>241</v>
      </c>
      <c r="F57" t="s">
        <v>81</v>
      </c>
      <c r="G57" t="s">
        <v>12</v>
      </c>
    </row>
    <row r="58" spans="1:7" x14ac:dyDescent="0.25">
      <c r="A58">
        <v>57</v>
      </c>
      <c r="B58" t="s">
        <v>242</v>
      </c>
      <c r="C58" t="s">
        <v>243</v>
      </c>
      <c r="D58" t="s">
        <v>174</v>
      </c>
      <c r="E58" t="s">
        <v>244</v>
      </c>
      <c r="F58" t="s">
        <v>115</v>
      </c>
      <c r="G58" t="s">
        <v>12</v>
      </c>
    </row>
    <row r="59" spans="1:7" x14ac:dyDescent="0.25">
      <c r="A59">
        <v>58</v>
      </c>
      <c r="B59" t="s">
        <v>245</v>
      </c>
      <c r="C59" t="s">
        <v>246</v>
      </c>
      <c r="D59" t="s">
        <v>247</v>
      </c>
      <c r="E59" t="s">
        <v>248</v>
      </c>
      <c r="F59" t="s">
        <v>187</v>
      </c>
      <c r="G59" t="s">
        <v>249</v>
      </c>
    </row>
    <row r="60" spans="1:7" x14ac:dyDescent="0.25">
      <c r="A60">
        <v>59</v>
      </c>
      <c r="B60" t="s">
        <v>250</v>
      </c>
      <c r="C60" t="s">
        <v>246</v>
      </c>
      <c r="D60" t="s">
        <v>251</v>
      </c>
      <c r="E60" t="s">
        <v>252</v>
      </c>
      <c r="F60" t="s">
        <v>11</v>
      </c>
      <c r="G60" t="s">
        <v>12</v>
      </c>
    </row>
    <row r="61" spans="1:7" x14ac:dyDescent="0.25">
      <c r="A61">
        <v>60</v>
      </c>
      <c r="B61" t="s">
        <v>253</v>
      </c>
      <c r="C61" t="s">
        <v>254</v>
      </c>
      <c r="D61" t="s">
        <v>255</v>
      </c>
      <c r="E61" t="s">
        <v>256</v>
      </c>
      <c r="F61" t="s">
        <v>257</v>
      </c>
      <c r="G61" t="s">
        <v>209</v>
      </c>
    </row>
    <row r="62" spans="1:7" x14ac:dyDescent="0.25">
      <c r="A62">
        <v>61</v>
      </c>
      <c r="B62" t="s">
        <v>258</v>
      </c>
      <c r="C62" t="s">
        <v>259</v>
      </c>
      <c r="D62" t="s">
        <v>260</v>
      </c>
      <c r="E62" t="s">
        <v>261</v>
      </c>
      <c r="F62" t="s">
        <v>237</v>
      </c>
      <c r="G62" t="s">
        <v>92</v>
      </c>
    </row>
    <row r="63" spans="1:7" x14ac:dyDescent="0.25">
      <c r="A63">
        <v>62</v>
      </c>
      <c r="B63" t="s">
        <v>262</v>
      </c>
      <c r="C63" t="s">
        <v>263</v>
      </c>
      <c r="D63" t="s">
        <v>264</v>
      </c>
      <c r="E63" t="s">
        <v>265</v>
      </c>
      <c r="F63" t="s">
        <v>29</v>
      </c>
      <c r="G63" t="s">
        <v>266</v>
      </c>
    </row>
    <row r="64" spans="1:7" x14ac:dyDescent="0.25">
      <c r="A64">
        <v>63</v>
      </c>
      <c r="B64" t="s">
        <v>267</v>
      </c>
      <c r="C64" t="s">
        <v>268</v>
      </c>
      <c r="D64" t="s">
        <v>269</v>
      </c>
      <c r="E64" t="s">
        <v>270</v>
      </c>
      <c r="F64" t="s">
        <v>271</v>
      </c>
      <c r="G64" t="s">
        <v>82</v>
      </c>
    </row>
    <row r="65" spans="1:7" x14ac:dyDescent="0.25">
      <c r="A65">
        <v>64</v>
      </c>
      <c r="B65" t="s">
        <v>272</v>
      </c>
      <c r="C65" t="s">
        <v>268</v>
      </c>
      <c r="D65" t="s">
        <v>142</v>
      </c>
      <c r="E65" t="s">
        <v>273</v>
      </c>
      <c r="F65" t="s">
        <v>11</v>
      </c>
      <c r="G65" t="s">
        <v>274</v>
      </c>
    </row>
    <row r="66" spans="1:7" x14ac:dyDescent="0.25">
      <c r="A66">
        <v>65</v>
      </c>
      <c r="B66" t="s">
        <v>275</v>
      </c>
      <c r="C66" t="s">
        <v>276</v>
      </c>
      <c r="D66" t="s">
        <v>277</v>
      </c>
      <c r="E66" t="s">
        <v>278</v>
      </c>
      <c r="F66" t="s">
        <v>81</v>
      </c>
      <c r="G66" t="s">
        <v>274</v>
      </c>
    </row>
    <row r="67" spans="1:7" x14ac:dyDescent="0.25">
      <c r="A67">
        <v>66</v>
      </c>
      <c r="B67" t="s">
        <v>279</v>
      </c>
      <c r="C67" t="s">
        <v>280</v>
      </c>
      <c r="D67" t="s">
        <v>281</v>
      </c>
      <c r="E67" t="s">
        <v>282</v>
      </c>
      <c r="F67" t="s">
        <v>283</v>
      </c>
      <c r="G67" t="s">
        <v>82</v>
      </c>
    </row>
    <row r="68" spans="1:7" x14ac:dyDescent="0.25">
      <c r="A68">
        <v>67</v>
      </c>
      <c r="B68" t="s">
        <v>284</v>
      </c>
      <c r="C68" t="s">
        <v>285</v>
      </c>
      <c r="D68" t="s">
        <v>286</v>
      </c>
      <c r="E68" t="s">
        <v>287</v>
      </c>
      <c r="F68" t="s">
        <v>11</v>
      </c>
      <c r="G68" t="s">
        <v>249</v>
      </c>
    </row>
    <row r="69" spans="1:7" x14ac:dyDescent="0.25">
      <c r="A69">
        <v>68</v>
      </c>
      <c r="B69" t="s">
        <v>288</v>
      </c>
      <c r="C69" t="s">
        <v>289</v>
      </c>
      <c r="D69" t="s">
        <v>290</v>
      </c>
      <c r="E69" t="s">
        <v>291</v>
      </c>
      <c r="F69" t="s">
        <v>292</v>
      </c>
      <c r="G69" t="s">
        <v>92</v>
      </c>
    </row>
    <row r="70" spans="1:7" x14ac:dyDescent="0.25">
      <c r="A70">
        <v>69</v>
      </c>
      <c r="B70" t="s">
        <v>293</v>
      </c>
      <c r="C70" t="s">
        <v>294</v>
      </c>
      <c r="D70" t="s">
        <v>295</v>
      </c>
      <c r="E70" t="s">
        <v>296</v>
      </c>
      <c r="F70" t="s">
        <v>297</v>
      </c>
      <c r="G70" t="s">
        <v>51</v>
      </c>
    </row>
    <row r="71" spans="1:7" x14ac:dyDescent="0.25">
      <c r="A71">
        <v>70</v>
      </c>
      <c r="B71" t="s">
        <v>298</v>
      </c>
      <c r="C71" t="s">
        <v>299</v>
      </c>
      <c r="D71" t="s">
        <v>300</v>
      </c>
      <c r="E71" t="s">
        <v>301</v>
      </c>
      <c r="F71" t="s">
        <v>237</v>
      </c>
      <c r="G71" t="s">
        <v>82</v>
      </c>
    </row>
    <row r="72" spans="1:7" x14ac:dyDescent="0.25">
      <c r="A72">
        <v>71</v>
      </c>
      <c r="B72" t="s">
        <v>302</v>
      </c>
      <c r="C72" t="s">
        <v>303</v>
      </c>
      <c r="D72" t="s">
        <v>304</v>
      </c>
      <c r="E72" t="s">
        <v>41</v>
      </c>
      <c r="F72" t="s">
        <v>297</v>
      </c>
      <c r="G72" t="s">
        <v>266</v>
      </c>
    </row>
    <row r="73" spans="1:7" x14ac:dyDescent="0.25">
      <c r="A73">
        <v>72</v>
      </c>
      <c r="B73" t="s">
        <v>305</v>
      </c>
      <c r="C73" t="s">
        <v>306</v>
      </c>
      <c r="D73" t="s">
        <v>307</v>
      </c>
      <c r="E73" t="s">
        <v>308</v>
      </c>
      <c r="F73" t="s">
        <v>309</v>
      </c>
      <c r="G73" t="s">
        <v>51</v>
      </c>
    </row>
    <row r="74" spans="1:7" x14ac:dyDescent="0.25">
      <c r="A74">
        <v>73</v>
      </c>
      <c r="B74" t="s">
        <v>310</v>
      </c>
      <c r="C74" t="s">
        <v>311</v>
      </c>
      <c r="D74" t="s">
        <v>312</v>
      </c>
      <c r="E74" t="s">
        <v>313</v>
      </c>
      <c r="F74" t="s">
        <v>115</v>
      </c>
      <c r="G74" t="s">
        <v>12</v>
      </c>
    </row>
    <row r="75" spans="1:7" x14ac:dyDescent="0.25">
      <c r="A75">
        <v>74</v>
      </c>
      <c r="B75" t="s">
        <v>314</v>
      </c>
      <c r="C75" t="s">
        <v>315</v>
      </c>
      <c r="D75" t="s">
        <v>316</v>
      </c>
      <c r="E75" t="s">
        <v>317</v>
      </c>
      <c r="F75" t="s">
        <v>183</v>
      </c>
      <c r="G75" t="s">
        <v>12</v>
      </c>
    </row>
    <row r="76" spans="1:7" x14ac:dyDescent="0.25">
      <c r="A76">
        <v>75</v>
      </c>
      <c r="B76" t="s">
        <v>318</v>
      </c>
      <c r="C76" t="s">
        <v>315</v>
      </c>
      <c r="D76" t="s">
        <v>319</v>
      </c>
      <c r="E76" t="s">
        <v>320</v>
      </c>
      <c r="F76" t="s">
        <v>271</v>
      </c>
      <c r="G76" t="s">
        <v>82</v>
      </c>
    </row>
    <row r="77" spans="1:7" x14ac:dyDescent="0.25">
      <c r="A77">
        <v>76</v>
      </c>
      <c r="B77" t="s">
        <v>321</v>
      </c>
      <c r="C77" t="s">
        <v>322</v>
      </c>
      <c r="D77" t="s">
        <v>323</v>
      </c>
      <c r="E77" t="s">
        <v>324</v>
      </c>
      <c r="F77" t="s">
        <v>11</v>
      </c>
      <c r="G77" t="s">
        <v>92</v>
      </c>
    </row>
    <row r="78" spans="1:7" x14ac:dyDescent="0.25">
      <c r="A78">
        <v>77</v>
      </c>
      <c r="B78" t="s">
        <v>325</v>
      </c>
      <c r="C78" t="s">
        <v>326</v>
      </c>
      <c r="D78" t="s">
        <v>327</v>
      </c>
      <c r="E78" t="s">
        <v>328</v>
      </c>
      <c r="F78" t="s">
        <v>237</v>
      </c>
      <c r="G78" t="s">
        <v>92</v>
      </c>
    </row>
    <row r="79" spans="1:7" x14ac:dyDescent="0.25">
      <c r="A79">
        <v>78</v>
      </c>
      <c r="B79" t="s">
        <v>329</v>
      </c>
      <c r="C79" t="s">
        <v>330</v>
      </c>
      <c r="D79" t="s">
        <v>331</v>
      </c>
      <c r="E79" t="s">
        <v>332</v>
      </c>
      <c r="F79" t="s">
        <v>237</v>
      </c>
      <c r="G79" t="s">
        <v>82</v>
      </c>
    </row>
    <row r="80" spans="1:7" x14ac:dyDescent="0.25">
      <c r="A80">
        <v>79</v>
      </c>
      <c r="B80" t="s">
        <v>333</v>
      </c>
      <c r="C80" t="s">
        <v>334</v>
      </c>
      <c r="D80" t="s">
        <v>335</v>
      </c>
      <c r="E80" t="s">
        <v>336</v>
      </c>
      <c r="F80" t="s">
        <v>128</v>
      </c>
      <c r="G80" t="s">
        <v>12</v>
      </c>
    </row>
    <row r="81" spans="1:7" x14ac:dyDescent="0.25">
      <c r="A81">
        <v>80</v>
      </c>
      <c r="B81" t="s">
        <v>337</v>
      </c>
      <c r="C81" t="s">
        <v>334</v>
      </c>
      <c r="D81" t="s">
        <v>338</v>
      </c>
      <c r="E81" t="s">
        <v>339</v>
      </c>
      <c r="F81" t="s">
        <v>183</v>
      </c>
      <c r="G81" t="s">
        <v>92</v>
      </c>
    </row>
    <row r="82" spans="1:7" x14ac:dyDescent="0.25">
      <c r="A82">
        <v>81</v>
      </c>
      <c r="B82" t="s">
        <v>340</v>
      </c>
      <c r="C82" t="s">
        <v>341</v>
      </c>
      <c r="D82" t="s">
        <v>342</v>
      </c>
      <c r="E82" t="s">
        <v>343</v>
      </c>
      <c r="F82" t="s">
        <v>11</v>
      </c>
      <c r="G82" t="s">
        <v>60</v>
      </c>
    </row>
    <row r="83" spans="1:7" x14ac:dyDescent="0.25">
      <c r="A83">
        <v>82</v>
      </c>
      <c r="B83" t="s">
        <v>344</v>
      </c>
      <c r="C83" t="s">
        <v>345</v>
      </c>
      <c r="D83" t="s">
        <v>346</v>
      </c>
      <c r="E83" t="s">
        <v>347</v>
      </c>
      <c r="F83" t="s">
        <v>11</v>
      </c>
      <c r="G83" t="s">
        <v>82</v>
      </c>
    </row>
    <row r="84" spans="1:7" x14ac:dyDescent="0.25">
      <c r="A84">
        <v>83</v>
      </c>
      <c r="B84" t="s">
        <v>348</v>
      </c>
      <c r="C84" t="s">
        <v>349</v>
      </c>
      <c r="D84" t="s">
        <v>350</v>
      </c>
      <c r="E84" t="s">
        <v>351</v>
      </c>
      <c r="F84" t="s">
        <v>271</v>
      </c>
      <c r="G84" t="s">
        <v>51</v>
      </c>
    </row>
    <row r="85" spans="1:7" x14ac:dyDescent="0.25">
      <c r="A85">
        <v>84</v>
      </c>
      <c r="B85" t="s">
        <v>352</v>
      </c>
      <c r="C85" t="s">
        <v>353</v>
      </c>
      <c r="D85" t="s">
        <v>354</v>
      </c>
      <c r="E85" t="s">
        <v>355</v>
      </c>
      <c r="F85" t="s">
        <v>187</v>
      </c>
      <c r="G85" t="s">
        <v>249</v>
      </c>
    </row>
    <row r="86" spans="1:7" x14ac:dyDescent="0.25">
      <c r="A86">
        <v>85</v>
      </c>
      <c r="B86" t="s">
        <v>356</v>
      </c>
      <c r="C86" t="s">
        <v>357</v>
      </c>
      <c r="D86" t="s">
        <v>358</v>
      </c>
      <c r="E86" t="s">
        <v>359</v>
      </c>
      <c r="F86" t="s">
        <v>183</v>
      </c>
      <c r="G86" t="s">
        <v>12</v>
      </c>
    </row>
    <row r="87" spans="1:7" x14ac:dyDescent="0.25">
      <c r="A87">
        <v>86</v>
      </c>
      <c r="B87" t="s">
        <v>360</v>
      </c>
      <c r="C87" t="s">
        <v>361</v>
      </c>
      <c r="D87" t="s">
        <v>362</v>
      </c>
      <c r="E87" t="s">
        <v>363</v>
      </c>
      <c r="F87" t="s">
        <v>364</v>
      </c>
      <c r="G87" t="s">
        <v>209</v>
      </c>
    </row>
    <row r="88" spans="1:7" x14ac:dyDescent="0.25">
      <c r="A88">
        <v>87</v>
      </c>
      <c r="B88" t="s">
        <v>365</v>
      </c>
      <c r="C88" t="s">
        <v>361</v>
      </c>
      <c r="D88" t="s">
        <v>366</v>
      </c>
      <c r="E88" t="s">
        <v>367</v>
      </c>
      <c r="F88" t="s">
        <v>81</v>
      </c>
      <c r="G88" t="s">
        <v>368</v>
      </c>
    </row>
    <row r="89" spans="1:7" x14ac:dyDescent="0.25">
      <c r="A89">
        <v>88</v>
      </c>
      <c r="B89" t="s">
        <v>369</v>
      </c>
      <c r="C89" t="s">
        <v>370</v>
      </c>
      <c r="D89" t="s">
        <v>371</v>
      </c>
      <c r="E89" t="s">
        <v>372</v>
      </c>
      <c r="F89" t="s">
        <v>271</v>
      </c>
      <c r="G89" t="s">
        <v>51</v>
      </c>
    </row>
    <row r="90" spans="1:7" x14ac:dyDescent="0.25">
      <c r="A90">
        <v>89</v>
      </c>
      <c r="B90" t="s">
        <v>373</v>
      </c>
      <c r="C90" t="s">
        <v>374</v>
      </c>
      <c r="D90" t="s">
        <v>375</v>
      </c>
      <c r="E90" t="s">
        <v>376</v>
      </c>
      <c r="F90" t="s">
        <v>183</v>
      </c>
      <c r="G90" t="s">
        <v>92</v>
      </c>
    </row>
    <row r="91" spans="1:7" x14ac:dyDescent="0.25">
      <c r="A91">
        <v>90</v>
      </c>
      <c r="B91" t="s">
        <v>377</v>
      </c>
      <c r="C91" t="s">
        <v>378</v>
      </c>
      <c r="D91" t="s">
        <v>379</v>
      </c>
      <c r="E91" t="s">
        <v>380</v>
      </c>
      <c r="F91" t="s">
        <v>381</v>
      </c>
      <c r="G91" t="s">
        <v>51</v>
      </c>
    </row>
    <row r="92" spans="1:7" x14ac:dyDescent="0.25">
      <c r="A92">
        <v>91</v>
      </c>
      <c r="B92" t="s">
        <v>382</v>
      </c>
      <c r="C92" t="s">
        <v>383</v>
      </c>
      <c r="D92" t="s">
        <v>384</v>
      </c>
      <c r="E92" t="s">
        <v>385</v>
      </c>
      <c r="F92" t="s">
        <v>386</v>
      </c>
      <c r="G92" t="s">
        <v>148</v>
      </c>
    </row>
    <row r="93" spans="1:7" x14ac:dyDescent="0.25">
      <c r="A93">
        <v>92</v>
      </c>
      <c r="B93" t="s">
        <v>387</v>
      </c>
      <c r="C93" t="s">
        <v>388</v>
      </c>
      <c r="D93" t="s">
        <v>389</v>
      </c>
      <c r="E93" t="s">
        <v>390</v>
      </c>
      <c r="F93" t="s">
        <v>225</v>
      </c>
      <c r="G93" t="s">
        <v>148</v>
      </c>
    </row>
    <row r="94" spans="1:7" x14ac:dyDescent="0.25">
      <c r="A94">
        <v>93</v>
      </c>
      <c r="B94" t="s">
        <v>391</v>
      </c>
      <c r="C94" t="s">
        <v>392</v>
      </c>
      <c r="D94" t="s">
        <v>393</v>
      </c>
      <c r="E94" t="s">
        <v>394</v>
      </c>
      <c r="F94" t="s">
        <v>29</v>
      </c>
      <c r="G94" t="s">
        <v>30</v>
      </c>
    </row>
    <row r="95" spans="1:7" x14ac:dyDescent="0.25">
      <c r="A95">
        <v>94</v>
      </c>
      <c r="B95" t="s">
        <v>395</v>
      </c>
      <c r="C95" t="s">
        <v>396</v>
      </c>
      <c r="D95" t="s">
        <v>397</v>
      </c>
      <c r="E95" t="s">
        <v>398</v>
      </c>
      <c r="F95" t="s">
        <v>237</v>
      </c>
      <c r="G95" t="s">
        <v>92</v>
      </c>
    </row>
    <row r="96" spans="1:7" x14ac:dyDescent="0.25">
      <c r="A96">
        <v>95</v>
      </c>
      <c r="B96" t="s">
        <v>399</v>
      </c>
      <c r="C96" t="s">
        <v>400</v>
      </c>
      <c r="D96" s="1">
        <v>0</v>
      </c>
      <c r="E96" s="1">
        <v>0</v>
      </c>
      <c r="F96" t="s">
        <v>115</v>
      </c>
      <c r="G96" t="s">
        <v>60</v>
      </c>
    </row>
    <row r="97" spans="1:7" x14ac:dyDescent="0.25">
      <c r="A97">
        <v>96</v>
      </c>
      <c r="B97" t="s">
        <v>401</v>
      </c>
      <c r="C97" t="s">
        <v>402</v>
      </c>
      <c r="D97" t="s">
        <v>264</v>
      </c>
      <c r="E97" t="s">
        <v>403</v>
      </c>
      <c r="F97" t="s">
        <v>11</v>
      </c>
      <c r="G97" t="s">
        <v>110</v>
      </c>
    </row>
    <row r="98" spans="1:7" x14ac:dyDescent="0.25">
      <c r="A98">
        <v>97</v>
      </c>
      <c r="B98" t="s">
        <v>404</v>
      </c>
      <c r="C98" t="s">
        <v>405</v>
      </c>
      <c r="D98" t="s">
        <v>406</v>
      </c>
      <c r="E98" t="s">
        <v>407</v>
      </c>
      <c r="F98" t="s">
        <v>408</v>
      </c>
      <c r="G98" t="s">
        <v>110</v>
      </c>
    </row>
    <row r="99" spans="1:7" x14ac:dyDescent="0.25">
      <c r="A99">
        <v>98</v>
      </c>
      <c r="B99" t="s">
        <v>409</v>
      </c>
      <c r="C99" t="s">
        <v>405</v>
      </c>
      <c r="D99" t="s">
        <v>410</v>
      </c>
      <c r="E99" t="s">
        <v>411</v>
      </c>
      <c r="F99" t="s">
        <v>183</v>
      </c>
      <c r="G99" t="s">
        <v>92</v>
      </c>
    </row>
    <row r="100" spans="1:7" x14ac:dyDescent="0.25">
      <c r="A100">
        <v>99</v>
      </c>
      <c r="B100" t="s">
        <v>412</v>
      </c>
      <c r="C100" t="s">
        <v>413</v>
      </c>
      <c r="D100" t="s">
        <v>414</v>
      </c>
      <c r="E100" t="s">
        <v>415</v>
      </c>
      <c r="F100" t="s">
        <v>11</v>
      </c>
      <c r="G100" t="s">
        <v>51</v>
      </c>
    </row>
    <row r="101" spans="1:7" x14ac:dyDescent="0.25">
      <c r="A101">
        <v>100</v>
      </c>
      <c r="B101" t="s">
        <v>416</v>
      </c>
      <c r="C101" t="s">
        <v>417</v>
      </c>
      <c r="D101" t="s">
        <v>418</v>
      </c>
      <c r="E101" t="s">
        <v>419</v>
      </c>
      <c r="F101" t="s">
        <v>115</v>
      </c>
      <c r="G101" t="s">
        <v>30</v>
      </c>
    </row>
    <row r="102" spans="1:7" x14ac:dyDescent="0.25">
      <c r="A102">
        <v>101</v>
      </c>
      <c r="B102" t="s">
        <v>420</v>
      </c>
      <c r="C102" t="s">
        <v>417</v>
      </c>
      <c r="D102" t="s">
        <v>421</v>
      </c>
      <c r="E102" t="s">
        <v>422</v>
      </c>
      <c r="F102" t="s">
        <v>11</v>
      </c>
      <c r="G102" t="s">
        <v>110</v>
      </c>
    </row>
    <row r="103" spans="1:7" x14ac:dyDescent="0.25">
      <c r="A103">
        <v>102</v>
      </c>
      <c r="B103" t="s">
        <v>423</v>
      </c>
      <c r="C103" t="s">
        <v>417</v>
      </c>
      <c r="D103" t="s">
        <v>260</v>
      </c>
      <c r="E103" t="s">
        <v>424</v>
      </c>
      <c r="F103" t="s">
        <v>81</v>
      </c>
      <c r="G103" t="s">
        <v>209</v>
      </c>
    </row>
    <row r="104" spans="1:7" x14ac:dyDescent="0.25">
      <c r="A104">
        <v>103</v>
      </c>
      <c r="B104" t="s">
        <v>425</v>
      </c>
      <c r="C104" t="s">
        <v>417</v>
      </c>
      <c r="D104" t="s">
        <v>426</v>
      </c>
      <c r="E104" t="s">
        <v>427</v>
      </c>
      <c r="F104" t="s">
        <v>115</v>
      </c>
      <c r="G104" t="s">
        <v>92</v>
      </c>
    </row>
    <row r="105" spans="1:7" x14ac:dyDescent="0.25">
      <c r="A105">
        <v>104</v>
      </c>
      <c r="B105" t="s">
        <v>428</v>
      </c>
      <c r="C105" t="s">
        <v>429</v>
      </c>
      <c r="D105" t="s">
        <v>430</v>
      </c>
      <c r="E105" t="s">
        <v>431</v>
      </c>
      <c r="F105" t="s">
        <v>81</v>
      </c>
      <c r="G105" t="s">
        <v>92</v>
      </c>
    </row>
    <row r="106" spans="1:7" x14ac:dyDescent="0.25">
      <c r="A106">
        <v>105</v>
      </c>
      <c r="B106" t="s">
        <v>432</v>
      </c>
      <c r="C106" t="s">
        <v>429</v>
      </c>
      <c r="D106" t="s">
        <v>433</v>
      </c>
      <c r="E106" t="s">
        <v>434</v>
      </c>
      <c r="F106" t="s">
        <v>271</v>
      </c>
      <c r="G106" t="s">
        <v>209</v>
      </c>
    </row>
    <row r="107" spans="1:7" x14ac:dyDescent="0.25">
      <c r="A107">
        <v>106</v>
      </c>
      <c r="B107" t="s">
        <v>435</v>
      </c>
      <c r="C107" t="s">
        <v>436</v>
      </c>
      <c r="D107" s="1">
        <v>0</v>
      </c>
      <c r="E107" t="s">
        <v>355</v>
      </c>
      <c r="F107" t="s">
        <v>11</v>
      </c>
      <c r="G107" t="s">
        <v>249</v>
      </c>
    </row>
    <row r="108" spans="1:7" x14ac:dyDescent="0.25">
      <c r="A108">
        <v>107</v>
      </c>
      <c r="B108" t="s">
        <v>437</v>
      </c>
      <c r="C108" t="s">
        <v>436</v>
      </c>
      <c r="D108" t="s">
        <v>438</v>
      </c>
      <c r="E108" t="s">
        <v>439</v>
      </c>
      <c r="F108" t="s">
        <v>81</v>
      </c>
      <c r="G108" t="s">
        <v>274</v>
      </c>
    </row>
    <row r="109" spans="1:7" x14ac:dyDescent="0.25">
      <c r="A109">
        <v>108</v>
      </c>
      <c r="B109" t="s">
        <v>440</v>
      </c>
      <c r="C109" t="s">
        <v>441</v>
      </c>
      <c r="D109" t="s">
        <v>442</v>
      </c>
      <c r="E109" t="s">
        <v>443</v>
      </c>
      <c r="F109" t="s">
        <v>444</v>
      </c>
      <c r="G109" t="s">
        <v>30</v>
      </c>
    </row>
    <row r="110" spans="1:7" x14ac:dyDescent="0.25">
      <c r="A110">
        <v>109</v>
      </c>
      <c r="B110" t="s">
        <v>445</v>
      </c>
      <c r="C110" t="s">
        <v>446</v>
      </c>
      <c r="D110" t="s">
        <v>447</v>
      </c>
      <c r="E110" t="s">
        <v>448</v>
      </c>
      <c r="F110" t="s">
        <v>109</v>
      </c>
      <c r="G110" t="s">
        <v>368</v>
      </c>
    </row>
    <row r="111" spans="1:7" x14ac:dyDescent="0.25">
      <c r="A111">
        <v>110</v>
      </c>
      <c r="B111" t="s">
        <v>449</v>
      </c>
      <c r="C111" t="s">
        <v>450</v>
      </c>
      <c r="D111" t="s">
        <v>451</v>
      </c>
      <c r="E111" t="s">
        <v>452</v>
      </c>
      <c r="F111" t="s">
        <v>11</v>
      </c>
      <c r="G111" t="s">
        <v>110</v>
      </c>
    </row>
    <row r="112" spans="1:7" x14ac:dyDescent="0.25">
      <c r="A112">
        <v>111</v>
      </c>
      <c r="B112" t="s">
        <v>453</v>
      </c>
      <c r="C112" t="s">
        <v>454</v>
      </c>
      <c r="D112" t="s">
        <v>455</v>
      </c>
      <c r="E112" t="s">
        <v>456</v>
      </c>
      <c r="F112" t="s">
        <v>187</v>
      </c>
      <c r="G112" t="s">
        <v>60</v>
      </c>
    </row>
    <row r="113" spans="1:7" x14ac:dyDescent="0.25">
      <c r="A113">
        <v>112</v>
      </c>
      <c r="B113" t="s">
        <v>457</v>
      </c>
      <c r="C113" t="s">
        <v>458</v>
      </c>
      <c r="D113" t="s">
        <v>459</v>
      </c>
      <c r="E113" t="s">
        <v>460</v>
      </c>
      <c r="F113" t="s">
        <v>11</v>
      </c>
      <c r="G113" t="s">
        <v>368</v>
      </c>
    </row>
    <row r="114" spans="1:7" x14ac:dyDescent="0.25">
      <c r="A114">
        <v>113</v>
      </c>
      <c r="B114" t="s">
        <v>461</v>
      </c>
      <c r="C114" t="s">
        <v>458</v>
      </c>
      <c r="D114" t="s">
        <v>462</v>
      </c>
      <c r="E114" t="s">
        <v>463</v>
      </c>
      <c r="F114" t="s">
        <v>11</v>
      </c>
      <c r="G114" t="s">
        <v>12</v>
      </c>
    </row>
    <row r="115" spans="1:7" x14ac:dyDescent="0.25">
      <c r="A115">
        <v>114</v>
      </c>
      <c r="B115" t="s">
        <v>464</v>
      </c>
      <c r="C115" t="s">
        <v>465</v>
      </c>
      <c r="D115" t="s">
        <v>466</v>
      </c>
      <c r="E115" t="s">
        <v>467</v>
      </c>
      <c r="F115" t="s">
        <v>81</v>
      </c>
      <c r="G115" t="s">
        <v>249</v>
      </c>
    </row>
    <row r="116" spans="1:7" x14ac:dyDescent="0.25">
      <c r="A116">
        <v>115</v>
      </c>
      <c r="B116" t="s">
        <v>468</v>
      </c>
      <c r="C116" t="s">
        <v>469</v>
      </c>
      <c r="D116" t="s">
        <v>470</v>
      </c>
      <c r="E116" t="s">
        <v>241</v>
      </c>
      <c r="F116" t="s">
        <v>115</v>
      </c>
      <c r="G116" t="s">
        <v>12</v>
      </c>
    </row>
    <row r="117" spans="1:7" x14ac:dyDescent="0.25">
      <c r="A117">
        <v>116</v>
      </c>
      <c r="B117" t="s">
        <v>471</v>
      </c>
      <c r="C117" t="s">
        <v>472</v>
      </c>
      <c r="D117" t="s">
        <v>473</v>
      </c>
      <c r="E117" t="s">
        <v>474</v>
      </c>
      <c r="F117" t="s">
        <v>237</v>
      </c>
      <c r="G117" t="s">
        <v>51</v>
      </c>
    </row>
    <row r="118" spans="1:7" x14ac:dyDescent="0.25">
      <c r="A118">
        <v>117</v>
      </c>
      <c r="B118" t="s">
        <v>475</v>
      </c>
      <c r="C118" t="s">
        <v>476</v>
      </c>
      <c r="D118" t="s">
        <v>477</v>
      </c>
      <c r="E118" t="s">
        <v>478</v>
      </c>
      <c r="F118" t="s">
        <v>364</v>
      </c>
      <c r="G118" t="s">
        <v>209</v>
      </c>
    </row>
    <row r="119" spans="1:7" x14ac:dyDescent="0.25">
      <c r="A119">
        <v>118</v>
      </c>
      <c r="B119" t="s">
        <v>479</v>
      </c>
      <c r="C119" t="s">
        <v>480</v>
      </c>
      <c r="D119" s="1">
        <v>0</v>
      </c>
      <c r="E119" t="s">
        <v>481</v>
      </c>
      <c r="F119" t="s">
        <v>364</v>
      </c>
      <c r="G119" t="s">
        <v>249</v>
      </c>
    </row>
    <row r="120" spans="1:7" x14ac:dyDescent="0.25">
      <c r="A120">
        <v>119</v>
      </c>
      <c r="B120" t="s">
        <v>482</v>
      </c>
      <c r="C120" t="s">
        <v>483</v>
      </c>
      <c r="D120" t="s">
        <v>484</v>
      </c>
      <c r="E120" t="s">
        <v>485</v>
      </c>
      <c r="F120" t="s">
        <v>11</v>
      </c>
      <c r="G120" t="s">
        <v>82</v>
      </c>
    </row>
    <row r="121" spans="1:7" x14ac:dyDescent="0.25">
      <c r="A121">
        <v>120</v>
      </c>
      <c r="B121" t="s">
        <v>486</v>
      </c>
      <c r="C121" t="s">
        <v>487</v>
      </c>
      <c r="D121" t="s">
        <v>488</v>
      </c>
      <c r="E121" t="s">
        <v>489</v>
      </c>
      <c r="F121" t="s">
        <v>11</v>
      </c>
      <c r="G121" t="s">
        <v>60</v>
      </c>
    </row>
    <row r="122" spans="1:7" x14ac:dyDescent="0.25">
      <c r="A122">
        <v>121</v>
      </c>
      <c r="B122" t="s">
        <v>490</v>
      </c>
      <c r="C122" t="s">
        <v>487</v>
      </c>
      <c r="D122" t="s">
        <v>491</v>
      </c>
      <c r="E122" t="s">
        <v>492</v>
      </c>
      <c r="F122" t="s">
        <v>11</v>
      </c>
      <c r="G122" t="s">
        <v>30</v>
      </c>
    </row>
    <row r="123" spans="1:7" x14ac:dyDescent="0.25">
      <c r="A123">
        <v>122</v>
      </c>
      <c r="B123" t="s">
        <v>493</v>
      </c>
      <c r="C123" t="s">
        <v>487</v>
      </c>
      <c r="D123" t="s">
        <v>494</v>
      </c>
      <c r="E123" t="s">
        <v>495</v>
      </c>
      <c r="F123" t="s">
        <v>115</v>
      </c>
      <c r="G123" t="s">
        <v>92</v>
      </c>
    </row>
    <row r="124" spans="1:7" x14ac:dyDescent="0.25">
      <c r="A124">
        <v>123</v>
      </c>
      <c r="B124" t="s">
        <v>496</v>
      </c>
      <c r="C124" t="s">
        <v>497</v>
      </c>
      <c r="D124" t="s">
        <v>498</v>
      </c>
      <c r="E124" t="s">
        <v>499</v>
      </c>
      <c r="F124" t="s">
        <v>11</v>
      </c>
      <c r="G124" t="s">
        <v>12</v>
      </c>
    </row>
    <row r="125" spans="1:7" x14ac:dyDescent="0.25">
      <c r="A125">
        <v>124</v>
      </c>
      <c r="B125" t="s">
        <v>500</v>
      </c>
      <c r="C125" t="s">
        <v>497</v>
      </c>
      <c r="D125" t="s">
        <v>354</v>
      </c>
      <c r="E125" t="s">
        <v>501</v>
      </c>
      <c r="F125" t="s">
        <v>502</v>
      </c>
      <c r="G125" t="s">
        <v>60</v>
      </c>
    </row>
    <row r="126" spans="1:7" x14ac:dyDescent="0.25">
      <c r="A126">
        <v>125</v>
      </c>
      <c r="B126" t="s">
        <v>503</v>
      </c>
      <c r="C126" t="s">
        <v>504</v>
      </c>
      <c r="D126" t="s">
        <v>139</v>
      </c>
      <c r="E126" t="s">
        <v>505</v>
      </c>
      <c r="F126" t="s">
        <v>506</v>
      </c>
      <c r="G126" t="s">
        <v>51</v>
      </c>
    </row>
    <row r="127" spans="1:7" x14ac:dyDescent="0.25">
      <c r="A127">
        <v>126</v>
      </c>
      <c r="B127" t="s">
        <v>507</v>
      </c>
      <c r="C127" t="s">
        <v>508</v>
      </c>
      <c r="D127" t="s">
        <v>509</v>
      </c>
      <c r="E127" t="s">
        <v>510</v>
      </c>
      <c r="F127" t="s">
        <v>81</v>
      </c>
      <c r="G127" t="s">
        <v>30</v>
      </c>
    </row>
    <row r="128" spans="1:7" x14ac:dyDescent="0.25">
      <c r="A128">
        <v>127</v>
      </c>
      <c r="B128" t="s">
        <v>511</v>
      </c>
      <c r="C128" t="s">
        <v>512</v>
      </c>
      <c r="D128" s="1">
        <v>0</v>
      </c>
      <c r="E128" t="s">
        <v>513</v>
      </c>
      <c r="F128" t="s">
        <v>11</v>
      </c>
      <c r="G128" t="s">
        <v>249</v>
      </c>
    </row>
    <row r="129" spans="1:7" x14ac:dyDescent="0.25">
      <c r="A129">
        <v>128</v>
      </c>
      <c r="B129" t="s">
        <v>514</v>
      </c>
      <c r="C129" t="s">
        <v>512</v>
      </c>
      <c r="D129" t="s">
        <v>515</v>
      </c>
      <c r="E129" t="s">
        <v>516</v>
      </c>
      <c r="F129" t="s">
        <v>81</v>
      </c>
      <c r="G129" t="s">
        <v>60</v>
      </c>
    </row>
    <row r="130" spans="1:7" x14ac:dyDescent="0.25">
      <c r="A130">
        <v>129</v>
      </c>
      <c r="B130" t="s">
        <v>517</v>
      </c>
      <c r="C130" t="s">
        <v>518</v>
      </c>
      <c r="D130" t="s">
        <v>519</v>
      </c>
      <c r="E130" t="s">
        <v>520</v>
      </c>
      <c r="F130" t="s">
        <v>183</v>
      </c>
      <c r="G130" t="s">
        <v>12</v>
      </c>
    </row>
    <row r="131" spans="1:7" x14ac:dyDescent="0.25">
      <c r="A131">
        <v>130</v>
      </c>
      <c r="B131" t="s">
        <v>521</v>
      </c>
      <c r="C131" t="s">
        <v>522</v>
      </c>
      <c r="D131" t="s">
        <v>523</v>
      </c>
      <c r="E131" t="s">
        <v>524</v>
      </c>
      <c r="F131" t="s">
        <v>11</v>
      </c>
      <c r="G131" t="s">
        <v>12</v>
      </c>
    </row>
    <row r="132" spans="1:7" x14ac:dyDescent="0.25">
      <c r="A132">
        <v>131</v>
      </c>
      <c r="B132" t="s">
        <v>525</v>
      </c>
      <c r="C132" t="s">
        <v>526</v>
      </c>
      <c r="D132" t="s">
        <v>527</v>
      </c>
      <c r="E132" t="s">
        <v>528</v>
      </c>
      <c r="F132" t="s">
        <v>128</v>
      </c>
      <c r="G132" t="s">
        <v>12</v>
      </c>
    </row>
    <row r="133" spans="1:7" x14ac:dyDescent="0.25">
      <c r="A133">
        <v>132</v>
      </c>
      <c r="B133" t="s">
        <v>529</v>
      </c>
      <c r="C133" t="s">
        <v>530</v>
      </c>
      <c r="D133" t="s">
        <v>447</v>
      </c>
      <c r="E133" t="s">
        <v>531</v>
      </c>
      <c r="F133" t="s">
        <v>11</v>
      </c>
      <c r="G133" t="s">
        <v>30</v>
      </c>
    </row>
    <row r="134" spans="1:7" x14ac:dyDescent="0.25">
      <c r="A134">
        <v>133</v>
      </c>
      <c r="B134" t="s">
        <v>532</v>
      </c>
      <c r="C134" t="s">
        <v>533</v>
      </c>
      <c r="D134" t="s">
        <v>534</v>
      </c>
      <c r="E134" t="s">
        <v>535</v>
      </c>
      <c r="F134" t="s">
        <v>364</v>
      </c>
      <c r="G134" t="s">
        <v>12</v>
      </c>
    </row>
    <row r="135" spans="1:7" x14ac:dyDescent="0.25">
      <c r="A135">
        <v>134</v>
      </c>
      <c r="B135" t="s">
        <v>536</v>
      </c>
      <c r="C135" t="s">
        <v>533</v>
      </c>
      <c r="D135" t="s">
        <v>534</v>
      </c>
      <c r="E135" t="s">
        <v>537</v>
      </c>
      <c r="F135" t="s">
        <v>364</v>
      </c>
      <c r="G135" t="s">
        <v>12</v>
      </c>
    </row>
    <row r="136" spans="1:7" x14ac:dyDescent="0.25">
      <c r="A136">
        <v>135</v>
      </c>
      <c r="B136" t="s">
        <v>538</v>
      </c>
      <c r="C136" t="s">
        <v>539</v>
      </c>
      <c r="D136" s="1">
        <v>0</v>
      </c>
      <c r="E136" t="s">
        <v>540</v>
      </c>
      <c r="F136" t="s">
        <v>11</v>
      </c>
      <c r="G136" t="s">
        <v>110</v>
      </c>
    </row>
    <row r="137" spans="1:7" x14ac:dyDescent="0.25">
      <c r="A137">
        <v>136</v>
      </c>
      <c r="B137" t="s">
        <v>541</v>
      </c>
      <c r="C137" t="s">
        <v>542</v>
      </c>
      <c r="D137" t="s">
        <v>543</v>
      </c>
      <c r="E137" t="s">
        <v>544</v>
      </c>
      <c r="F137" t="s">
        <v>11</v>
      </c>
      <c r="G137" t="s">
        <v>12</v>
      </c>
    </row>
    <row r="138" spans="1:7" x14ac:dyDescent="0.25">
      <c r="A138">
        <v>137</v>
      </c>
      <c r="B138" t="s">
        <v>545</v>
      </c>
      <c r="C138" t="s">
        <v>542</v>
      </c>
      <c r="D138" t="s">
        <v>546</v>
      </c>
      <c r="E138" t="s">
        <v>547</v>
      </c>
      <c r="F138" t="s">
        <v>183</v>
      </c>
      <c r="G138" t="s">
        <v>60</v>
      </c>
    </row>
    <row r="139" spans="1:7" x14ac:dyDescent="0.25">
      <c r="A139">
        <v>138</v>
      </c>
      <c r="B139" t="s">
        <v>548</v>
      </c>
      <c r="C139" t="s">
        <v>542</v>
      </c>
      <c r="D139" t="s">
        <v>549</v>
      </c>
      <c r="E139" t="s">
        <v>550</v>
      </c>
      <c r="F139" t="s">
        <v>551</v>
      </c>
      <c r="G139" t="s">
        <v>51</v>
      </c>
    </row>
    <row r="140" spans="1:7" x14ac:dyDescent="0.25">
      <c r="A140">
        <v>139</v>
      </c>
      <c r="B140" t="s">
        <v>552</v>
      </c>
      <c r="C140" t="s">
        <v>553</v>
      </c>
      <c r="D140" t="s">
        <v>554</v>
      </c>
      <c r="E140" t="s">
        <v>555</v>
      </c>
      <c r="F140" t="s">
        <v>556</v>
      </c>
      <c r="G140" t="s">
        <v>82</v>
      </c>
    </row>
    <row r="141" spans="1:7" x14ac:dyDescent="0.25">
      <c r="A141">
        <v>140</v>
      </c>
      <c r="B141" t="s">
        <v>557</v>
      </c>
      <c r="C141" t="s">
        <v>558</v>
      </c>
      <c r="D141" t="s">
        <v>559</v>
      </c>
      <c r="E141" t="s">
        <v>560</v>
      </c>
      <c r="F141" t="s">
        <v>11</v>
      </c>
      <c r="G141" t="s">
        <v>110</v>
      </c>
    </row>
    <row r="142" spans="1:7" x14ac:dyDescent="0.25">
      <c r="A142">
        <v>141</v>
      </c>
      <c r="B142" t="s">
        <v>561</v>
      </c>
      <c r="C142" t="s">
        <v>558</v>
      </c>
      <c r="D142" t="s">
        <v>562</v>
      </c>
      <c r="E142" t="s">
        <v>563</v>
      </c>
      <c r="F142" t="s">
        <v>11</v>
      </c>
      <c r="G142" t="s">
        <v>12</v>
      </c>
    </row>
    <row r="143" spans="1:7" x14ac:dyDescent="0.25">
      <c r="A143">
        <v>142</v>
      </c>
      <c r="B143" t="s">
        <v>564</v>
      </c>
      <c r="C143" t="s">
        <v>565</v>
      </c>
      <c r="D143" t="s">
        <v>566</v>
      </c>
      <c r="E143" t="s">
        <v>567</v>
      </c>
      <c r="F143" t="s">
        <v>183</v>
      </c>
      <c r="G143" t="s">
        <v>274</v>
      </c>
    </row>
    <row r="144" spans="1:7" x14ac:dyDescent="0.25">
      <c r="A144">
        <v>143</v>
      </c>
      <c r="B144" t="s">
        <v>568</v>
      </c>
      <c r="C144" t="s">
        <v>565</v>
      </c>
      <c r="D144" t="s">
        <v>569</v>
      </c>
      <c r="E144" t="s">
        <v>567</v>
      </c>
      <c r="F144" t="s">
        <v>183</v>
      </c>
      <c r="G144" t="s">
        <v>274</v>
      </c>
    </row>
    <row r="145" spans="1:7" x14ac:dyDescent="0.25">
      <c r="A145">
        <v>144</v>
      </c>
      <c r="B145" t="s">
        <v>570</v>
      </c>
      <c r="C145" t="s">
        <v>565</v>
      </c>
      <c r="D145" t="s">
        <v>571</v>
      </c>
      <c r="E145" t="s">
        <v>572</v>
      </c>
      <c r="F145" t="s">
        <v>11</v>
      </c>
      <c r="G145" t="s">
        <v>30</v>
      </c>
    </row>
    <row r="146" spans="1:7" x14ac:dyDescent="0.25">
      <c r="A146">
        <v>145</v>
      </c>
      <c r="B146" t="s">
        <v>573</v>
      </c>
      <c r="C146" t="s">
        <v>574</v>
      </c>
      <c r="D146" t="s">
        <v>228</v>
      </c>
      <c r="E146" t="s">
        <v>296</v>
      </c>
      <c r="F146" t="s">
        <v>11</v>
      </c>
      <c r="G146" t="s">
        <v>191</v>
      </c>
    </row>
    <row r="147" spans="1:7" x14ac:dyDescent="0.25">
      <c r="A147">
        <v>146</v>
      </c>
      <c r="B147" t="s">
        <v>575</v>
      </c>
      <c r="C147" t="s">
        <v>576</v>
      </c>
      <c r="D147" t="s">
        <v>366</v>
      </c>
      <c r="E147" t="s">
        <v>577</v>
      </c>
      <c r="F147" t="s">
        <v>11</v>
      </c>
      <c r="G147" t="s">
        <v>110</v>
      </c>
    </row>
    <row r="148" spans="1:7" x14ac:dyDescent="0.25">
      <c r="A148">
        <v>147</v>
      </c>
      <c r="B148" t="s">
        <v>578</v>
      </c>
      <c r="C148" t="s">
        <v>576</v>
      </c>
      <c r="D148" t="s">
        <v>579</v>
      </c>
      <c r="E148" t="s">
        <v>580</v>
      </c>
      <c r="F148" t="s">
        <v>11</v>
      </c>
      <c r="G148" t="s">
        <v>51</v>
      </c>
    </row>
    <row r="149" spans="1:7" x14ac:dyDescent="0.25">
      <c r="A149">
        <v>148</v>
      </c>
      <c r="B149" t="s">
        <v>581</v>
      </c>
      <c r="C149" t="s">
        <v>582</v>
      </c>
      <c r="D149" t="s">
        <v>583</v>
      </c>
      <c r="E149" t="s">
        <v>439</v>
      </c>
      <c r="F149" t="s">
        <v>237</v>
      </c>
      <c r="G149" t="s">
        <v>51</v>
      </c>
    </row>
    <row r="150" spans="1:7" x14ac:dyDescent="0.25">
      <c r="A150">
        <v>149</v>
      </c>
      <c r="B150" t="s">
        <v>584</v>
      </c>
      <c r="C150" t="s">
        <v>582</v>
      </c>
      <c r="D150" t="s">
        <v>585</v>
      </c>
      <c r="E150" t="s">
        <v>586</v>
      </c>
      <c r="F150" t="s">
        <v>11</v>
      </c>
      <c r="G150" t="s">
        <v>191</v>
      </c>
    </row>
    <row r="151" spans="1:7" x14ac:dyDescent="0.25">
      <c r="A151">
        <v>150</v>
      </c>
      <c r="B151" t="s">
        <v>587</v>
      </c>
      <c r="C151" t="s">
        <v>582</v>
      </c>
      <c r="D151" t="s">
        <v>588</v>
      </c>
      <c r="E151" t="s">
        <v>589</v>
      </c>
      <c r="F151" t="s">
        <v>200</v>
      </c>
      <c r="G151" t="s">
        <v>209</v>
      </c>
    </row>
    <row r="152" spans="1:7" x14ac:dyDescent="0.25">
      <c r="A152">
        <v>151</v>
      </c>
      <c r="B152" t="s">
        <v>590</v>
      </c>
      <c r="C152" t="s">
        <v>591</v>
      </c>
      <c r="D152" t="s">
        <v>592</v>
      </c>
      <c r="E152" t="s">
        <v>15</v>
      </c>
      <c r="F152" t="s">
        <v>11</v>
      </c>
      <c r="G152" t="s">
        <v>12</v>
      </c>
    </row>
    <row r="153" spans="1:7" x14ac:dyDescent="0.25">
      <c r="A153">
        <v>152</v>
      </c>
      <c r="B153" t="s">
        <v>593</v>
      </c>
      <c r="C153" t="s">
        <v>594</v>
      </c>
      <c r="D153" s="1">
        <v>0</v>
      </c>
      <c r="E153" t="s">
        <v>595</v>
      </c>
      <c r="F153" t="s">
        <v>11</v>
      </c>
      <c r="G153" t="s">
        <v>266</v>
      </c>
    </row>
    <row r="154" spans="1:7" x14ac:dyDescent="0.25">
      <c r="A154">
        <v>153</v>
      </c>
      <c r="B154" t="s">
        <v>596</v>
      </c>
      <c r="C154" t="s">
        <v>594</v>
      </c>
      <c r="D154" t="s">
        <v>597</v>
      </c>
      <c r="E154" t="s">
        <v>256</v>
      </c>
      <c r="F154" t="s">
        <v>11</v>
      </c>
      <c r="G154" t="s">
        <v>191</v>
      </c>
    </row>
    <row r="155" spans="1:7" x14ac:dyDescent="0.25">
      <c r="A155">
        <v>154</v>
      </c>
      <c r="B155" t="s">
        <v>598</v>
      </c>
      <c r="C155" t="s">
        <v>599</v>
      </c>
      <c r="D155" s="1">
        <v>0</v>
      </c>
      <c r="E155" t="s">
        <v>600</v>
      </c>
      <c r="F155" t="s">
        <v>11</v>
      </c>
      <c r="G155" t="s">
        <v>12</v>
      </c>
    </row>
    <row r="156" spans="1:7" x14ac:dyDescent="0.25">
      <c r="A156">
        <v>155</v>
      </c>
      <c r="B156" t="s">
        <v>601</v>
      </c>
      <c r="C156" t="s">
        <v>599</v>
      </c>
      <c r="D156" t="s">
        <v>264</v>
      </c>
      <c r="E156" t="s">
        <v>600</v>
      </c>
      <c r="F156" t="s">
        <v>11</v>
      </c>
      <c r="G156" t="s">
        <v>12</v>
      </c>
    </row>
    <row r="157" spans="1:7" x14ac:dyDescent="0.25">
      <c r="A157">
        <v>156</v>
      </c>
      <c r="B157" t="s">
        <v>602</v>
      </c>
      <c r="C157" t="s">
        <v>599</v>
      </c>
      <c r="D157" t="s">
        <v>264</v>
      </c>
      <c r="E157" t="s">
        <v>54</v>
      </c>
      <c r="F157" t="s">
        <v>11</v>
      </c>
      <c r="G157" t="s">
        <v>110</v>
      </c>
    </row>
    <row r="158" spans="1:7" x14ac:dyDescent="0.25">
      <c r="A158">
        <v>157</v>
      </c>
      <c r="B158" t="s">
        <v>603</v>
      </c>
      <c r="C158" t="s">
        <v>604</v>
      </c>
      <c r="D158" s="1">
        <v>0</v>
      </c>
      <c r="E158" t="s">
        <v>605</v>
      </c>
      <c r="F158" t="s">
        <v>11</v>
      </c>
      <c r="G158" t="s">
        <v>60</v>
      </c>
    </row>
    <row r="159" spans="1:7" x14ac:dyDescent="0.25">
      <c r="A159">
        <v>158</v>
      </c>
      <c r="B159" t="s">
        <v>606</v>
      </c>
      <c r="C159" t="s">
        <v>604</v>
      </c>
      <c r="D159" t="s">
        <v>607</v>
      </c>
      <c r="E159" t="s">
        <v>608</v>
      </c>
      <c r="F159" t="s">
        <v>11</v>
      </c>
      <c r="G159" t="s">
        <v>110</v>
      </c>
    </row>
    <row r="160" spans="1:7" x14ac:dyDescent="0.25">
      <c r="A160">
        <v>159</v>
      </c>
      <c r="B160" t="s">
        <v>609</v>
      </c>
      <c r="C160" t="s">
        <v>604</v>
      </c>
      <c r="D160" t="s">
        <v>610</v>
      </c>
      <c r="E160" t="s">
        <v>611</v>
      </c>
      <c r="F160" t="s">
        <v>11</v>
      </c>
      <c r="G160" t="s">
        <v>82</v>
      </c>
    </row>
    <row r="161" spans="1:7" x14ac:dyDescent="0.25">
      <c r="A161">
        <v>160</v>
      </c>
      <c r="B161" t="s">
        <v>612</v>
      </c>
      <c r="C161" t="s">
        <v>613</v>
      </c>
      <c r="D161" t="s">
        <v>614</v>
      </c>
      <c r="E161" t="s">
        <v>615</v>
      </c>
      <c r="F161" t="s">
        <v>115</v>
      </c>
      <c r="G161" t="s">
        <v>92</v>
      </c>
    </row>
    <row r="162" spans="1:7" x14ac:dyDescent="0.25">
      <c r="A162">
        <v>161</v>
      </c>
      <c r="B162" t="s">
        <v>616</v>
      </c>
      <c r="C162" t="s">
        <v>613</v>
      </c>
      <c r="D162" t="s">
        <v>617</v>
      </c>
      <c r="E162" t="s">
        <v>618</v>
      </c>
      <c r="F162" t="s">
        <v>237</v>
      </c>
      <c r="G162" t="s">
        <v>51</v>
      </c>
    </row>
    <row r="163" spans="1:7" x14ac:dyDescent="0.25">
      <c r="A163">
        <v>162</v>
      </c>
      <c r="B163" t="s">
        <v>619</v>
      </c>
      <c r="C163" t="s">
        <v>620</v>
      </c>
      <c r="D163" t="s">
        <v>621</v>
      </c>
      <c r="E163" t="s">
        <v>622</v>
      </c>
      <c r="F163" t="s">
        <v>623</v>
      </c>
      <c r="G163" t="s">
        <v>274</v>
      </c>
    </row>
    <row r="164" spans="1:7" x14ac:dyDescent="0.25">
      <c r="A164">
        <v>163</v>
      </c>
      <c r="B164" t="s">
        <v>624</v>
      </c>
      <c r="C164" t="s">
        <v>620</v>
      </c>
      <c r="D164" t="s">
        <v>625</v>
      </c>
      <c r="E164" t="s">
        <v>626</v>
      </c>
      <c r="F164" t="s">
        <v>115</v>
      </c>
      <c r="G164" t="s">
        <v>148</v>
      </c>
    </row>
    <row r="165" spans="1:7" x14ac:dyDescent="0.25">
      <c r="A165">
        <v>164</v>
      </c>
      <c r="B165" t="s">
        <v>627</v>
      </c>
      <c r="C165" t="s">
        <v>628</v>
      </c>
      <c r="D165" t="s">
        <v>629</v>
      </c>
      <c r="E165" t="s">
        <v>630</v>
      </c>
      <c r="F165" t="s">
        <v>11</v>
      </c>
      <c r="G165" t="s">
        <v>110</v>
      </c>
    </row>
    <row r="166" spans="1:7" x14ac:dyDescent="0.25">
      <c r="A166">
        <v>165</v>
      </c>
      <c r="B166" t="s">
        <v>631</v>
      </c>
      <c r="C166" t="s">
        <v>628</v>
      </c>
      <c r="D166" t="s">
        <v>632</v>
      </c>
      <c r="E166" t="s">
        <v>633</v>
      </c>
      <c r="F166" t="s">
        <v>187</v>
      </c>
      <c r="G166" t="s">
        <v>30</v>
      </c>
    </row>
    <row r="167" spans="1:7" x14ac:dyDescent="0.25">
      <c r="A167">
        <v>166</v>
      </c>
      <c r="B167" t="s">
        <v>634</v>
      </c>
      <c r="C167" t="s">
        <v>628</v>
      </c>
      <c r="D167" t="s">
        <v>635</v>
      </c>
      <c r="E167" t="s">
        <v>636</v>
      </c>
      <c r="F167" t="s">
        <v>11</v>
      </c>
      <c r="G167" t="s">
        <v>110</v>
      </c>
    </row>
    <row r="168" spans="1:7" x14ac:dyDescent="0.25">
      <c r="A168">
        <v>167</v>
      </c>
      <c r="B168" t="s">
        <v>637</v>
      </c>
      <c r="C168" t="s">
        <v>628</v>
      </c>
      <c r="D168" t="s">
        <v>638</v>
      </c>
      <c r="E168" t="s">
        <v>639</v>
      </c>
      <c r="F168" t="s">
        <v>81</v>
      </c>
      <c r="G168" t="s">
        <v>110</v>
      </c>
    </row>
    <row r="169" spans="1:7" x14ac:dyDescent="0.25">
      <c r="A169">
        <v>168</v>
      </c>
      <c r="B169" t="s">
        <v>640</v>
      </c>
      <c r="C169" t="s">
        <v>641</v>
      </c>
      <c r="D169" t="s">
        <v>642</v>
      </c>
      <c r="E169" t="s">
        <v>535</v>
      </c>
      <c r="F169" t="s">
        <v>11</v>
      </c>
      <c r="G169" t="s">
        <v>110</v>
      </c>
    </row>
    <row r="170" spans="1:7" x14ac:dyDescent="0.25">
      <c r="A170">
        <v>169</v>
      </c>
      <c r="B170" t="s">
        <v>643</v>
      </c>
      <c r="C170" t="s">
        <v>641</v>
      </c>
      <c r="D170" t="s">
        <v>644</v>
      </c>
      <c r="E170" t="s">
        <v>645</v>
      </c>
      <c r="F170" t="s">
        <v>11</v>
      </c>
      <c r="G170" t="s">
        <v>110</v>
      </c>
    </row>
    <row r="171" spans="1:7" x14ac:dyDescent="0.25">
      <c r="A171">
        <v>170</v>
      </c>
      <c r="B171" t="s">
        <v>646</v>
      </c>
      <c r="C171" t="s">
        <v>641</v>
      </c>
      <c r="D171" t="s">
        <v>647</v>
      </c>
      <c r="E171" t="s">
        <v>648</v>
      </c>
      <c r="F171" t="s">
        <v>649</v>
      </c>
      <c r="G171" t="s">
        <v>148</v>
      </c>
    </row>
    <row r="172" spans="1:7" x14ac:dyDescent="0.25">
      <c r="A172">
        <v>171</v>
      </c>
      <c r="B172" t="s">
        <v>650</v>
      </c>
      <c r="C172" t="s">
        <v>641</v>
      </c>
      <c r="D172" t="s">
        <v>651</v>
      </c>
      <c r="E172" t="s">
        <v>652</v>
      </c>
      <c r="F172" t="s">
        <v>187</v>
      </c>
      <c r="G172" t="s">
        <v>249</v>
      </c>
    </row>
    <row r="173" spans="1:7" x14ac:dyDescent="0.25">
      <c r="A173">
        <v>172</v>
      </c>
      <c r="B173" t="s">
        <v>653</v>
      </c>
      <c r="C173" t="s">
        <v>641</v>
      </c>
      <c r="D173" t="s">
        <v>216</v>
      </c>
      <c r="E173" t="s">
        <v>654</v>
      </c>
      <c r="F173" t="s">
        <v>444</v>
      </c>
      <c r="G173" t="s">
        <v>92</v>
      </c>
    </row>
    <row r="174" spans="1:7" x14ac:dyDescent="0.25">
      <c r="A174">
        <v>173</v>
      </c>
      <c r="B174" t="s">
        <v>655</v>
      </c>
      <c r="C174" t="s">
        <v>656</v>
      </c>
      <c r="D174" t="s">
        <v>657</v>
      </c>
      <c r="E174" t="s">
        <v>658</v>
      </c>
      <c r="F174" t="s">
        <v>115</v>
      </c>
      <c r="G174" t="s">
        <v>110</v>
      </c>
    </row>
    <row r="175" spans="1:7" x14ac:dyDescent="0.25">
      <c r="A175">
        <v>174</v>
      </c>
      <c r="B175" t="s">
        <v>659</v>
      </c>
      <c r="C175" t="s">
        <v>660</v>
      </c>
      <c r="D175" t="s">
        <v>661</v>
      </c>
      <c r="E175" t="s">
        <v>662</v>
      </c>
      <c r="F175" t="s">
        <v>663</v>
      </c>
      <c r="G175" t="s">
        <v>51</v>
      </c>
    </row>
    <row r="176" spans="1:7" x14ac:dyDescent="0.25">
      <c r="A176">
        <v>175</v>
      </c>
      <c r="B176" t="s">
        <v>664</v>
      </c>
      <c r="C176" t="s">
        <v>665</v>
      </c>
      <c r="D176" t="s">
        <v>666</v>
      </c>
      <c r="E176" t="s">
        <v>140</v>
      </c>
      <c r="F176" t="s">
        <v>183</v>
      </c>
      <c r="G176" t="s">
        <v>60</v>
      </c>
    </row>
    <row r="177" spans="1:7" x14ac:dyDescent="0.25">
      <c r="A177">
        <v>176</v>
      </c>
      <c r="B177" t="s">
        <v>667</v>
      </c>
      <c r="C177" t="s">
        <v>665</v>
      </c>
      <c r="D177" t="s">
        <v>666</v>
      </c>
      <c r="E177" t="s">
        <v>140</v>
      </c>
      <c r="F177" t="s">
        <v>183</v>
      </c>
      <c r="G177" t="s">
        <v>60</v>
      </c>
    </row>
    <row r="178" spans="1:7" x14ac:dyDescent="0.25">
      <c r="A178">
        <v>177</v>
      </c>
      <c r="B178" t="s">
        <v>668</v>
      </c>
      <c r="C178" t="s">
        <v>665</v>
      </c>
      <c r="D178" t="s">
        <v>669</v>
      </c>
      <c r="E178" t="s">
        <v>670</v>
      </c>
      <c r="F178" t="s">
        <v>11</v>
      </c>
      <c r="G178" t="s">
        <v>274</v>
      </c>
    </row>
    <row r="179" spans="1:7" x14ac:dyDescent="0.25">
      <c r="A179">
        <v>178</v>
      </c>
      <c r="B179" t="s">
        <v>671</v>
      </c>
      <c r="C179" t="s">
        <v>665</v>
      </c>
      <c r="D179" t="s">
        <v>672</v>
      </c>
      <c r="E179" t="s">
        <v>194</v>
      </c>
      <c r="F179" t="s">
        <v>673</v>
      </c>
      <c r="G179" t="s">
        <v>51</v>
      </c>
    </row>
    <row r="180" spans="1:7" x14ac:dyDescent="0.25">
      <c r="A180">
        <v>179</v>
      </c>
      <c r="B180" t="s">
        <v>674</v>
      </c>
      <c r="C180" t="s">
        <v>675</v>
      </c>
      <c r="D180" t="s">
        <v>676</v>
      </c>
      <c r="E180" t="s">
        <v>677</v>
      </c>
      <c r="F180" t="s">
        <v>271</v>
      </c>
      <c r="G180" t="s">
        <v>51</v>
      </c>
    </row>
    <row r="181" spans="1:7" x14ac:dyDescent="0.25">
      <c r="A181">
        <v>180</v>
      </c>
      <c r="B181" t="s">
        <v>678</v>
      </c>
      <c r="C181" t="s">
        <v>675</v>
      </c>
      <c r="D181" t="s">
        <v>679</v>
      </c>
      <c r="E181" t="s">
        <v>680</v>
      </c>
      <c r="F181" t="s">
        <v>556</v>
      </c>
      <c r="G181" t="s">
        <v>148</v>
      </c>
    </row>
    <row r="182" spans="1:7" x14ac:dyDescent="0.25">
      <c r="A182">
        <v>181</v>
      </c>
      <c r="B182" t="s">
        <v>681</v>
      </c>
      <c r="C182" t="s">
        <v>682</v>
      </c>
      <c r="D182" t="s">
        <v>683</v>
      </c>
      <c r="E182" t="s">
        <v>684</v>
      </c>
      <c r="F182" t="s">
        <v>685</v>
      </c>
      <c r="G182" t="s">
        <v>148</v>
      </c>
    </row>
    <row r="183" spans="1:7" x14ac:dyDescent="0.25">
      <c r="A183">
        <v>182</v>
      </c>
      <c r="B183" t="s">
        <v>686</v>
      </c>
      <c r="C183" t="s">
        <v>687</v>
      </c>
      <c r="D183" t="s">
        <v>688</v>
      </c>
      <c r="E183" t="s">
        <v>689</v>
      </c>
      <c r="F183" t="s">
        <v>183</v>
      </c>
      <c r="G183" t="s">
        <v>92</v>
      </c>
    </row>
    <row r="184" spans="1:7" x14ac:dyDescent="0.25">
      <c r="A184">
        <v>183</v>
      </c>
      <c r="B184" t="s">
        <v>690</v>
      </c>
      <c r="C184" t="s">
        <v>687</v>
      </c>
      <c r="D184" t="s">
        <v>691</v>
      </c>
      <c r="E184" t="s">
        <v>692</v>
      </c>
      <c r="F184" t="s">
        <v>11</v>
      </c>
      <c r="G184" t="s">
        <v>60</v>
      </c>
    </row>
    <row r="185" spans="1:7" x14ac:dyDescent="0.25">
      <c r="A185">
        <v>184</v>
      </c>
      <c r="B185" t="s">
        <v>693</v>
      </c>
      <c r="C185" t="s">
        <v>694</v>
      </c>
      <c r="D185" t="s">
        <v>695</v>
      </c>
      <c r="E185" t="s">
        <v>696</v>
      </c>
      <c r="F185" t="s">
        <v>11</v>
      </c>
      <c r="G185" t="s">
        <v>12</v>
      </c>
    </row>
    <row r="186" spans="1:7" x14ac:dyDescent="0.25">
      <c r="A186">
        <v>185</v>
      </c>
      <c r="B186" t="s">
        <v>697</v>
      </c>
      <c r="C186" t="s">
        <v>694</v>
      </c>
      <c r="D186" t="s">
        <v>698</v>
      </c>
      <c r="E186" t="s">
        <v>699</v>
      </c>
      <c r="F186" t="s">
        <v>11</v>
      </c>
      <c r="G186" t="s">
        <v>110</v>
      </c>
    </row>
    <row r="187" spans="1:7" x14ac:dyDescent="0.25">
      <c r="A187">
        <v>186</v>
      </c>
      <c r="B187" t="s">
        <v>700</v>
      </c>
      <c r="C187" t="s">
        <v>701</v>
      </c>
      <c r="D187" t="s">
        <v>702</v>
      </c>
      <c r="E187" t="s">
        <v>703</v>
      </c>
      <c r="F187" t="s">
        <v>704</v>
      </c>
      <c r="G187" t="s">
        <v>12</v>
      </c>
    </row>
    <row r="188" spans="1:7" x14ac:dyDescent="0.25">
      <c r="A188">
        <v>187</v>
      </c>
      <c r="B188" t="s">
        <v>705</v>
      </c>
      <c r="C188" t="s">
        <v>701</v>
      </c>
      <c r="D188" t="s">
        <v>706</v>
      </c>
      <c r="E188" t="s">
        <v>707</v>
      </c>
      <c r="F188" t="s">
        <v>237</v>
      </c>
      <c r="G188" t="s">
        <v>51</v>
      </c>
    </row>
    <row r="189" spans="1:7" x14ac:dyDescent="0.25">
      <c r="A189">
        <v>188</v>
      </c>
      <c r="B189" t="s">
        <v>708</v>
      </c>
      <c r="C189" t="s">
        <v>709</v>
      </c>
      <c r="D189" t="s">
        <v>710</v>
      </c>
      <c r="E189" t="s">
        <v>711</v>
      </c>
      <c r="F189" t="s">
        <v>11</v>
      </c>
      <c r="G189" t="s">
        <v>110</v>
      </c>
    </row>
    <row r="190" spans="1:7" x14ac:dyDescent="0.25">
      <c r="A190">
        <v>189</v>
      </c>
      <c r="B190" t="s">
        <v>712</v>
      </c>
      <c r="C190" t="s">
        <v>709</v>
      </c>
      <c r="D190" s="1">
        <v>0</v>
      </c>
      <c r="E190" t="s">
        <v>713</v>
      </c>
      <c r="F190" t="s">
        <v>444</v>
      </c>
      <c r="G190" t="s">
        <v>249</v>
      </c>
    </row>
    <row r="191" spans="1:7" x14ac:dyDescent="0.25">
      <c r="A191">
        <v>190</v>
      </c>
      <c r="B191" t="s">
        <v>714</v>
      </c>
      <c r="C191" t="s">
        <v>709</v>
      </c>
      <c r="D191" t="s">
        <v>715</v>
      </c>
      <c r="E191" t="s">
        <v>716</v>
      </c>
      <c r="F191" t="s">
        <v>11</v>
      </c>
      <c r="G191" t="s">
        <v>110</v>
      </c>
    </row>
    <row r="192" spans="1:7" x14ac:dyDescent="0.25">
      <c r="A192">
        <v>191</v>
      </c>
      <c r="B192" t="s">
        <v>717</v>
      </c>
      <c r="C192" t="s">
        <v>709</v>
      </c>
      <c r="D192" t="s">
        <v>718</v>
      </c>
      <c r="E192" t="s">
        <v>719</v>
      </c>
      <c r="F192" t="s">
        <v>11</v>
      </c>
      <c r="G192" t="s">
        <v>82</v>
      </c>
    </row>
    <row r="193" spans="1:7" x14ac:dyDescent="0.25">
      <c r="A193">
        <v>192</v>
      </c>
      <c r="B193" t="s">
        <v>720</v>
      </c>
      <c r="C193" t="s">
        <v>721</v>
      </c>
      <c r="D193" t="s">
        <v>240</v>
      </c>
      <c r="E193" t="s">
        <v>722</v>
      </c>
      <c r="F193" t="s">
        <v>11</v>
      </c>
      <c r="G193" t="s">
        <v>110</v>
      </c>
    </row>
    <row r="194" spans="1:7" x14ac:dyDescent="0.25">
      <c r="A194">
        <v>193</v>
      </c>
      <c r="B194" t="s">
        <v>723</v>
      </c>
      <c r="C194" t="s">
        <v>721</v>
      </c>
      <c r="D194" t="s">
        <v>724</v>
      </c>
      <c r="E194" t="s">
        <v>725</v>
      </c>
      <c r="F194" t="s">
        <v>11</v>
      </c>
      <c r="G194" t="s">
        <v>82</v>
      </c>
    </row>
    <row r="195" spans="1:7" x14ac:dyDescent="0.25">
      <c r="A195">
        <v>194</v>
      </c>
      <c r="B195" t="s">
        <v>726</v>
      </c>
      <c r="C195" t="s">
        <v>727</v>
      </c>
      <c r="D195" t="s">
        <v>728</v>
      </c>
      <c r="E195" t="s">
        <v>729</v>
      </c>
      <c r="F195" t="s">
        <v>115</v>
      </c>
      <c r="G195" t="s">
        <v>30</v>
      </c>
    </row>
    <row r="196" spans="1:7" x14ac:dyDescent="0.25">
      <c r="A196">
        <v>195</v>
      </c>
      <c r="B196" t="s">
        <v>730</v>
      </c>
      <c r="C196" t="s">
        <v>731</v>
      </c>
      <c r="D196" s="1">
        <v>0</v>
      </c>
      <c r="E196" t="s">
        <v>732</v>
      </c>
      <c r="F196" t="s">
        <v>11</v>
      </c>
      <c r="G196" t="s">
        <v>249</v>
      </c>
    </row>
    <row r="197" spans="1:7" x14ac:dyDescent="0.25">
      <c r="A197">
        <v>196</v>
      </c>
      <c r="B197" t="s">
        <v>733</v>
      </c>
      <c r="C197" t="s">
        <v>734</v>
      </c>
      <c r="D197" t="s">
        <v>735</v>
      </c>
      <c r="E197" t="s">
        <v>736</v>
      </c>
      <c r="F197" t="s">
        <v>115</v>
      </c>
      <c r="G197" t="s">
        <v>92</v>
      </c>
    </row>
    <row r="198" spans="1:7" x14ac:dyDescent="0.25">
      <c r="A198">
        <v>197</v>
      </c>
      <c r="B198" t="s">
        <v>737</v>
      </c>
      <c r="C198" t="s">
        <v>734</v>
      </c>
      <c r="D198" t="s">
        <v>738</v>
      </c>
      <c r="E198" t="s">
        <v>739</v>
      </c>
      <c r="F198" t="s">
        <v>11</v>
      </c>
      <c r="G198" t="s">
        <v>60</v>
      </c>
    </row>
    <row r="199" spans="1:7" x14ac:dyDescent="0.25">
      <c r="A199">
        <v>198</v>
      </c>
      <c r="B199" t="s">
        <v>740</v>
      </c>
      <c r="C199" t="s">
        <v>734</v>
      </c>
      <c r="D199" t="s">
        <v>741</v>
      </c>
      <c r="E199" t="s">
        <v>742</v>
      </c>
      <c r="F199" t="s">
        <v>11</v>
      </c>
      <c r="G199" t="s">
        <v>274</v>
      </c>
    </row>
    <row r="200" spans="1:7" x14ac:dyDescent="0.25">
      <c r="A200">
        <v>199</v>
      </c>
      <c r="B200" t="s">
        <v>743</v>
      </c>
      <c r="C200" t="s">
        <v>744</v>
      </c>
      <c r="D200" t="s">
        <v>745</v>
      </c>
      <c r="E200" t="s">
        <v>746</v>
      </c>
      <c r="F200" t="s">
        <v>11</v>
      </c>
      <c r="G200" t="s">
        <v>12</v>
      </c>
    </row>
    <row r="201" spans="1:7" x14ac:dyDescent="0.25">
      <c r="A201">
        <v>200</v>
      </c>
      <c r="B201" t="s">
        <v>747</v>
      </c>
      <c r="C201" t="s">
        <v>748</v>
      </c>
      <c r="D201" t="s">
        <v>749</v>
      </c>
      <c r="E201" t="s">
        <v>750</v>
      </c>
      <c r="F201" t="s">
        <v>11</v>
      </c>
      <c r="G201" t="s">
        <v>12</v>
      </c>
    </row>
    <row r="202" spans="1:7" x14ac:dyDescent="0.25">
      <c r="A202">
        <v>201</v>
      </c>
      <c r="B202" t="s">
        <v>751</v>
      </c>
      <c r="C202" t="s">
        <v>748</v>
      </c>
      <c r="D202" t="s">
        <v>752</v>
      </c>
      <c r="E202" t="s">
        <v>753</v>
      </c>
      <c r="F202" t="s">
        <v>81</v>
      </c>
      <c r="G202" t="s">
        <v>249</v>
      </c>
    </row>
    <row r="203" spans="1:7" x14ac:dyDescent="0.25">
      <c r="A203">
        <v>202</v>
      </c>
      <c r="B203" t="s">
        <v>754</v>
      </c>
      <c r="C203" t="s">
        <v>748</v>
      </c>
      <c r="D203" t="s">
        <v>755</v>
      </c>
      <c r="E203" t="s">
        <v>756</v>
      </c>
      <c r="F203" t="s">
        <v>187</v>
      </c>
      <c r="G203" t="s">
        <v>249</v>
      </c>
    </row>
    <row r="204" spans="1:7" x14ac:dyDescent="0.25">
      <c r="A204">
        <v>203</v>
      </c>
      <c r="B204" t="s">
        <v>757</v>
      </c>
      <c r="C204" t="s">
        <v>758</v>
      </c>
      <c r="D204" t="s">
        <v>759</v>
      </c>
      <c r="E204" t="s">
        <v>760</v>
      </c>
      <c r="F204" t="s">
        <v>551</v>
      </c>
      <c r="G204" t="s">
        <v>274</v>
      </c>
    </row>
    <row r="205" spans="1:7" x14ac:dyDescent="0.25">
      <c r="A205">
        <v>204</v>
      </c>
      <c r="B205" t="s">
        <v>761</v>
      </c>
      <c r="C205" t="s">
        <v>758</v>
      </c>
      <c r="D205" t="s">
        <v>762</v>
      </c>
      <c r="E205" t="s">
        <v>630</v>
      </c>
      <c r="F205" t="s">
        <v>11</v>
      </c>
      <c r="G205" t="s">
        <v>82</v>
      </c>
    </row>
    <row r="206" spans="1:7" x14ac:dyDescent="0.25">
      <c r="A206">
        <v>205</v>
      </c>
      <c r="B206" t="s">
        <v>763</v>
      </c>
      <c r="C206" t="s">
        <v>758</v>
      </c>
      <c r="D206" t="s">
        <v>300</v>
      </c>
      <c r="E206" t="s">
        <v>764</v>
      </c>
      <c r="F206" t="s">
        <v>11</v>
      </c>
      <c r="G206" t="s">
        <v>12</v>
      </c>
    </row>
    <row r="207" spans="1:7" x14ac:dyDescent="0.25">
      <c r="A207">
        <v>206</v>
      </c>
      <c r="B207" t="s">
        <v>765</v>
      </c>
      <c r="C207" t="s">
        <v>758</v>
      </c>
      <c r="D207" t="s">
        <v>766</v>
      </c>
      <c r="E207" t="s">
        <v>767</v>
      </c>
      <c r="F207" t="s">
        <v>109</v>
      </c>
      <c r="G207" t="s">
        <v>368</v>
      </c>
    </row>
    <row r="208" spans="1:7" x14ac:dyDescent="0.25">
      <c r="A208">
        <v>207</v>
      </c>
      <c r="B208" t="s">
        <v>768</v>
      </c>
      <c r="C208" t="s">
        <v>758</v>
      </c>
      <c r="D208" t="s">
        <v>766</v>
      </c>
      <c r="E208" t="s">
        <v>767</v>
      </c>
      <c r="F208" t="s">
        <v>109</v>
      </c>
      <c r="G208" t="s">
        <v>368</v>
      </c>
    </row>
    <row r="209" spans="1:7" x14ac:dyDescent="0.25">
      <c r="A209">
        <v>208</v>
      </c>
      <c r="B209" t="s">
        <v>769</v>
      </c>
      <c r="C209" t="s">
        <v>758</v>
      </c>
      <c r="D209" t="s">
        <v>770</v>
      </c>
      <c r="E209" t="s">
        <v>771</v>
      </c>
      <c r="F209" t="s">
        <v>76</v>
      </c>
      <c r="G209" t="s">
        <v>60</v>
      </c>
    </row>
    <row r="210" spans="1:7" x14ac:dyDescent="0.25">
      <c r="A210">
        <v>209</v>
      </c>
      <c r="B210" t="s">
        <v>772</v>
      </c>
      <c r="C210" t="s">
        <v>758</v>
      </c>
      <c r="D210" t="s">
        <v>773</v>
      </c>
      <c r="E210" t="s">
        <v>774</v>
      </c>
      <c r="F210" t="s">
        <v>109</v>
      </c>
      <c r="G210" t="s">
        <v>368</v>
      </c>
    </row>
    <row r="211" spans="1:7" x14ac:dyDescent="0.25">
      <c r="A211">
        <v>210</v>
      </c>
      <c r="B211" t="s">
        <v>775</v>
      </c>
      <c r="C211" t="s">
        <v>758</v>
      </c>
      <c r="D211" t="s">
        <v>338</v>
      </c>
      <c r="E211" t="s">
        <v>776</v>
      </c>
      <c r="F211" t="s">
        <v>115</v>
      </c>
      <c r="G211" t="s">
        <v>12</v>
      </c>
    </row>
    <row r="212" spans="1:7" x14ac:dyDescent="0.25">
      <c r="A212">
        <v>211</v>
      </c>
      <c r="B212" t="s">
        <v>777</v>
      </c>
      <c r="C212" t="s">
        <v>778</v>
      </c>
      <c r="D212" t="s">
        <v>691</v>
      </c>
      <c r="E212" t="s">
        <v>779</v>
      </c>
      <c r="F212" t="s">
        <v>11</v>
      </c>
      <c r="G212" t="s">
        <v>60</v>
      </c>
    </row>
    <row r="213" spans="1:7" x14ac:dyDescent="0.25">
      <c r="A213">
        <v>212</v>
      </c>
      <c r="B213" t="s">
        <v>780</v>
      </c>
      <c r="C213" t="s">
        <v>778</v>
      </c>
      <c r="D213" t="s">
        <v>781</v>
      </c>
      <c r="E213" t="s">
        <v>782</v>
      </c>
      <c r="F213" t="s">
        <v>444</v>
      </c>
      <c r="G213" t="s">
        <v>30</v>
      </c>
    </row>
    <row r="214" spans="1:7" x14ac:dyDescent="0.25">
      <c r="A214">
        <v>213</v>
      </c>
      <c r="B214" t="s">
        <v>783</v>
      </c>
      <c r="C214" t="s">
        <v>778</v>
      </c>
      <c r="D214" t="s">
        <v>784</v>
      </c>
      <c r="E214" t="s">
        <v>785</v>
      </c>
      <c r="F214" t="s">
        <v>11</v>
      </c>
      <c r="G214" t="s">
        <v>60</v>
      </c>
    </row>
    <row r="215" spans="1:7" x14ac:dyDescent="0.25">
      <c r="A215">
        <v>214</v>
      </c>
      <c r="B215" t="s">
        <v>786</v>
      </c>
      <c r="C215" t="s">
        <v>778</v>
      </c>
      <c r="D215" t="s">
        <v>787</v>
      </c>
      <c r="E215" t="s">
        <v>788</v>
      </c>
      <c r="F215" t="s">
        <v>11</v>
      </c>
      <c r="G215" t="s">
        <v>30</v>
      </c>
    </row>
    <row r="216" spans="1:7" x14ac:dyDescent="0.25">
      <c r="A216">
        <v>215</v>
      </c>
      <c r="B216" t="s">
        <v>789</v>
      </c>
      <c r="C216" t="s">
        <v>778</v>
      </c>
      <c r="D216" t="s">
        <v>790</v>
      </c>
      <c r="E216" t="s">
        <v>791</v>
      </c>
      <c r="F216" t="s">
        <v>11</v>
      </c>
      <c r="G216" t="s">
        <v>368</v>
      </c>
    </row>
    <row r="217" spans="1:7" x14ac:dyDescent="0.25">
      <c r="A217">
        <v>216</v>
      </c>
      <c r="B217" t="s">
        <v>792</v>
      </c>
      <c r="C217" t="s">
        <v>778</v>
      </c>
      <c r="D217" t="s">
        <v>793</v>
      </c>
      <c r="E217" t="s">
        <v>794</v>
      </c>
      <c r="F217" t="s">
        <v>444</v>
      </c>
      <c r="G217" t="s">
        <v>92</v>
      </c>
    </row>
    <row r="218" spans="1:7" x14ac:dyDescent="0.25">
      <c r="A218">
        <v>217</v>
      </c>
      <c r="B218" t="s">
        <v>795</v>
      </c>
      <c r="C218" t="s">
        <v>796</v>
      </c>
      <c r="D218" t="s">
        <v>797</v>
      </c>
      <c r="E218" t="s">
        <v>159</v>
      </c>
      <c r="F218" t="s">
        <v>297</v>
      </c>
      <c r="G218" t="s">
        <v>274</v>
      </c>
    </row>
    <row r="219" spans="1:7" x14ac:dyDescent="0.25">
      <c r="A219">
        <v>218</v>
      </c>
      <c r="B219" t="s">
        <v>798</v>
      </c>
      <c r="C219" t="s">
        <v>796</v>
      </c>
      <c r="D219" t="s">
        <v>799</v>
      </c>
      <c r="E219" t="s">
        <v>800</v>
      </c>
      <c r="F219" t="s">
        <v>11</v>
      </c>
      <c r="G219" t="s">
        <v>12</v>
      </c>
    </row>
    <row r="220" spans="1:7" x14ac:dyDescent="0.25">
      <c r="A220">
        <v>219</v>
      </c>
      <c r="B220" t="s">
        <v>801</v>
      </c>
      <c r="C220" t="s">
        <v>802</v>
      </c>
      <c r="D220" t="s">
        <v>803</v>
      </c>
      <c r="E220" t="s">
        <v>804</v>
      </c>
      <c r="F220" t="s">
        <v>364</v>
      </c>
      <c r="G220" t="s">
        <v>92</v>
      </c>
    </row>
    <row r="221" spans="1:7" x14ac:dyDescent="0.25">
      <c r="A221">
        <v>220</v>
      </c>
      <c r="B221" t="s">
        <v>805</v>
      </c>
      <c r="C221" t="s">
        <v>802</v>
      </c>
      <c r="D221" t="s">
        <v>806</v>
      </c>
      <c r="E221" t="s">
        <v>807</v>
      </c>
      <c r="F221" t="s">
        <v>649</v>
      </c>
      <c r="G221" t="s">
        <v>110</v>
      </c>
    </row>
    <row r="222" spans="1:7" x14ac:dyDescent="0.25">
      <c r="A222">
        <v>221</v>
      </c>
      <c r="B222" t="s">
        <v>808</v>
      </c>
      <c r="C222" t="s">
        <v>802</v>
      </c>
      <c r="D222" t="s">
        <v>809</v>
      </c>
      <c r="E222" t="s">
        <v>810</v>
      </c>
      <c r="F222" t="s">
        <v>187</v>
      </c>
      <c r="G222" t="s">
        <v>249</v>
      </c>
    </row>
    <row r="223" spans="1:7" x14ac:dyDescent="0.25">
      <c r="A223">
        <v>222</v>
      </c>
      <c r="B223" t="s">
        <v>811</v>
      </c>
      <c r="C223" t="s">
        <v>812</v>
      </c>
      <c r="D223" t="s">
        <v>813</v>
      </c>
      <c r="E223" t="s">
        <v>107</v>
      </c>
      <c r="F223" t="s">
        <v>11</v>
      </c>
      <c r="G223" t="s">
        <v>266</v>
      </c>
    </row>
    <row r="224" spans="1:7" x14ac:dyDescent="0.25">
      <c r="A224">
        <v>223</v>
      </c>
      <c r="B224" t="s">
        <v>814</v>
      </c>
      <c r="C224" t="s">
        <v>812</v>
      </c>
      <c r="D224" t="s">
        <v>815</v>
      </c>
      <c r="E224" t="s">
        <v>816</v>
      </c>
      <c r="F224" t="s">
        <v>115</v>
      </c>
      <c r="G224" t="s">
        <v>148</v>
      </c>
    </row>
    <row r="225" spans="1:7" x14ac:dyDescent="0.25">
      <c r="A225">
        <v>224</v>
      </c>
      <c r="B225" t="s">
        <v>817</v>
      </c>
      <c r="C225" t="s">
        <v>818</v>
      </c>
      <c r="D225" t="s">
        <v>666</v>
      </c>
      <c r="E225" t="s">
        <v>819</v>
      </c>
      <c r="F225" t="s">
        <v>11</v>
      </c>
      <c r="G225" t="s">
        <v>368</v>
      </c>
    </row>
    <row r="226" spans="1:7" x14ac:dyDescent="0.25">
      <c r="A226">
        <v>225</v>
      </c>
      <c r="B226" t="s">
        <v>820</v>
      </c>
      <c r="C226" t="s">
        <v>818</v>
      </c>
      <c r="D226" t="s">
        <v>738</v>
      </c>
      <c r="E226" t="s">
        <v>821</v>
      </c>
      <c r="F226" t="s">
        <v>673</v>
      </c>
      <c r="G226" t="s">
        <v>51</v>
      </c>
    </row>
    <row r="227" spans="1:7" x14ac:dyDescent="0.25">
      <c r="A227">
        <v>226</v>
      </c>
      <c r="B227" t="s">
        <v>822</v>
      </c>
      <c r="C227" t="s">
        <v>823</v>
      </c>
      <c r="D227" t="s">
        <v>824</v>
      </c>
      <c r="E227" t="s">
        <v>825</v>
      </c>
      <c r="F227" t="s">
        <v>115</v>
      </c>
      <c r="G227" t="s">
        <v>30</v>
      </c>
    </row>
    <row r="228" spans="1:7" x14ac:dyDescent="0.25">
      <c r="A228">
        <v>227</v>
      </c>
      <c r="B228" t="s">
        <v>826</v>
      </c>
      <c r="C228" t="s">
        <v>827</v>
      </c>
      <c r="D228" t="s">
        <v>828</v>
      </c>
      <c r="E228" t="s">
        <v>829</v>
      </c>
      <c r="F228" t="s">
        <v>830</v>
      </c>
      <c r="G228" t="s">
        <v>110</v>
      </c>
    </row>
    <row r="229" spans="1:7" x14ac:dyDescent="0.25">
      <c r="A229">
        <v>228</v>
      </c>
      <c r="B229" t="s">
        <v>831</v>
      </c>
      <c r="C229" t="s">
        <v>827</v>
      </c>
      <c r="D229" t="s">
        <v>260</v>
      </c>
      <c r="E229" t="s">
        <v>832</v>
      </c>
      <c r="F229" t="s">
        <v>115</v>
      </c>
      <c r="G229" t="s">
        <v>12</v>
      </c>
    </row>
    <row r="230" spans="1:7" x14ac:dyDescent="0.25">
      <c r="A230">
        <v>229</v>
      </c>
      <c r="B230" t="s">
        <v>833</v>
      </c>
      <c r="C230" t="s">
        <v>827</v>
      </c>
      <c r="D230" t="s">
        <v>834</v>
      </c>
      <c r="E230" t="s">
        <v>835</v>
      </c>
      <c r="F230" t="s">
        <v>11</v>
      </c>
      <c r="G230" t="s">
        <v>92</v>
      </c>
    </row>
    <row r="231" spans="1:7" x14ac:dyDescent="0.25">
      <c r="A231">
        <v>230</v>
      </c>
      <c r="B231" t="s">
        <v>836</v>
      </c>
      <c r="C231" t="s">
        <v>837</v>
      </c>
      <c r="D231" t="s">
        <v>838</v>
      </c>
      <c r="E231" t="s">
        <v>732</v>
      </c>
      <c r="F231" t="s">
        <v>444</v>
      </c>
      <c r="G231" t="s">
        <v>51</v>
      </c>
    </row>
    <row r="232" spans="1:7" x14ac:dyDescent="0.25">
      <c r="A232">
        <v>231</v>
      </c>
      <c r="B232" t="s">
        <v>839</v>
      </c>
      <c r="C232" t="s">
        <v>837</v>
      </c>
      <c r="D232" t="s">
        <v>838</v>
      </c>
      <c r="E232" t="s">
        <v>732</v>
      </c>
      <c r="F232" t="s">
        <v>444</v>
      </c>
      <c r="G232" t="s">
        <v>51</v>
      </c>
    </row>
    <row r="233" spans="1:7" x14ac:dyDescent="0.25">
      <c r="A233">
        <v>232</v>
      </c>
      <c r="B233" t="s">
        <v>840</v>
      </c>
      <c r="C233" t="s">
        <v>837</v>
      </c>
      <c r="D233" t="s">
        <v>841</v>
      </c>
      <c r="E233" t="s">
        <v>842</v>
      </c>
      <c r="F233" t="s">
        <v>843</v>
      </c>
      <c r="G233" t="s">
        <v>92</v>
      </c>
    </row>
    <row r="234" spans="1:7" x14ac:dyDescent="0.25">
      <c r="A234">
        <v>233</v>
      </c>
      <c r="B234" t="s">
        <v>844</v>
      </c>
      <c r="C234" t="s">
        <v>837</v>
      </c>
      <c r="D234" t="s">
        <v>845</v>
      </c>
      <c r="E234" t="s">
        <v>846</v>
      </c>
      <c r="F234" t="s">
        <v>11</v>
      </c>
      <c r="G234" t="s">
        <v>110</v>
      </c>
    </row>
    <row r="235" spans="1:7" x14ac:dyDescent="0.25">
      <c r="A235">
        <v>234</v>
      </c>
      <c r="B235" t="s">
        <v>847</v>
      </c>
      <c r="C235" t="s">
        <v>848</v>
      </c>
      <c r="D235" s="1">
        <v>0</v>
      </c>
      <c r="E235" t="s">
        <v>849</v>
      </c>
      <c r="F235" t="s">
        <v>11</v>
      </c>
      <c r="G235" t="s">
        <v>249</v>
      </c>
    </row>
    <row r="236" spans="1:7" x14ac:dyDescent="0.25">
      <c r="A236">
        <v>235</v>
      </c>
      <c r="B236" t="s">
        <v>850</v>
      </c>
      <c r="C236" t="s">
        <v>851</v>
      </c>
      <c r="D236" t="s">
        <v>852</v>
      </c>
      <c r="E236" t="s">
        <v>853</v>
      </c>
      <c r="F236" t="s">
        <v>854</v>
      </c>
      <c r="G236" t="s">
        <v>110</v>
      </c>
    </row>
    <row r="237" spans="1:7" x14ac:dyDescent="0.25">
      <c r="A237">
        <v>236</v>
      </c>
      <c r="B237" t="s">
        <v>855</v>
      </c>
      <c r="C237" t="s">
        <v>851</v>
      </c>
      <c r="D237" t="s">
        <v>856</v>
      </c>
      <c r="E237" t="s">
        <v>857</v>
      </c>
      <c r="F237" t="s">
        <v>704</v>
      </c>
      <c r="G237" t="s">
        <v>92</v>
      </c>
    </row>
    <row r="238" spans="1:7" x14ac:dyDescent="0.25">
      <c r="A238">
        <v>237</v>
      </c>
      <c r="B238" t="s">
        <v>858</v>
      </c>
      <c r="C238" t="s">
        <v>859</v>
      </c>
      <c r="D238" t="s">
        <v>860</v>
      </c>
      <c r="E238" t="s">
        <v>861</v>
      </c>
      <c r="F238" t="s">
        <v>11</v>
      </c>
      <c r="G238" t="s">
        <v>266</v>
      </c>
    </row>
    <row r="239" spans="1:7" x14ac:dyDescent="0.25">
      <c r="A239">
        <v>238</v>
      </c>
      <c r="B239" t="s">
        <v>862</v>
      </c>
      <c r="C239" t="s">
        <v>859</v>
      </c>
      <c r="D239" t="s">
        <v>863</v>
      </c>
      <c r="E239" t="s">
        <v>864</v>
      </c>
      <c r="F239" t="s">
        <v>237</v>
      </c>
      <c r="G239" t="s">
        <v>51</v>
      </c>
    </row>
    <row r="240" spans="1:7" x14ac:dyDescent="0.25">
      <c r="A240">
        <v>239</v>
      </c>
      <c r="B240" t="s">
        <v>865</v>
      </c>
      <c r="C240" t="s">
        <v>859</v>
      </c>
      <c r="D240" t="s">
        <v>866</v>
      </c>
      <c r="E240" t="s">
        <v>867</v>
      </c>
      <c r="F240" t="s">
        <v>685</v>
      </c>
      <c r="G240" t="s">
        <v>30</v>
      </c>
    </row>
    <row r="241" spans="1:7" x14ac:dyDescent="0.25">
      <c r="A241">
        <v>240</v>
      </c>
      <c r="B241" t="s">
        <v>868</v>
      </c>
      <c r="C241" t="s">
        <v>859</v>
      </c>
      <c r="D241" t="s">
        <v>869</v>
      </c>
      <c r="E241" t="s">
        <v>870</v>
      </c>
      <c r="F241" t="s">
        <v>11</v>
      </c>
      <c r="G241" t="s">
        <v>148</v>
      </c>
    </row>
    <row r="242" spans="1:7" x14ac:dyDescent="0.25">
      <c r="A242">
        <v>241</v>
      </c>
      <c r="B242" t="s">
        <v>871</v>
      </c>
      <c r="C242" t="s">
        <v>859</v>
      </c>
      <c r="D242" t="s">
        <v>869</v>
      </c>
      <c r="E242" t="s">
        <v>870</v>
      </c>
      <c r="F242" t="s">
        <v>11</v>
      </c>
      <c r="G242" t="s">
        <v>148</v>
      </c>
    </row>
    <row r="243" spans="1:7" x14ac:dyDescent="0.25">
      <c r="A243">
        <v>242</v>
      </c>
      <c r="B243" t="s">
        <v>872</v>
      </c>
      <c r="C243" t="s">
        <v>859</v>
      </c>
      <c r="D243" t="s">
        <v>869</v>
      </c>
      <c r="E243" t="s">
        <v>870</v>
      </c>
      <c r="F243" t="s">
        <v>11</v>
      </c>
      <c r="G243" t="s">
        <v>148</v>
      </c>
    </row>
    <row r="244" spans="1:7" x14ac:dyDescent="0.25">
      <c r="A244">
        <v>243</v>
      </c>
      <c r="B244" t="s">
        <v>873</v>
      </c>
      <c r="C244" t="s">
        <v>874</v>
      </c>
      <c r="D244" t="s">
        <v>875</v>
      </c>
      <c r="E244" t="s">
        <v>398</v>
      </c>
      <c r="F244" t="s">
        <v>183</v>
      </c>
      <c r="G244" t="s">
        <v>51</v>
      </c>
    </row>
    <row r="245" spans="1:7" x14ac:dyDescent="0.25">
      <c r="A245">
        <v>244</v>
      </c>
      <c r="B245" t="s">
        <v>876</v>
      </c>
      <c r="C245" t="s">
        <v>874</v>
      </c>
      <c r="D245" t="s">
        <v>877</v>
      </c>
      <c r="E245" t="s">
        <v>878</v>
      </c>
      <c r="F245" t="s">
        <v>11</v>
      </c>
      <c r="G245" t="s">
        <v>82</v>
      </c>
    </row>
    <row r="246" spans="1:7" x14ac:dyDescent="0.25">
      <c r="A246">
        <v>245</v>
      </c>
      <c r="B246" t="s">
        <v>879</v>
      </c>
      <c r="C246" t="s">
        <v>874</v>
      </c>
      <c r="D246" s="1">
        <v>0</v>
      </c>
      <c r="E246" t="s">
        <v>880</v>
      </c>
      <c r="F246" t="s">
        <v>11</v>
      </c>
      <c r="G246" t="s">
        <v>110</v>
      </c>
    </row>
    <row r="247" spans="1:7" x14ac:dyDescent="0.25">
      <c r="A247">
        <v>246</v>
      </c>
      <c r="B247" t="s">
        <v>881</v>
      </c>
      <c r="C247" t="s">
        <v>882</v>
      </c>
      <c r="D247" t="s">
        <v>170</v>
      </c>
      <c r="E247" t="s">
        <v>431</v>
      </c>
      <c r="F247" t="s">
        <v>11</v>
      </c>
      <c r="G247" t="s">
        <v>82</v>
      </c>
    </row>
    <row r="248" spans="1:7" x14ac:dyDescent="0.25">
      <c r="A248">
        <v>247</v>
      </c>
      <c r="B248" t="s">
        <v>883</v>
      </c>
      <c r="C248" t="s">
        <v>882</v>
      </c>
      <c r="D248" t="s">
        <v>170</v>
      </c>
      <c r="E248" t="s">
        <v>431</v>
      </c>
      <c r="F248" t="s">
        <v>11</v>
      </c>
      <c r="G248" t="s">
        <v>82</v>
      </c>
    </row>
    <row r="249" spans="1:7" x14ac:dyDescent="0.25">
      <c r="A249">
        <v>248</v>
      </c>
      <c r="B249" t="s">
        <v>884</v>
      </c>
      <c r="C249" t="s">
        <v>882</v>
      </c>
      <c r="D249" t="s">
        <v>170</v>
      </c>
      <c r="E249" t="s">
        <v>431</v>
      </c>
      <c r="F249" t="s">
        <v>11</v>
      </c>
      <c r="G249" t="s">
        <v>82</v>
      </c>
    </row>
    <row r="250" spans="1:7" x14ac:dyDescent="0.25">
      <c r="A250">
        <v>249</v>
      </c>
      <c r="B250" t="s">
        <v>885</v>
      </c>
      <c r="C250" t="s">
        <v>882</v>
      </c>
      <c r="D250" t="s">
        <v>886</v>
      </c>
      <c r="E250" t="s">
        <v>887</v>
      </c>
      <c r="F250" t="s">
        <v>11</v>
      </c>
      <c r="G250" t="s">
        <v>110</v>
      </c>
    </row>
    <row r="251" spans="1:7" x14ac:dyDescent="0.25">
      <c r="A251">
        <v>250</v>
      </c>
      <c r="B251" t="s">
        <v>888</v>
      </c>
      <c r="C251" t="s">
        <v>882</v>
      </c>
      <c r="D251" t="s">
        <v>264</v>
      </c>
      <c r="E251" t="s">
        <v>889</v>
      </c>
      <c r="F251" t="s">
        <v>237</v>
      </c>
      <c r="G251" t="s">
        <v>82</v>
      </c>
    </row>
    <row r="252" spans="1:7" x14ac:dyDescent="0.25">
      <c r="A252">
        <v>251</v>
      </c>
      <c r="B252" t="s">
        <v>890</v>
      </c>
      <c r="C252" t="s">
        <v>882</v>
      </c>
      <c r="D252" s="1">
        <v>0</v>
      </c>
      <c r="E252" t="s">
        <v>891</v>
      </c>
      <c r="F252" t="s">
        <v>11</v>
      </c>
      <c r="G252" t="s">
        <v>110</v>
      </c>
    </row>
    <row r="253" spans="1:7" x14ac:dyDescent="0.25">
      <c r="A253">
        <v>252</v>
      </c>
      <c r="B253" t="s">
        <v>892</v>
      </c>
      <c r="C253" t="s">
        <v>882</v>
      </c>
      <c r="D253" t="s">
        <v>893</v>
      </c>
      <c r="E253" t="s">
        <v>894</v>
      </c>
      <c r="F253" t="s">
        <v>115</v>
      </c>
      <c r="G253" t="s">
        <v>274</v>
      </c>
    </row>
    <row r="254" spans="1:7" x14ac:dyDescent="0.25">
      <c r="A254">
        <v>253</v>
      </c>
      <c r="B254" t="s">
        <v>895</v>
      </c>
      <c r="C254" t="s">
        <v>896</v>
      </c>
      <c r="D254" t="s">
        <v>897</v>
      </c>
      <c r="E254" t="s">
        <v>898</v>
      </c>
      <c r="F254" t="s">
        <v>115</v>
      </c>
      <c r="G254" t="s">
        <v>274</v>
      </c>
    </row>
    <row r="255" spans="1:7" x14ac:dyDescent="0.25">
      <c r="A255">
        <v>254</v>
      </c>
      <c r="B255" t="s">
        <v>899</v>
      </c>
      <c r="C255" t="s">
        <v>896</v>
      </c>
      <c r="D255" t="s">
        <v>900</v>
      </c>
      <c r="E255" t="s">
        <v>760</v>
      </c>
      <c r="F255" t="s">
        <v>237</v>
      </c>
      <c r="G255" t="s">
        <v>92</v>
      </c>
    </row>
    <row r="256" spans="1:7" x14ac:dyDescent="0.25">
      <c r="A256">
        <v>255</v>
      </c>
      <c r="B256" t="s">
        <v>901</v>
      </c>
      <c r="C256" t="s">
        <v>896</v>
      </c>
      <c r="D256" t="s">
        <v>869</v>
      </c>
      <c r="E256" t="s">
        <v>902</v>
      </c>
      <c r="F256" t="s">
        <v>11</v>
      </c>
      <c r="G256" t="s">
        <v>148</v>
      </c>
    </row>
    <row r="257" spans="1:7" x14ac:dyDescent="0.25">
      <c r="A257">
        <v>256</v>
      </c>
      <c r="B257" t="s">
        <v>903</v>
      </c>
      <c r="C257" t="s">
        <v>896</v>
      </c>
      <c r="D257" t="s">
        <v>90</v>
      </c>
      <c r="E257" t="s">
        <v>904</v>
      </c>
      <c r="F257" t="s">
        <v>11</v>
      </c>
      <c r="G257" t="s">
        <v>274</v>
      </c>
    </row>
    <row r="258" spans="1:7" x14ac:dyDescent="0.25">
      <c r="A258">
        <v>257</v>
      </c>
      <c r="B258" t="s">
        <v>905</v>
      </c>
      <c r="C258" t="s">
        <v>906</v>
      </c>
      <c r="D258" t="s">
        <v>907</v>
      </c>
      <c r="E258" t="s">
        <v>908</v>
      </c>
      <c r="F258" t="s">
        <v>11</v>
      </c>
      <c r="G258" t="s">
        <v>12</v>
      </c>
    </row>
    <row r="259" spans="1:7" x14ac:dyDescent="0.25">
      <c r="A259">
        <v>258</v>
      </c>
      <c r="B259" t="s">
        <v>909</v>
      </c>
      <c r="C259" t="s">
        <v>910</v>
      </c>
      <c r="D259" t="s">
        <v>559</v>
      </c>
      <c r="E259" t="s">
        <v>308</v>
      </c>
      <c r="F259" t="s">
        <v>115</v>
      </c>
      <c r="G259" t="s">
        <v>12</v>
      </c>
    </row>
    <row r="260" spans="1:7" x14ac:dyDescent="0.25">
      <c r="A260">
        <v>259</v>
      </c>
      <c r="B260" t="s">
        <v>911</v>
      </c>
      <c r="C260" t="s">
        <v>910</v>
      </c>
      <c r="D260" t="s">
        <v>912</v>
      </c>
      <c r="E260" t="s">
        <v>913</v>
      </c>
      <c r="F260" t="s">
        <v>109</v>
      </c>
      <c r="G260" t="s">
        <v>12</v>
      </c>
    </row>
    <row r="261" spans="1:7" x14ac:dyDescent="0.25">
      <c r="A261">
        <v>260</v>
      </c>
      <c r="B261" t="s">
        <v>914</v>
      </c>
      <c r="C261" t="s">
        <v>910</v>
      </c>
      <c r="D261" t="s">
        <v>915</v>
      </c>
      <c r="E261" t="s">
        <v>916</v>
      </c>
      <c r="F261" t="s">
        <v>623</v>
      </c>
      <c r="G261" t="s">
        <v>92</v>
      </c>
    </row>
    <row r="262" spans="1:7" x14ac:dyDescent="0.25">
      <c r="A262">
        <v>261</v>
      </c>
      <c r="B262" t="s">
        <v>917</v>
      </c>
      <c r="C262" t="s">
        <v>918</v>
      </c>
      <c r="D262" t="s">
        <v>919</v>
      </c>
      <c r="E262" t="s">
        <v>920</v>
      </c>
      <c r="F262" t="s">
        <v>921</v>
      </c>
      <c r="G262" t="s">
        <v>266</v>
      </c>
    </row>
    <row r="263" spans="1:7" x14ac:dyDescent="0.25">
      <c r="A263">
        <v>262</v>
      </c>
      <c r="B263" t="s">
        <v>922</v>
      </c>
      <c r="C263" t="s">
        <v>918</v>
      </c>
      <c r="D263" t="s">
        <v>316</v>
      </c>
      <c r="E263" t="s">
        <v>923</v>
      </c>
      <c r="F263" t="s">
        <v>115</v>
      </c>
      <c r="G263" t="s">
        <v>82</v>
      </c>
    </row>
    <row r="264" spans="1:7" x14ac:dyDescent="0.25">
      <c r="A264">
        <v>263</v>
      </c>
      <c r="B264" t="s">
        <v>924</v>
      </c>
      <c r="C264" t="s">
        <v>918</v>
      </c>
      <c r="D264" t="s">
        <v>925</v>
      </c>
      <c r="E264" t="s">
        <v>580</v>
      </c>
      <c r="F264" t="s">
        <v>183</v>
      </c>
      <c r="G264" t="s">
        <v>92</v>
      </c>
    </row>
    <row r="265" spans="1:7" x14ac:dyDescent="0.25">
      <c r="A265">
        <v>264</v>
      </c>
      <c r="B265" t="s">
        <v>926</v>
      </c>
      <c r="C265" t="s">
        <v>927</v>
      </c>
      <c r="D265" t="s">
        <v>688</v>
      </c>
      <c r="E265" t="s">
        <v>928</v>
      </c>
      <c r="F265" t="s">
        <v>11</v>
      </c>
      <c r="G265" t="s">
        <v>30</v>
      </c>
    </row>
    <row r="266" spans="1:7" x14ac:dyDescent="0.25">
      <c r="A266">
        <v>265</v>
      </c>
      <c r="B266" t="s">
        <v>929</v>
      </c>
      <c r="C266" t="s">
        <v>927</v>
      </c>
      <c r="D266" t="s">
        <v>930</v>
      </c>
      <c r="E266" t="s">
        <v>931</v>
      </c>
      <c r="F266" t="s">
        <v>444</v>
      </c>
      <c r="G266" t="s">
        <v>110</v>
      </c>
    </row>
    <row r="267" spans="1:7" x14ac:dyDescent="0.25">
      <c r="A267">
        <v>266</v>
      </c>
      <c r="B267" t="s">
        <v>932</v>
      </c>
      <c r="C267" t="s">
        <v>927</v>
      </c>
      <c r="D267" s="1">
        <v>0</v>
      </c>
      <c r="E267" t="s">
        <v>933</v>
      </c>
      <c r="F267" t="s">
        <v>11</v>
      </c>
      <c r="G267" t="s">
        <v>12</v>
      </c>
    </row>
    <row r="268" spans="1:7" x14ac:dyDescent="0.25">
      <c r="A268">
        <v>267</v>
      </c>
      <c r="B268" t="s">
        <v>934</v>
      </c>
      <c r="C268" t="s">
        <v>927</v>
      </c>
      <c r="D268" t="s">
        <v>935</v>
      </c>
      <c r="E268" t="s">
        <v>936</v>
      </c>
      <c r="F268" t="s">
        <v>187</v>
      </c>
      <c r="G268" t="s">
        <v>82</v>
      </c>
    </row>
    <row r="269" spans="1:7" x14ac:dyDescent="0.25">
      <c r="A269">
        <v>268</v>
      </c>
      <c r="B269" t="s">
        <v>937</v>
      </c>
      <c r="C269" t="s">
        <v>938</v>
      </c>
      <c r="D269" t="s">
        <v>939</v>
      </c>
      <c r="E269" t="s">
        <v>474</v>
      </c>
      <c r="F269" t="s">
        <v>11</v>
      </c>
      <c r="G269" t="s">
        <v>110</v>
      </c>
    </row>
    <row r="270" spans="1:7" x14ac:dyDescent="0.25">
      <c r="A270">
        <v>269</v>
      </c>
      <c r="B270" t="s">
        <v>940</v>
      </c>
      <c r="C270" t="s">
        <v>938</v>
      </c>
      <c r="D270" t="s">
        <v>331</v>
      </c>
      <c r="E270" t="s">
        <v>23</v>
      </c>
      <c r="F270" t="s">
        <v>11</v>
      </c>
      <c r="G270" t="s">
        <v>274</v>
      </c>
    </row>
    <row r="271" spans="1:7" x14ac:dyDescent="0.25">
      <c r="A271">
        <v>270</v>
      </c>
      <c r="B271" t="s">
        <v>941</v>
      </c>
      <c r="C271" t="s">
        <v>938</v>
      </c>
      <c r="D271" t="s">
        <v>942</v>
      </c>
      <c r="E271" t="s">
        <v>943</v>
      </c>
      <c r="F271" t="s">
        <v>663</v>
      </c>
      <c r="G271" t="s">
        <v>51</v>
      </c>
    </row>
    <row r="272" spans="1:7" x14ac:dyDescent="0.25">
      <c r="A272">
        <v>271</v>
      </c>
      <c r="B272" t="s">
        <v>944</v>
      </c>
      <c r="C272" t="s">
        <v>938</v>
      </c>
      <c r="D272" t="s">
        <v>473</v>
      </c>
      <c r="E272" t="s">
        <v>945</v>
      </c>
      <c r="F272" t="s">
        <v>115</v>
      </c>
      <c r="G272" t="s">
        <v>266</v>
      </c>
    </row>
    <row r="273" spans="1:7" x14ac:dyDescent="0.25">
      <c r="A273">
        <v>272</v>
      </c>
      <c r="B273" t="s">
        <v>946</v>
      </c>
      <c r="C273" t="s">
        <v>938</v>
      </c>
      <c r="D273" t="s">
        <v>947</v>
      </c>
      <c r="E273" t="s">
        <v>948</v>
      </c>
      <c r="F273" t="s">
        <v>949</v>
      </c>
      <c r="G273" t="s">
        <v>110</v>
      </c>
    </row>
    <row r="274" spans="1:7" x14ac:dyDescent="0.25">
      <c r="A274">
        <v>273</v>
      </c>
      <c r="B274" t="s">
        <v>950</v>
      </c>
      <c r="C274" t="s">
        <v>951</v>
      </c>
      <c r="D274" t="s">
        <v>952</v>
      </c>
      <c r="E274" t="s">
        <v>953</v>
      </c>
      <c r="F274" t="s">
        <v>237</v>
      </c>
      <c r="G274" t="s">
        <v>51</v>
      </c>
    </row>
    <row r="275" spans="1:7" x14ac:dyDescent="0.25">
      <c r="A275">
        <v>274</v>
      </c>
      <c r="B275" t="s">
        <v>954</v>
      </c>
      <c r="C275" t="s">
        <v>951</v>
      </c>
      <c r="D275" t="s">
        <v>955</v>
      </c>
      <c r="E275" t="s">
        <v>956</v>
      </c>
      <c r="F275" t="s">
        <v>11</v>
      </c>
      <c r="G275" t="s">
        <v>110</v>
      </c>
    </row>
    <row r="276" spans="1:7" x14ac:dyDescent="0.25">
      <c r="A276">
        <v>275</v>
      </c>
      <c r="B276" t="s">
        <v>957</v>
      </c>
      <c r="C276" t="s">
        <v>951</v>
      </c>
      <c r="D276" t="s">
        <v>379</v>
      </c>
      <c r="E276" t="s">
        <v>958</v>
      </c>
      <c r="F276" t="s">
        <v>237</v>
      </c>
      <c r="G276" t="s">
        <v>92</v>
      </c>
    </row>
    <row r="277" spans="1:7" x14ac:dyDescent="0.25">
      <c r="A277">
        <v>276</v>
      </c>
      <c r="B277" t="s">
        <v>959</v>
      </c>
      <c r="C277" t="s">
        <v>960</v>
      </c>
      <c r="D277" t="s">
        <v>220</v>
      </c>
      <c r="E277" t="s">
        <v>961</v>
      </c>
      <c r="F277" t="s">
        <v>704</v>
      </c>
      <c r="G277" t="s">
        <v>92</v>
      </c>
    </row>
    <row r="278" spans="1:7" x14ac:dyDescent="0.25">
      <c r="A278">
        <v>277</v>
      </c>
      <c r="B278" t="s">
        <v>962</v>
      </c>
      <c r="C278" t="s">
        <v>960</v>
      </c>
      <c r="D278" t="s">
        <v>963</v>
      </c>
      <c r="E278" t="s">
        <v>964</v>
      </c>
      <c r="F278" t="s">
        <v>109</v>
      </c>
      <c r="G278" t="s">
        <v>12</v>
      </c>
    </row>
    <row r="279" spans="1:7" x14ac:dyDescent="0.25">
      <c r="A279">
        <v>278</v>
      </c>
      <c r="B279" t="s">
        <v>965</v>
      </c>
      <c r="C279" t="s">
        <v>966</v>
      </c>
      <c r="D279" t="s">
        <v>856</v>
      </c>
      <c r="E279" t="s">
        <v>419</v>
      </c>
      <c r="F279" t="s">
        <v>502</v>
      </c>
      <c r="G279" t="s">
        <v>12</v>
      </c>
    </row>
    <row r="280" spans="1:7" x14ac:dyDescent="0.25">
      <c r="A280">
        <v>279</v>
      </c>
      <c r="B280" t="s">
        <v>967</v>
      </c>
      <c r="C280" t="s">
        <v>966</v>
      </c>
      <c r="D280" t="s">
        <v>968</v>
      </c>
      <c r="E280" t="s">
        <v>969</v>
      </c>
      <c r="F280" t="s">
        <v>81</v>
      </c>
      <c r="G280" t="s">
        <v>274</v>
      </c>
    </row>
    <row r="281" spans="1:7" x14ac:dyDescent="0.25">
      <c r="A281">
        <v>280</v>
      </c>
      <c r="B281" t="s">
        <v>970</v>
      </c>
      <c r="C281" t="s">
        <v>966</v>
      </c>
      <c r="D281" t="s">
        <v>971</v>
      </c>
      <c r="E281" t="s">
        <v>972</v>
      </c>
      <c r="F281" t="s">
        <v>271</v>
      </c>
      <c r="G281" t="s">
        <v>92</v>
      </c>
    </row>
    <row r="282" spans="1:7" x14ac:dyDescent="0.25">
      <c r="A282">
        <v>281</v>
      </c>
      <c r="B282" t="s">
        <v>973</v>
      </c>
      <c r="C282" t="s">
        <v>966</v>
      </c>
      <c r="D282" t="s">
        <v>974</v>
      </c>
      <c r="E282" t="s">
        <v>460</v>
      </c>
      <c r="F282" t="s">
        <v>115</v>
      </c>
      <c r="G282" t="s">
        <v>92</v>
      </c>
    </row>
    <row r="283" spans="1:7" x14ac:dyDescent="0.25">
      <c r="A283">
        <v>282</v>
      </c>
      <c r="B283" t="s">
        <v>975</v>
      </c>
      <c r="C283" t="s">
        <v>966</v>
      </c>
      <c r="D283" t="s">
        <v>300</v>
      </c>
      <c r="E283" t="s">
        <v>351</v>
      </c>
      <c r="F283" t="s">
        <v>283</v>
      </c>
      <c r="G283" t="s">
        <v>51</v>
      </c>
    </row>
    <row r="284" spans="1:7" x14ac:dyDescent="0.25">
      <c r="A284">
        <v>283</v>
      </c>
      <c r="B284" t="s">
        <v>976</v>
      </c>
      <c r="C284" t="s">
        <v>977</v>
      </c>
      <c r="D284" t="s">
        <v>978</v>
      </c>
      <c r="E284" t="s">
        <v>979</v>
      </c>
      <c r="F284" t="s">
        <v>502</v>
      </c>
      <c r="G284" t="s">
        <v>92</v>
      </c>
    </row>
    <row r="285" spans="1:7" x14ac:dyDescent="0.25">
      <c r="A285">
        <v>284</v>
      </c>
      <c r="B285" t="s">
        <v>980</v>
      </c>
      <c r="C285" t="s">
        <v>981</v>
      </c>
      <c r="D285" t="s">
        <v>982</v>
      </c>
      <c r="E285" t="s">
        <v>983</v>
      </c>
      <c r="F285" t="s">
        <v>29</v>
      </c>
      <c r="G285" t="s">
        <v>51</v>
      </c>
    </row>
    <row r="286" spans="1:7" x14ac:dyDescent="0.25">
      <c r="A286">
        <v>285</v>
      </c>
      <c r="B286" t="s">
        <v>984</v>
      </c>
      <c r="C286" t="s">
        <v>985</v>
      </c>
      <c r="D286" t="s">
        <v>986</v>
      </c>
      <c r="E286" t="s">
        <v>987</v>
      </c>
      <c r="F286" t="s">
        <v>988</v>
      </c>
      <c r="G286" t="s">
        <v>110</v>
      </c>
    </row>
    <row r="287" spans="1:7" x14ac:dyDescent="0.25">
      <c r="A287">
        <v>286</v>
      </c>
      <c r="B287" t="s">
        <v>989</v>
      </c>
      <c r="C287" t="s">
        <v>990</v>
      </c>
      <c r="D287" s="1">
        <v>0</v>
      </c>
      <c r="E287" t="s">
        <v>991</v>
      </c>
      <c r="F287" t="s">
        <v>11</v>
      </c>
      <c r="G287" t="s">
        <v>60</v>
      </c>
    </row>
    <row r="288" spans="1:7" x14ac:dyDescent="0.25">
      <c r="A288">
        <v>287</v>
      </c>
      <c r="B288" t="s">
        <v>992</v>
      </c>
      <c r="C288" t="s">
        <v>993</v>
      </c>
      <c r="D288" t="s">
        <v>994</v>
      </c>
      <c r="E288" t="s">
        <v>995</v>
      </c>
      <c r="F288" t="s">
        <v>225</v>
      </c>
      <c r="G288" t="s">
        <v>148</v>
      </c>
    </row>
    <row r="289" spans="1:7" x14ac:dyDescent="0.25">
      <c r="A289">
        <v>288</v>
      </c>
      <c r="B289" t="s">
        <v>996</v>
      </c>
      <c r="C289" t="s">
        <v>993</v>
      </c>
      <c r="D289" t="s">
        <v>300</v>
      </c>
      <c r="E289" t="s">
        <v>997</v>
      </c>
      <c r="F289" t="s">
        <v>11</v>
      </c>
      <c r="G289" t="s">
        <v>191</v>
      </c>
    </row>
    <row r="290" spans="1:7" x14ac:dyDescent="0.25">
      <c r="A290">
        <v>289</v>
      </c>
      <c r="B290" t="s">
        <v>998</v>
      </c>
      <c r="C290" t="s">
        <v>999</v>
      </c>
      <c r="D290" t="s">
        <v>1000</v>
      </c>
      <c r="E290" t="s">
        <v>1001</v>
      </c>
      <c r="F290" t="s">
        <v>81</v>
      </c>
      <c r="G290" t="s">
        <v>51</v>
      </c>
    </row>
    <row r="291" spans="1:7" x14ac:dyDescent="0.25">
      <c r="A291">
        <v>290</v>
      </c>
      <c r="B291" t="s">
        <v>1002</v>
      </c>
      <c r="C291" t="s">
        <v>1003</v>
      </c>
      <c r="D291" t="s">
        <v>1004</v>
      </c>
      <c r="E291" t="s">
        <v>1005</v>
      </c>
      <c r="F291" t="s">
        <v>115</v>
      </c>
      <c r="G291" t="s">
        <v>30</v>
      </c>
    </row>
    <row r="292" spans="1:7" x14ac:dyDescent="0.25">
      <c r="A292">
        <v>291</v>
      </c>
      <c r="B292" t="s">
        <v>1006</v>
      </c>
      <c r="C292" t="s">
        <v>1007</v>
      </c>
      <c r="D292" t="s">
        <v>1008</v>
      </c>
      <c r="E292" t="s">
        <v>1009</v>
      </c>
      <c r="F292" t="s">
        <v>109</v>
      </c>
      <c r="G292" t="s">
        <v>368</v>
      </c>
    </row>
    <row r="293" spans="1:7" x14ac:dyDescent="0.25">
      <c r="A293">
        <v>292</v>
      </c>
      <c r="B293" t="s">
        <v>1010</v>
      </c>
      <c r="C293" t="s">
        <v>1007</v>
      </c>
      <c r="D293" t="s">
        <v>1008</v>
      </c>
      <c r="E293" t="s">
        <v>1009</v>
      </c>
      <c r="F293" t="s">
        <v>109</v>
      </c>
      <c r="G293" t="s">
        <v>368</v>
      </c>
    </row>
    <row r="294" spans="1:7" x14ac:dyDescent="0.25">
      <c r="A294">
        <v>293</v>
      </c>
      <c r="B294" t="s">
        <v>1011</v>
      </c>
      <c r="C294" t="s">
        <v>1007</v>
      </c>
      <c r="D294" t="s">
        <v>1012</v>
      </c>
      <c r="E294" t="s">
        <v>1013</v>
      </c>
      <c r="F294" t="s">
        <v>11</v>
      </c>
      <c r="G294" t="s">
        <v>368</v>
      </c>
    </row>
    <row r="295" spans="1:7" x14ac:dyDescent="0.25">
      <c r="A295">
        <v>294</v>
      </c>
      <c r="B295" t="s">
        <v>1014</v>
      </c>
      <c r="C295" t="s">
        <v>1007</v>
      </c>
      <c r="D295" s="1">
        <v>0</v>
      </c>
      <c r="E295" t="s">
        <v>1015</v>
      </c>
      <c r="F295" t="s">
        <v>444</v>
      </c>
      <c r="G295" t="s">
        <v>110</v>
      </c>
    </row>
    <row r="296" spans="1:7" x14ac:dyDescent="0.25">
      <c r="A296">
        <v>295</v>
      </c>
      <c r="B296" t="s">
        <v>1016</v>
      </c>
      <c r="C296" t="s">
        <v>1017</v>
      </c>
      <c r="D296" t="s">
        <v>1018</v>
      </c>
      <c r="E296" t="s">
        <v>760</v>
      </c>
      <c r="F296" t="s">
        <v>11</v>
      </c>
      <c r="G296" t="s">
        <v>266</v>
      </c>
    </row>
    <row r="297" spans="1:7" x14ac:dyDescent="0.25">
      <c r="A297">
        <v>296</v>
      </c>
      <c r="B297" t="s">
        <v>1019</v>
      </c>
      <c r="C297" t="s">
        <v>1020</v>
      </c>
      <c r="D297" t="s">
        <v>1021</v>
      </c>
      <c r="E297" t="s">
        <v>953</v>
      </c>
      <c r="F297" t="s">
        <v>11</v>
      </c>
      <c r="G297" t="s">
        <v>82</v>
      </c>
    </row>
    <row r="298" spans="1:7" x14ac:dyDescent="0.25">
      <c r="A298">
        <v>297</v>
      </c>
      <c r="B298" t="s">
        <v>1022</v>
      </c>
      <c r="C298" t="s">
        <v>1023</v>
      </c>
      <c r="D298" t="s">
        <v>1024</v>
      </c>
      <c r="E298" t="s">
        <v>630</v>
      </c>
      <c r="F298" t="s">
        <v>673</v>
      </c>
      <c r="G298" t="s">
        <v>148</v>
      </c>
    </row>
    <row r="299" spans="1:7" x14ac:dyDescent="0.25">
      <c r="A299">
        <v>298</v>
      </c>
      <c r="B299" t="s">
        <v>1025</v>
      </c>
      <c r="C299" t="s">
        <v>1026</v>
      </c>
      <c r="D299" t="s">
        <v>1027</v>
      </c>
      <c r="E299" t="s">
        <v>846</v>
      </c>
      <c r="F299" t="s">
        <v>11</v>
      </c>
      <c r="G299" t="s">
        <v>12</v>
      </c>
    </row>
    <row r="300" spans="1:7" x14ac:dyDescent="0.25">
      <c r="A300">
        <v>299</v>
      </c>
      <c r="B300" t="s">
        <v>1028</v>
      </c>
      <c r="C300" t="s">
        <v>1029</v>
      </c>
      <c r="D300" t="s">
        <v>1030</v>
      </c>
      <c r="E300" t="s">
        <v>1031</v>
      </c>
      <c r="F300" t="s">
        <v>11</v>
      </c>
      <c r="G300" t="s">
        <v>30</v>
      </c>
    </row>
    <row r="301" spans="1:7" x14ac:dyDescent="0.25">
      <c r="A301">
        <v>300</v>
      </c>
      <c r="B301" t="s">
        <v>1032</v>
      </c>
      <c r="C301" t="s">
        <v>1029</v>
      </c>
      <c r="D301" s="1">
        <v>0</v>
      </c>
      <c r="E301" t="s">
        <v>1033</v>
      </c>
      <c r="F301" t="s">
        <v>11</v>
      </c>
      <c r="G301" t="s">
        <v>30</v>
      </c>
    </row>
    <row r="302" spans="1:7" x14ac:dyDescent="0.25">
      <c r="A302">
        <v>301</v>
      </c>
      <c r="B302" t="s">
        <v>1034</v>
      </c>
      <c r="C302" t="s">
        <v>1029</v>
      </c>
      <c r="D302" s="1">
        <v>0</v>
      </c>
      <c r="E302" t="s">
        <v>1033</v>
      </c>
      <c r="F302" t="s">
        <v>11</v>
      </c>
      <c r="G302" t="s">
        <v>30</v>
      </c>
    </row>
    <row r="303" spans="1:7" x14ac:dyDescent="0.25">
      <c r="A303">
        <v>302</v>
      </c>
      <c r="B303" t="s">
        <v>1035</v>
      </c>
      <c r="C303" t="s">
        <v>1036</v>
      </c>
      <c r="D303" t="s">
        <v>1037</v>
      </c>
      <c r="E303" t="s">
        <v>645</v>
      </c>
      <c r="F303" t="s">
        <v>381</v>
      </c>
      <c r="G303" t="s">
        <v>266</v>
      </c>
    </row>
    <row r="304" spans="1:7" x14ac:dyDescent="0.25">
      <c r="A304">
        <v>303</v>
      </c>
      <c r="B304" t="s">
        <v>1038</v>
      </c>
      <c r="C304" t="s">
        <v>1039</v>
      </c>
      <c r="D304" t="s">
        <v>1040</v>
      </c>
      <c r="E304" t="s">
        <v>1041</v>
      </c>
      <c r="F304" t="s">
        <v>200</v>
      </c>
      <c r="G304" t="s">
        <v>30</v>
      </c>
    </row>
    <row r="305" spans="1:7" x14ac:dyDescent="0.25">
      <c r="A305">
        <v>304</v>
      </c>
      <c r="B305" t="s">
        <v>1042</v>
      </c>
      <c r="C305" t="s">
        <v>1043</v>
      </c>
      <c r="D305" t="s">
        <v>1044</v>
      </c>
      <c r="E305" t="s">
        <v>1045</v>
      </c>
      <c r="F305" t="s">
        <v>11</v>
      </c>
      <c r="G305" t="s">
        <v>266</v>
      </c>
    </row>
    <row r="306" spans="1:7" x14ac:dyDescent="0.25">
      <c r="A306">
        <v>305</v>
      </c>
      <c r="B306" t="s">
        <v>1046</v>
      </c>
      <c r="C306" t="s">
        <v>1047</v>
      </c>
      <c r="D306" t="s">
        <v>1048</v>
      </c>
      <c r="E306" t="s">
        <v>1049</v>
      </c>
      <c r="F306" t="s">
        <v>81</v>
      </c>
      <c r="G306" t="s">
        <v>274</v>
      </c>
    </row>
    <row r="307" spans="1:7" x14ac:dyDescent="0.25">
      <c r="A307">
        <v>306</v>
      </c>
      <c r="B307" t="s">
        <v>1050</v>
      </c>
      <c r="C307" t="s">
        <v>1051</v>
      </c>
      <c r="D307" t="s">
        <v>443</v>
      </c>
      <c r="E307" t="s">
        <v>1052</v>
      </c>
      <c r="F307" t="s">
        <v>1053</v>
      </c>
      <c r="G307" t="s">
        <v>51</v>
      </c>
    </row>
    <row r="308" spans="1:7" x14ac:dyDescent="0.25">
      <c r="A308">
        <v>307</v>
      </c>
      <c r="B308" t="s">
        <v>1054</v>
      </c>
      <c r="C308" t="s">
        <v>1051</v>
      </c>
      <c r="D308" t="s">
        <v>1055</v>
      </c>
      <c r="E308" t="s">
        <v>636</v>
      </c>
      <c r="F308" t="s">
        <v>115</v>
      </c>
      <c r="G308" t="s">
        <v>110</v>
      </c>
    </row>
    <row r="309" spans="1:7" x14ac:dyDescent="0.25">
      <c r="A309">
        <v>308</v>
      </c>
      <c r="B309" t="s">
        <v>1056</v>
      </c>
      <c r="C309" t="s">
        <v>1057</v>
      </c>
      <c r="D309" t="s">
        <v>1058</v>
      </c>
      <c r="E309" t="s">
        <v>1059</v>
      </c>
      <c r="F309" t="s">
        <v>11</v>
      </c>
      <c r="G309" t="s">
        <v>110</v>
      </c>
    </row>
    <row r="310" spans="1:7" x14ac:dyDescent="0.25">
      <c r="A310">
        <v>309</v>
      </c>
      <c r="B310" t="s">
        <v>1060</v>
      </c>
      <c r="C310" t="s">
        <v>1061</v>
      </c>
      <c r="D310" t="s">
        <v>1062</v>
      </c>
      <c r="E310" t="s">
        <v>1063</v>
      </c>
      <c r="F310" t="s">
        <v>11</v>
      </c>
      <c r="G310" t="s">
        <v>82</v>
      </c>
    </row>
    <row r="311" spans="1:7" x14ac:dyDescent="0.25">
      <c r="A311">
        <v>310</v>
      </c>
      <c r="B311" t="s">
        <v>1064</v>
      </c>
      <c r="C311" t="s">
        <v>1065</v>
      </c>
      <c r="D311" s="1">
        <v>0</v>
      </c>
      <c r="E311" t="s">
        <v>1066</v>
      </c>
      <c r="F311" t="s">
        <v>237</v>
      </c>
      <c r="G311" t="s">
        <v>12</v>
      </c>
    </row>
    <row r="312" spans="1:7" x14ac:dyDescent="0.25">
      <c r="A312">
        <v>311</v>
      </c>
      <c r="B312" t="s">
        <v>1067</v>
      </c>
      <c r="C312" t="s">
        <v>1068</v>
      </c>
      <c r="D312" s="1">
        <v>0</v>
      </c>
      <c r="E312" t="s">
        <v>1069</v>
      </c>
      <c r="F312" t="s">
        <v>11</v>
      </c>
      <c r="G312" t="s">
        <v>110</v>
      </c>
    </row>
    <row r="313" spans="1:7" x14ac:dyDescent="0.25">
      <c r="A313">
        <v>312</v>
      </c>
      <c r="B313" t="s">
        <v>1070</v>
      </c>
      <c r="C313" t="s">
        <v>1071</v>
      </c>
      <c r="D313" t="s">
        <v>880</v>
      </c>
      <c r="E313" t="s">
        <v>1072</v>
      </c>
      <c r="F313" t="s">
        <v>237</v>
      </c>
      <c r="G313" t="s">
        <v>209</v>
      </c>
    </row>
    <row r="314" spans="1:7" x14ac:dyDescent="0.25">
      <c r="A314">
        <v>313</v>
      </c>
      <c r="B314" t="s">
        <v>1073</v>
      </c>
      <c r="C314" t="s">
        <v>1074</v>
      </c>
      <c r="D314" s="1">
        <v>0</v>
      </c>
      <c r="E314" s="1">
        <v>0</v>
      </c>
      <c r="F314" t="s">
        <v>11</v>
      </c>
      <c r="G314" t="s">
        <v>191</v>
      </c>
    </row>
    <row r="315" spans="1:7" x14ac:dyDescent="0.25">
      <c r="A315">
        <v>314</v>
      </c>
      <c r="B315" t="s">
        <v>1075</v>
      </c>
      <c r="C315" t="s">
        <v>1074</v>
      </c>
      <c r="D315" s="1">
        <v>0</v>
      </c>
      <c r="E315" t="s">
        <v>1076</v>
      </c>
      <c r="F315" t="s">
        <v>283</v>
      </c>
      <c r="G315" t="s">
        <v>51</v>
      </c>
    </row>
    <row r="316" spans="1:7" x14ac:dyDescent="0.25">
      <c r="A316">
        <v>315</v>
      </c>
      <c r="B316" t="s">
        <v>1077</v>
      </c>
      <c r="C316" t="s">
        <v>1078</v>
      </c>
      <c r="D316" t="s">
        <v>1079</v>
      </c>
      <c r="E316" t="s">
        <v>1080</v>
      </c>
      <c r="F316" t="s">
        <v>649</v>
      </c>
      <c r="G316" t="s">
        <v>110</v>
      </c>
    </row>
    <row r="317" spans="1:7" x14ac:dyDescent="0.25">
      <c r="A317">
        <v>316</v>
      </c>
      <c r="B317" t="s">
        <v>1081</v>
      </c>
      <c r="C317" t="s">
        <v>1078</v>
      </c>
      <c r="D317" t="s">
        <v>442</v>
      </c>
      <c r="E317" t="s">
        <v>1082</v>
      </c>
      <c r="F317" t="s">
        <v>364</v>
      </c>
      <c r="G317" t="s">
        <v>12</v>
      </c>
    </row>
    <row r="318" spans="1:7" x14ac:dyDescent="0.25">
      <c r="A318">
        <v>317</v>
      </c>
      <c r="B318" t="s">
        <v>1083</v>
      </c>
      <c r="C318" t="s">
        <v>1084</v>
      </c>
      <c r="D318" t="s">
        <v>1085</v>
      </c>
      <c r="E318" t="s">
        <v>1086</v>
      </c>
      <c r="F318" t="s">
        <v>115</v>
      </c>
      <c r="G318" t="s">
        <v>30</v>
      </c>
    </row>
    <row r="319" spans="1:7" x14ac:dyDescent="0.25">
      <c r="A319">
        <v>318</v>
      </c>
      <c r="B319" t="s">
        <v>1087</v>
      </c>
      <c r="C319" t="s">
        <v>1088</v>
      </c>
      <c r="D319" s="1">
        <v>0</v>
      </c>
      <c r="E319" t="s">
        <v>1089</v>
      </c>
      <c r="F319" t="s">
        <v>11</v>
      </c>
      <c r="G319" t="s">
        <v>148</v>
      </c>
    </row>
    <row r="320" spans="1:7" x14ac:dyDescent="0.25">
      <c r="A320">
        <v>319</v>
      </c>
      <c r="B320" t="s">
        <v>1090</v>
      </c>
      <c r="C320" t="s">
        <v>1088</v>
      </c>
      <c r="D320" t="s">
        <v>738</v>
      </c>
      <c r="E320" t="s">
        <v>1091</v>
      </c>
      <c r="F320" t="s">
        <v>364</v>
      </c>
      <c r="G320" t="s">
        <v>249</v>
      </c>
    </row>
    <row r="321" spans="1:7" x14ac:dyDescent="0.25">
      <c r="A321">
        <v>320</v>
      </c>
      <c r="B321" t="s">
        <v>1092</v>
      </c>
      <c r="C321" t="s">
        <v>1093</v>
      </c>
      <c r="D321" t="s">
        <v>1094</v>
      </c>
      <c r="E321" t="s">
        <v>1095</v>
      </c>
      <c r="F321" t="s">
        <v>1096</v>
      </c>
      <c r="G321" t="s">
        <v>92</v>
      </c>
    </row>
    <row r="322" spans="1:7" x14ac:dyDescent="0.25">
      <c r="A322">
        <v>321</v>
      </c>
      <c r="B322" t="s">
        <v>1097</v>
      </c>
      <c r="C322" t="s">
        <v>1098</v>
      </c>
      <c r="D322" t="s">
        <v>1099</v>
      </c>
      <c r="E322" t="s">
        <v>1100</v>
      </c>
      <c r="F322" t="s">
        <v>1101</v>
      </c>
      <c r="G322" t="s">
        <v>51</v>
      </c>
    </row>
    <row r="323" spans="1:7" x14ac:dyDescent="0.25">
      <c r="A323">
        <v>322</v>
      </c>
      <c r="B323" t="s">
        <v>1102</v>
      </c>
      <c r="C323" t="s">
        <v>1103</v>
      </c>
      <c r="D323" t="s">
        <v>1001</v>
      </c>
      <c r="E323" t="s">
        <v>1104</v>
      </c>
      <c r="F323" t="s">
        <v>551</v>
      </c>
      <c r="G323" t="s">
        <v>82</v>
      </c>
    </row>
    <row r="324" spans="1:7" x14ac:dyDescent="0.25">
      <c r="A324">
        <v>323</v>
      </c>
      <c r="B324" t="s">
        <v>1105</v>
      </c>
      <c r="C324" t="s">
        <v>1106</v>
      </c>
      <c r="D324" t="s">
        <v>1107</v>
      </c>
      <c r="E324" t="s">
        <v>630</v>
      </c>
      <c r="F324" t="s">
        <v>1108</v>
      </c>
      <c r="G324" t="s">
        <v>60</v>
      </c>
    </row>
    <row r="325" spans="1:7" x14ac:dyDescent="0.25">
      <c r="A325">
        <v>324</v>
      </c>
      <c r="B325" t="s">
        <v>1109</v>
      </c>
      <c r="C325" t="s">
        <v>1106</v>
      </c>
      <c r="D325" t="s">
        <v>1110</v>
      </c>
      <c r="E325" t="s">
        <v>1111</v>
      </c>
      <c r="F325" t="s">
        <v>11</v>
      </c>
      <c r="G325" t="s">
        <v>60</v>
      </c>
    </row>
    <row r="326" spans="1:7" x14ac:dyDescent="0.25">
      <c r="A326">
        <v>325</v>
      </c>
      <c r="B326" t="s">
        <v>1112</v>
      </c>
      <c r="C326" t="s">
        <v>1113</v>
      </c>
      <c r="D326" t="s">
        <v>571</v>
      </c>
      <c r="E326" t="s">
        <v>324</v>
      </c>
      <c r="F326" t="s">
        <v>297</v>
      </c>
      <c r="G326" t="s">
        <v>92</v>
      </c>
    </row>
    <row r="327" spans="1:7" x14ac:dyDescent="0.25">
      <c r="A327">
        <v>326</v>
      </c>
      <c r="B327" t="s">
        <v>1114</v>
      </c>
      <c r="C327" t="s">
        <v>1113</v>
      </c>
      <c r="D327" t="s">
        <v>1115</v>
      </c>
      <c r="E327" t="s">
        <v>1116</v>
      </c>
      <c r="F327" t="s">
        <v>502</v>
      </c>
      <c r="G327" t="s">
        <v>110</v>
      </c>
    </row>
    <row r="328" spans="1:7" x14ac:dyDescent="0.25">
      <c r="A328">
        <v>327</v>
      </c>
      <c r="B328" t="s">
        <v>1117</v>
      </c>
      <c r="C328" t="s">
        <v>1118</v>
      </c>
      <c r="D328" t="s">
        <v>1119</v>
      </c>
      <c r="E328" t="s">
        <v>1120</v>
      </c>
      <c r="F328" t="s">
        <v>115</v>
      </c>
      <c r="G328" t="s">
        <v>110</v>
      </c>
    </row>
    <row r="329" spans="1:7" x14ac:dyDescent="0.25">
      <c r="A329">
        <v>328</v>
      </c>
      <c r="B329" t="s">
        <v>1121</v>
      </c>
      <c r="C329" t="s">
        <v>1118</v>
      </c>
      <c r="D329" t="s">
        <v>1122</v>
      </c>
      <c r="E329" t="s">
        <v>1123</v>
      </c>
      <c r="F329" t="s">
        <v>444</v>
      </c>
      <c r="G329" t="s">
        <v>110</v>
      </c>
    </row>
    <row r="330" spans="1:7" x14ac:dyDescent="0.25">
      <c r="A330">
        <v>329</v>
      </c>
      <c r="B330" t="s">
        <v>1124</v>
      </c>
      <c r="C330" t="s">
        <v>1125</v>
      </c>
      <c r="D330" t="s">
        <v>1126</v>
      </c>
      <c r="E330" t="s">
        <v>1127</v>
      </c>
      <c r="F330" t="s">
        <v>11</v>
      </c>
      <c r="G330" t="s">
        <v>51</v>
      </c>
    </row>
    <row r="331" spans="1:7" x14ac:dyDescent="0.25">
      <c r="A331">
        <v>330</v>
      </c>
      <c r="B331" t="s">
        <v>1128</v>
      </c>
      <c r="C331" t="s">
        <v>1129</v>
      </c>
      <c r="D331" t="s">
        <v>1130</v>
      </c>
      <c r="E331" t="s">
        <v>1131</v>
      </c>
      <c r="F331" t="s">
        <v>81</v>
      </c>
      <c r="G331" t="s">
        <v>92</v>
      </c>
    </row>
    <row r="332" spans="1:7" x14ac:dyDescent="0.25">
      <c r="A332">
        <v>331</v>
      </c>
      <c r="B332" t="s">
        <v>1132</v>
      </c>
      <c r="C332" t="s">
        <v>1133</v>
      </c>
      <c r="D332" t="s">
        <v>264</v>
      </c>
      <c r="E332" t="s">
        <v>1134</v>
      </c>
      <c r="F332" t="s">
        <v>11</v>
      </c>
      <c r="G332" t="s">
        <v>30</v>
      </c>
    </row>
    <row r="333" spans="1:7" x14ac:dyDescent="0.25">
      <c r="A333">
        <v>332</v>
      </c>
      <c r="B333" t="s">
        <v>1135</v>
      </c>
      <c r="C333" t="s">
        <v>1136</v>
      </c>
      <c r="D333" s="1">
        <v>0</v>
      </c>
      <c r="E333" t="s">
        <v>1137</v>
      </c>
      <c r="F333" t="s">
        <v>11</v>
      </c>
      <c r="G333" t="s">
        <v>191</v>
      </c>
    </row>
    <row r="334" spans="1:7" x14ac:dyDescent="0.25">
      <c r="A334">
        <v>333</v>
      </c>
      <c r="B334" t="s">
        <v>1138</v>
      </c>
      <c r="C334" t="s">
        <v>1136</v>
      </c>
      <c r="D334" t="s">
        <v>1139</v>
      </c>
      <c r="E334" t="s">
        <v>1140</v>
      </c>
      <c r="F334" t="s">
        <v>187</v>
      </c>
      <c r="G334" t="s">
        <v>274</v>
      </c>
    </row>
    <row r="335" spans="1:7" x14ac:dyDescent="0.25">
      <c r="A335">
        <v>334</v>
      </c>
      <c r="B335" t="s">
        <v>1141</v>
      </c>
      <c r="C335" t="s">
        <v>1142</v>
      </c>
      <c r="D335" t="s">
        <v>1143</v>
      </c>
      <c r="E335" t="s">
        <v>1144</v>
      </c>
      <c r="F335" t="s">
        <v>1145</v>
      </c>
      <c r="G335" t="s">
        <v>12</v>
      </c>
    </row>
    <row r="336" spans="1:7" x14ac:dyDescent="0.25">
      <c r="A336">
        <v>335</v>
      </c>
      <c r="B336" t="s">
        <v>1146</v>
      </c>
      <c r="C336" t="s">
        <v>1147</v>
      </c>
      <c r="D336" t="s">
        <v>1148</v>
      </c>
      <c r="E336" t="s">
        <v>1149</v>
      </c>
      <c r="F336" t="s">
        <v>29</v>
      </c>
      <c r="G336" t="s">
        <v>12</v>
      </c>
    </row>
    <row r="337" spans="1:7" x14ac:dyDescent="0.25">
      <c r="A337">
        <v>336</v>
      </c>
      <c r="B337" t="s">
        <v>1150</v>
      </c>
      <c r="C337" t="s">
        <v>1151</v>
      </c>
      <c r="D337" t="s">
        <v>1152</v>
      </c>
      <c r="E337" t="s">
        <v>1153</v>
      </c>
      <c r="F337" t="s">
        <v>11</v>
      </c>
      <c r="G337" t="s">
        <v>266</v>
      </c>
    </row>
    <row r="338" spans="1:7" x14ac:dyDescent="0.25">
      <c r="A338">
        <v>337</v>
      </c>
      <c r="B338" t="s">
        <v>1154</v>
      </c>
      <c r="C338" t="s">
        <v>1151</v>
      </c>
      <c r="D338" t="s">
        <v>1155</v>
      </c>
      <c r="E338" t="s">
        <v>1156</v>
      </c>
      <c r="F338" t="s">
        <v>11</v>
      </c>
      <c r="G338" t="s">
        <v>368</v>
      </c>
    </row>
    <row r="339" spans="1:7" x14ac:dyDescent="0.25">
      <c r="A339">
        <v>338</v>
      </c>
      <c r="B339" t="s">
        <v>1157</v>
      </c>
      <c r="C339" t="s">
        <v>1151</v>
      </c>
      <c r="D339" t="s">
        <v>1155</v>
      </c>
      <c r="E339" t="s">
        <v>1156</v>
      </c>
      <c r="F339" t="s">
        <v>11</v>
      </c>
      <c r="G339" t="s">
        <v>368</v>
      </c>
    </row>
    <row r="340" spans="1:7" x14ac:dyDescent="0.25">
      <c r="A340">
        <v>339</v>
      </c>
      <c r="B340" t="s">
        <v>1158</v>
      </c>
      <c r="C340" t="s">
        <v>1159</v>
      </c>
      <c r="D340" t="s">
        <v>1160</v>
      </c>
      <c r="E340" t="s">
        <v>1161</v>
      </c>
      <c r="F340" t="s">
        <v>29</v>
      </c>
      <c r="G340" t="s">
        <v>51</v>
      </c>
    </row>
    <row r="341" spans="1:7" x14ac:dyDescent="0.25">
      <c r="A341">
        <v>340</v>
      </c>
      <c r="B341" t="s">
        <v>1162</v>
      </c>
      <c r="C341" t="s">
        <v>1159</v>
      </c>
      <c r="D341" t="s">
        <v>1160</v>
      </c>
      <c r="E341" t="s">
        <v>1161</v>
      </c>
      <c r="F341" t="s">
        <v>29</v>
      </c>
      <c r="G341" t="s">
        <v>51</v>
      </c>
    </row>
    <row r="342" spans="1:7" x14ac:dyDescent="0.25">
      <c r="A342">
        <v>341</v>
      </c>
      <c r="B342" t="s">
        <v>1163</v>
      </c>
      <c r="C342" t="s">
        <v>1159</v>
      </c>
      <c r="D342" t="s">
        <v>1160</v>
      </c>
      <c r="E342" t="s">
        <v>1161</v>
      </c>
      <c r="F342" t="s">
        <v>29</v>
      </c>
      <c r="G342" t="s">
        <v>51</v>
      </c>
    </row>
    <row r="343" spans="1:7" x14ac:dyDescent="0.25">
      <c r="A343">
        <v>342</v>
      </c>
      <c r="B343" t="s">
        <v>1164</v>
      </c>
      <c r="C343" t="s">
        <v>1165</v>
      </c>
      <c r="D343" t="s">
        <v>1166</v>
      </c>
      <c r="E343" t="s">
        <v>662</v>
      </c>
      <c r="F343" t="s">
        <v>81</v>
      </c>
      <c r="G343" t="s">
        <v>30</v>
      </c>
    </row>
    <row r="344" spans="1:7" x14ac:dyDescent="0.25">
      <c r="A344">
        <v>343</v>
      </c>
      <c r="B344" t="s">
        <v>1167</v>
      </c>
      <c r="C344" t="s">
        <v>1168</v>
      </c>
      <c r="D344" s="1">
        <v>0</v>
      </c>
      <c r="E344" t="s">
        <v>1169</v>
      </c>
      <c r="F344" t="s">
        <v>444</v>
      </c>
      <c r="G344" t="s">
        <v>110</v>
      </c>
    </row>
    <row r="345" spans="1:7" x14ac:dyDescent="0.25">
      <c r="A345">
        <v>344</v>
      </c>
      <c r="B345" t="s">
        <v>1170</v>
      </c>
      <c r="C345" t="s">
        <v>1171</v>
      </c>
      <c r="D345" t="s">
        <v>1172</v>
      </c>
      <c r="E345" t="s">
        <v>1173</v>
      </c>
      <c r="F345" t="s">
        <v>115</v>
      </c>
      <c r="G345" t="s">
        <v>274</v>
      </c>
    </row>
    <row r="346" spans="1:7" x14ac:dyDescent="0.25">
      <c r="A346">
        <v>345</v>
      </c>
      <c r="B346" t="s">
        <v>1174</v>
      </c>
      <c r="C346" t="s">
        <v>1175</v>
      </c>
      <c r="D346" t="s">
        <v>1176</v>
      </c>
      <c r="E346" t="s">
        <v>1177</v>
      </c>
      <c r="F346" t="s">
        <v>704</v>
      </c>
      <c r="G346" t="s">
        <v>51</v>
      </c>
    </row>
    <row r="347" spans="1:7" x14ac:dyDescent="0.25">
      <c r="A347">
        <v>346</v>
      </c>
      <c r="B347" t="s">
        <v>1178</v>
      </c>
      <c r="C347" t="s">
        <v>1179</v>
      </c>
      <c r="D347" t="s">
        <v>1180</v>
      </c>
      <c r="E347" t="s">
        <v>1181</v>
      </c>
      <c r="F347" t="s">
        <v>11</v>
      </c>
      <c r="G347" t="s">
        <v>191</v>
      </c>
    </row>
    <row r="348" spans="1:7" x14ac:dyDescent="0.25">
      <c r="A348">
        <v>347</v>
      </c>
      <c r="B348" t="s">
        <v>1182</v>
      </c>
      <c r="C348" t="s">
        <v>1183</v>
      </c>
      <c r="D348" t="s">
        <v>1184</v>
      </c>
      <c r="E348" t="s">
        <v>1185</v>
      </c>
      <c r="F348" t="s">
        <v>11</v>
      </c>
      <c r="G348" t="s">
        <v>110</v>
      </c>
    </row>
    <row r="349" spans="1:7" x14ac:dyDescent="0.25">
      <c r="A349">
        <v>348</v>
      </c>
      <c r="B349" t="s">
        <v>1186</v>
      </c>
      <c r="C349" t="s">
        <v>1187</v>
      </c>
      <c r="D349" t="s">
        <v>1188</v>
      </c>
      <c r="E349" t="s">
        <v>1189</v>
      </c>
      <c r="F349" t="s">
        <v>183</v>
      </c>
      <c r="G349" t="s">
        <v>60</v>
      </c>
    </row>
    <row r="350" spans="1:7" x14ac:dyDescent="0.25">
      <c r="A350">
        <v>349</v>
      </c>
      <c r="B350" t="s">
        <v>1190</v>
      </c>
      <c r="C350" t="s">
        <v>1187</v>
      </c>
      <c r="D350" t="s">
        <v>1191</v>
      </c>
      <c r="E350" t="s">
        <v>1192</v>
      </c>
      <c r="F350" t="s">
        <v>11</v>
      </c>
      <c r="G350" t="s">
        <v>274</v>
      </c>
    </row>
    <row r="351" spans="1:7" x14ac:dyDescent="0.25">
      <c r="A351">
        <v>350</v>
      </c>
      <c r="B351" t="s">
        <v>1193</v>
      </c>
      <c r="C351" t="s">
        <v>1194</v>
      </c>
      <c r="D351" t="s">
        <v>1195</v>
      </c>
      <c r="E351" t="s">
        <v>1196</v>
      </c>
      <c r="F351" t="s">
        <v>11</v>
      </c>
      <c r="G351" t="s">
        <v>92</v>
      </c>
    </row>
    <row r="352" spans="1:7" x14ac:dyDescent="0.25">
      <c r="A352">
        <v>351</v>
      </c>
      <c r="B352" t="s">
        <v>1197</v>
      </c>
      <c r="C352" t="s">
        <v>1198</v>
      </c>
      <c r="D352" t="s">
        <v>1199</v>
      </c>
      <c r="E352" t="s">
        <v>1200</v>
      </c>
      <c r="F352" t="s">
        <v>109</v>
      </c>
      <c r="G352" t="s">
        <v>60</v>
      </c>
    </row>
    <row r="353" spans="1:7" x14ac:dyDescent="0.25">
      <c r="A353">
        <v>352</v>
      </c>
      <c r="B353" t="s">
        <v>1201</v>
      </c>
      <c r="C353" t="s">
        <v>1198</v>
      </c>
      <c r="D353" t="s">
        <v>1202</v>
      </c>
      <c r="E353" t="s">
        <v>1041</v>
      </c>
      <c r="F353" t="s">
        <v>11</v>
      </c>
      <c r="G353" t="s">
        <v>82</v>
      </c>
    </row>
    <row r="354" spans="1:7" x14ac:dyDescent="0.25">
      <c r="A354">
        <v>353</v>
      </c>
      <c r="B354" t="s">
        <v>1203</v>
      </c>
      <c r="C354" t="s">
        <v>1198</v>
      </c>
      <c r="D354" t="s">
        <v>1204</v>
      </c>
      <c r="E354" t="s">
        <v>1205</v>
      </c>
      <c r="F354" t="s">
        <v>297</v>
      </c>
      <c r="G354" t="s">
        <v>92</v>
      </c>
    </row>
    <row r="355" spans="1:7" x14ac:dyDescent="0.25">
      <c r="A355">
        <v>354</v>
      </c>
      <c r="B355" t="s">
        <v>1206</v>
      </c>
      <c r="C355" t="s">
        <v>1207</v>
      </c>
      <c r="D355" t="s">
        <v>264</v>
      </c>
      <c r="E355" t="s">
        <v>1208</v>
      </c>
      <c r="F355" t="s">
        <v>237</v>
      </c>
      <c r="G355" t="s">
        <v>92</v>
      </c>
    </row>
    <row r="356" spans="1:7" x14ac:dyDescent="0.25">
      <c r="A356">
        <v>355</v>
      </c>
      <c r="B356" t="s">
        <v>1209</v>
      </c>
      <c r="C356" t="s">
        <v>1210</v>
      </c>
      <c r="D356" t="s">
        <v>1211</v>
      </c>
      <c r="E356" t="s">
        <v>1212</v>
      </c>
      <c r="F356" t="s">
        <v>11</v>
      </c>
      <c r="G356" t="s">
        <v>110</v>
      </c>
    </row>
    <row r="357" spans="1:7" x14ac:dyDescent="0.25">
      <c r="A357">
        <v>356</v>
      </c>
      <c r="B357" t="s">
        <v>1213</v>
      </c>
      <c r="C357" t="s">
        <v>1210</v>
      </c>
      <c r="D357" t="s">
        <v>1214</v>
      </c>
      <c r="E357" t="s">
        <v>324</v>
      </c>
      <c r="F357" t="s">
        <v>115</v>
      </c>
      <c r="G357" t="s">
        <v>51</v>
      </c>
    </row>
    <row r="358" spans="1:7" x14ac:dyDescent="0.25">
      <c r="A358">
        <v>357</v>
      </c>
      <c r="B358" t="s">
        <v>1215</v>
      </c>
      <c r="C358" t="s">
        <v>1216</v>
      </c>
      <c r="D358" t="s">
        <v>1217</v>
      </c>
      <c r="E358" t="s">
        <v>1218</v>
      </c>
      <c r="F358" t="s">
        <v>11</v>
      </c>
      <c r="G358" t="s">
        <v>148</v>
      </c>
    </row>
    <row r="359" spans="1:7" x14ac:dyDescent="0.25">
      <c r="A359">
        <v>358</v>
      </c>
      <c r="B359" t="s">
        <v>1219</v>
      </c>
      <c r="C359" t="s">
        <v>1216</v>
      </c>
      <c r="D359" t="s">
        <v>1217</v>
      </c>
      <c r="E359" t="s">
        <v>1218</v>
      </c>
      <c r="F359" t="s">
        <v>11</v>
      </c>
      <c r="G359" t="s">
        <v>148</v>
      </c>
    </row>
    <row r="360" spans="1:7" x14ac:dyDescent="0.25">
      <c r="A360">
        <v>359</v>
      </c>
      <c r="B360" t="s">
        <v>1220</v>
      </c>
      <c r="C360" t="s">
        <v>1221</v>
      </c>
      <c r="D360" t="s">
        <v>300</v>
      </c>
      <c r="E360" t="s">
        <v>122</v>
      </c>
      <c r="F360" t="s">
        <v>444</v>
      </c>
      <c r="G360" t="s">
        <v>191</v>
      </c>
    </row>
    <row r="361" spans="1:7" x14ac:dyDescent="0.25">
      <c r="A361">
        <v>360</v>
      </c>
      <c r="B361" t="s">
        <v>1222</v>
      </c>
      <c r="C361" t="s">
        <v>1221</v>
      </c>
      <c r="D361" t="s">
        <v>300</v>
      </c>
      <c r="E361" t="s">
        <v>1223</v>
      </c>
      <c r="F361" t="s">
        <v>11</v>
      </c>
      <c r="G361" t="s">
        <v>110</v>
      </c>
    </row>
    <row r="362" spans="1:7" x14ac:dyDescent="0.25">
      <c r="A362">
        <v>361</v>
      </c>
      <c r="B362" t="s">
        <v>1224</v>
      </c>
      <c r="C362" t="s">
        <v>1225</v>
      </c>
      <c r="D362" t="s">
        <v>1226</v>
      </c>
      <c r="E362" t="s">
        <v>1227</v>
      </c>
      <c r="F362" t="s">
        <v>11</v>
      </c>
      <c r="G362" t="s">
        <v>12</v>
      </c>
    </row>
    <row r="363" spans="1:7" x14ac:dyDescent="0.25">
      <c r="A363">
        <v>362</v>
      </c>
      <c r="B363" t="s">
        <v>1228</v>
      </c>
      <c r="C363" t="s">
        <v>1229</v>
      </c>
      <c r="D363" t="s">
        <v>1230</v>
      </c>
      <c r="E363" t="s">
        <v>1231</v>
      </c>
      <c r="F363" t="s">
        <v>76</v>
      </c>
      <c r="G363" t="s">
        <v>92</v>
      </c>
    </row>
    <row r="364" spans="1:7" x14ac:dyDescent="0.25">
      <c r="A364">
        <v>363</v>
      </c>
      <c r="B364" t="s">
        <v>1232</v>
      </c>
      <c r="C364" t="s">
        <v>1229</v>
      </c>
      <c r="D364" t="s">
        <v>37</v>
      </c>
      <c r="E364" t="s">
        <v>1233</v>
      </c>
      <c r="F364" t="s">
        <v>11</v>
      </c>
      <c r="G364" t="s">
        <v>12</v>
      </c>
    </row>
    <row r="365" spans="1:7" x14ac:dyDescent="0.25">
      <c r="A365">
        <v>364</v>
      </c>
      <c r="B365" t="s">
        <v>1234</v>
      </c>
      <c r="C365" t="s">
        <v>1229</v>
      </c>
      <c r="D365" t="s">
        <v>1235</v>
      </c>
      <c r="E365" t="s">
        <v>1236</v>
      </c>
      <c r="F365" t="s">
        <v>237</v>
      </c>
      <c r="G365" t="s">
        <v>92</v>
      </c>
    </row>
    <row r="366" spans="1:7" x14ac:dyDescent="0.25">
      <c r="A366">
        <v>365</v>
      </c>
      <c r="B366" t="s">
        <v>1237</v>
      </c>
      <c r="C366" t="s">
        <v>1238</v>
      </c>
      <c r="D366" t="s">
        <v>1239</v>
      </c>
      <c r="E366" t="s">
        <v>1009</v>
      </c>
      <c r="F366" t="s">
        <v>115</v>
      </c>
      <c r="G366" t="s">
        <v>82</v>
      </c>
    </row>
    <row r="367" spans="1:7" x14ac:dyDescent="0.25">
      <c r="A367">
        <v>366</v>
      </c>
      <c r="B367" t="s">
        <v>1240</v>
      </c>
      <c r="C367" t="s">
        <v>1241</v>
      </c>
      <c r="D367" t="s">
        <v>1242</v>
      </c>
      <c r="E367" t="s">
        <v>1131</v>
      </c>
      <c r="F367" t="s">
        <v>11</v>
      </c>
      <c r="G367" t="s">
        <v>92</v>
      </c>
    </row>
    <row r="368" spans="1:7" x14ac:dyDescent="0.25">
      <c r="A368">
        <v>367</v>
      </c>
      <c r="B368" t="s">
        <v>1243</v>
      </c>
      <c r="C368" t="s">
        <v>1244</v>
      </c>
      <c r="D368" t="s">
        <v>566</v>
      </c>
      <c r="E368" t="s">
        <v>829</v>
      </c>
      <c r="F368" t="s">
        <v>11</v>
      </c>
      <c r="G368" t="s">
        <v>148</v>
      </c>
    </row>
    <row r="369" spans="1:7" x14ac:dyDescent="0.25">
      <c r="A369">
        <v>368</v>
      </c>
      <c r="B369" t="s">
        <v>1245</v>
      </c>
      <c r="C369" t="s">
        <v>1246</v>
      </c>
      <c r="D369" t="s">
        <v>1247</v>
      </c>
      <c r="E369" t="s">
        <v>1248</v>
      </c>
      <c r="F369" t="s">
        <v>11</v>
      </c>
      <c r="G369" t="s">
        <v>12</v>
      </c>
    </row>
    <row r="370" spans="1:7" x14ac:dyDescent="0.25">
      <c r="A370">
        <v>369</v>
      </c>
      <c r="B370" t="s">
        <v>1249</v>
      </c>
      <c r="C370" t="s">
        <v>1246</v>
      </c>
      <c r="D370" t="s">
        <v>1250</v>
      </c>
      <c r="E370" t="s">
        <v>1251</v>
      </c>
      <c r="F370" t="s">
        <v>200</v>
      </c>
      <c r="G370" t="s">
        <v>30</v>
      </c>
    </row>
    <row r="371" spans="1:7" x14ac:dyDescent="0.25">
      <c r="A371">
        <v>370</v>
      </c>
      <c r="B371" t="s">
        <v>1252</v>
      </c>
      <c r="C371" t="s">
        <v>1253</v>
      </c>
      <c r="D371" t="s">
        <v>264</v>
      </c>
      <c r="E371" t="s">
        <v>1223</v>
      </c>
      <c r="F371" t="s">
        <v>11</v>
      </c>
      <c r="G371" t="s">
        <v>12</v>
      </c>
    </row>
    <row r="372" spans="1:7" x14ac:dyDescent="0.25">
      <c r="A372">
        <v>371</v>
      </c>
      <c r="B372" t="s">
        <v>1254</v>
      </c>
      <c r="C372" t="s">
        <v>1255</v>
      </c>
      <c r="D372" s="1">
        <v>0</v>
      </c>
      <c r="E372" t="s">
        <v>1256</v>
      </c>
      <c r="F372" t="s">
        <v>115</v>
      </c>
      <c r="G372" t="s">
        <v>148</v>
      </c>
    </row>
    <row r="373" spans="1:7" x14ac:dyDescent="0.25">
      <c r="A373">
        <v>372</v>
      </c>
      <c r="B373" t="s">
        <v>1257</v>
      </c>
      <c r="C373" t="s">
        <v>1258</v>
      </c>
      <c r="D373" t="s">
        <v>1204</v>
      </c>
      <c r="E373" t="s">
        <v>1259</v>
      </c>
      <c r="F373" t="s">
        <v>297</v>
      </c>
      <c r="G373" t="s">
        <v>92</v>
      </c>
    </row>
    <row r="374" spans="1:7" x14ac:dyDescent="0.25">
      <c r="A374">
        <v>373</v>
      </c>
      <c r="B374" t="s">
        <v>1260</v>
      </c>
      <c r="C374" t="s">
        <v>1261</v>
      </c>
      <c r="D374" t="s">
        <v>1262</v>
      </c>
      <c r="E374" t="s">
        <v>1231</v>
      </c>
      <c r="F374" t="s">
        <v>11</v>
      </c>
      <c r="G374" t="s">
        <v>82</v>
      </c>
    </row>
    <row r="375" spans="1:7" x14ac:dyDescent="0.25">
      <c r="A375">
        <v>374</v>
      </c>
      <c r="B375" t="s">
        <v>1263</v>
      </c>
      <c r="C375" t="s">
        <v>1264</v>
      </c>
      <c r="D375" t="s">
        <v>1265</v>
      </c>
      <c r="E375" t="s">
        <v>1266</v>
      </c>
      <c r="F375" t="s">
        <v>444</v>
      </c>
      <c r="G375" t="s">
        <v>51</v>
      </c>
    </row>
    <row r="376" spans="1:7" x14ac:dyDescent="0.25">
      <c r="A376">
        <v>375</v>
      </c>
      <c r="B376" t="s">
        <v>1267</v>
      </c>
      <c r="C376" t="s">
        <v>1264</v>
      </c>
      <c r="D376" t="s">
        <v>366</v>
      </c>
      <c r="E376" t="s">
        <v>1268</v>
      </c>
      <c r="F376" t="s">
        <v>81</v>
      </c>
      <c r="G376" t="s">
        <v>274</v>
      </c>
    </row>
    <row r="377" spans="1:7" x14ac:dyDescent="0.25">
      <c r="A377">
        <v>376</v>
      </c>
      <c r="B377" t="s">
        <v>1269</v>
      </c>
      <c r="C377" t="s">
        <v>1264</v>
      </c>
      <c r="D377" t="s">
        <v>366</v>
      </c>
      <c r="E377" t="s">
        <v>1268</v>
      </c>
      <c r="F377" t="s">
        <v>81</v>
      </c>
      <c r="G377" t="s">
        <v>274</v>
      </c>
    </row>
    <row r="378" spans="1:7" x14ac:dyDescent="0.25">
      <c r="A378">
        <v>377</v>
      </c>
      <c r="B378" t="s">
        <v>1270</v>
      </c>
      <c r="C378" t="s">
        <v>1271</v>
      </c>
      <c r="D378" t="s">
        <v>1272</v>
      </c>
      <c r="E378" t="s">
        <v>474</v>
      </c>
      <c r="F378" t="s">
        <v>11</v>
      </c>
      <c r="G378" t="s">
        <v>12</v>
      </c>
    </row>
    <row r="379" spans="1:7" x14ac:dyDescent="0.25">
      <c r="A379">
        <v>378</v>
      </c>
      <c r="B379" t="s">
        <v>1273</v>
      </c>
      <c r="C379" t="s">
        <v>1274</v>
      </c>
      <c r="D379" t="s">
        <v>1275</v>
      </c>
      <c r="E379" t="s">
        <v>1276</v>
      </c>
      <c r="F379" t="s">
        <v>364</v>
      </c>
      <c r="G379" t="s">
        <v>209</v>
      </c>
    </row>
    <row r="380" spans="1:7" x14ac:dyDescent="0.25">
      <c r="A380">
        <v>379</v>
      </c>
      <c r="B380" t="s">
        <v>1277</v>
      </c>
      <c r="C380" t="s">
        <v>1278</v>
      </c>
      <c r="D380" t="s">
        <v>1279</v>
      </c>
      <c r="E380" t="s">
        <v>1280</v>
      </c>
      <c r="F380" t="s">
        <v>187</v>
      </c>
      <c r="G380" t="s">
        <v>12</v>
      </c>
    </row>
    <row r="381" spans="1:7" x14ac:dyDescent="0.25">
      <c r="A381">
        <v>380</v>
      </c>
      <c r="B381" t="s">
        <v>1281</v>
      </c>
      <c r="C381" t="s">
        <v>1282</v>
      </c>
      <c r="D381" t="s">
        <v>1283</v>
      </c>
      <c r="E381" t="s">
        <v>680</v>
      </c>
      <c r="F381" t="s">
        <v>1108</v>
      </c>
      <c r="G381" t="s">
        <v>30</v>
      </c>
    </row>
    <row r="382" spans="1:7" x14ac:dyDescent="0.25">
      <c r="A382">
        <v>381</v>
      </c>
      <c r="B382" t="s">
        <v>1284</v>
      </c>
      <c r="C382" t="s">
        <v>1282</v>
      </c>
      <c r="D382" t="s">
        <v>1285</v>
      </c>
      <c r="E382" t="s">
        <v>1286</v>
      </c>
      <c r="F382" t="s">
        <v>115</v>
      </c>
      <c r="G382" t="s">
        <v>30</v>
      </c>
    </row>
    <row r="383" spans="1:7" x14ac:dyDescent="0.25">
      <c r="A383">
        <v>382</v>
      </c>
      <c r="B383" t="s">
        <v>1287</v>
      </c>
      <c r="C383" t="s">
        <v>1288</v>
      </c>
      <c r="D383" t="s">
        <v>1289</v>
      </c>
      <c r="E383" t="s">
        <v>1290</v>
      </c>
      <c r="F383" t="s">
        <v>115</v>
      </c>
      <c r="G383" t="s">
        <v>274</v>
      </c>
    </row>
    <row r="384" spans="1:7" x14ac:dyDescent="0.25">
      <c r="A384">
        <v>383</v>
      </c>
      <c r="B384" t="s">
        <v>1291</v>
      </c>
      <c r="C384" t="s">
        <v>1288</v>
      </c>
      <c r="D384" t="s">
        <v>1292</v>
      </c>
      <c r="E384" t="s">
        <v>1293</v>
      </c>
      <c r="F384" t="s">
        <v>115</v>
      </c>
      <c r="G384" t="s">
        <v>274</v>
      </c>
    </row>
    <row r="385" spans="1:7" x14ac:dyDescent="0.25">
      <c r="A385">
        <v>384</v>
      </c>
      <c r="B385" t="s">
        <v>1294</v>
      </c>
      <c r="C385" t="s">
        <v>1288</v>
      </c>
      <c r="D385" t="s">
        <v>1295</v>
      </c>
      <c r="E385" t="s">
        <v>1296</v>
      </c>
      <c r="F385" t="s">
        <v>623</v>
      </c>
      <c r="G385" t="s">
        <v>12</v>
      </c>
    </row>
    <row r="386" spans="1:7" x14ac:dyDescent="0.25">
      <c r="A386">
        <v>385</v>
      </c>
      <c r="B386" t="s">
        <v>1297</v>
      </c>
      <c r="C386" t="s">
        <v>1298</v>
      </c>
      <c r="D386" t="s">
        <v>1299</v>
      </c>
      <c r="E386" t="s">
        <v>1300</v>
      </c>
      <c r="F386" t="s">
        <v>200</v>
      </c>
      <c r="G386" t="s">
        <v>30</v>
      </c>
    </row>
    <row r="387" spans="1:7" x14ac:dyDescent="0.25">
      <c r="A387">
        <v>386</v>
      </c>
      <c r="B387" t="s">
        <v>1301</v>
      </c>
      <c r="C387" t="s">
        <v>1298</v>
      </c>
      <c r="D387" t="s">
        <v>1302</v>
      </c>
      <c r="E387" t="s">
        <v>1303</v>
      </c>
      <c r="F387" t="s">
        <v>11</v>
      </c>
      <c r="G387" t="s">
        <v>110</v>
      </c>
    </row>
    <row r="388" spans="1:7" x14ac:dyDescent="0.25">
      <c r="A388">
        <v>387</v>
      </c>
      <c r="B388" t="s">
        <v>1304</v>
      </c>
      <c r="C388" t="s">
        <v>1305</v>
      </c>
      <c r="D388" s="1">
        <v>0</v>
      </c>
      <c r="E388" t="s">
        <v>1306</v>
      </c>
      <c r="F388" t="s">
        <v>11</v>
      </c>
      <c r="G388" t="s">
        <v>110</v>
      </c>
    </row>
    <row r="389" spans="1:7" x14ac:dyDescent="0.25">
      <c r="A389">
        <v>388</v>
      </c>
      <c r="B389" t="s">
        <v>1307</v>
      </c>
      <c r="C389" t="s">
        <v>1308</v>
      </c>
      <c r="D389" t="s">
        <v>1299</v>
      </c>
      <c r="E389" t="s">
        <v>1309</v>
      </c>
      <c r="F389" t="s">
        <v>200</v>
      </c>
      <c r="G389" t="s">
        <v>30</v>
      </c>
    </row>
    <row r="390" spans="1:7" x14ac:dyDescent="0.25">
      <c r="A390">
        <v>389</v>
      </c>
      <c r="B390" t="s">
        <v>1310</v>
      </c>
      <c r="C390" t="s">
        <v>1311</v>
      </c>
      <c r="D390" t="s">
        <v>1312</v>
      </c>
      <c r="E390" t="s">
        <v>1313</v>
      </c>
      <c r="F390" t="s">
        <v>11</v>
      </c>
      <c r="G390" t="s">
        <v>30</v>
      </c>
    </row>
    <row r="391" spans="1:7" x14ac:dyDescent="0.25">
      <c r="A391">
        <v>390</v>
      </c>
      <c r="B391" t="s">
        <v>1314</v>
      </c>
      <c r="C391" t="s">
        <v>1315</v>
      </c>
      <c r="D391" t="s">
        <v>915</v>
      </c>
      <c r="E391" t="s">
        <v>1316</v>
      </c>
      <c r="F391" t="s">
        <v>237</v>
      </c>
      <c r="G391" t="s">
        <v>51</v>
      </c>
    </row>
    <row r="392" spans="1:7" x14ac:dyDescent="0.25">
      <c r="A392">
        <v>391</v>
      </c>
      <c r="B392" t="s">
        <v>1317</v>
      </c>
      <c r="C392" t="s">
        <v>1315</v>
      </c>
      <c r="D392" t="s">
        <v>1318</v>
      </c>
      <c r="E392" t="s">
        <v>1319</v>
      </c>
      <c r="F392" t="s">
        <v>109</v>
      </c>
      <c r="G392" t="s">
        <v>368</v>
      </c>
    </row>
    <row r="393" spans="1:7" x14ac:dyDescent="0.25">
      <c r="A393">
        <v>392</v>
      </c>
      <c r="B393" t="s">
        <v>1320</v>
      </c>
      <c r="C393" t="s">
        <v>1321</v>
      </c>
      <c r="D393" t="s">
        <v>1322</v>
      </c>
      <c r="E393" t="s">
        <v>1323</v>
      </c>
      <c r="F393" t="s">
        <v>187</v>
      </c>
      <c r="G393" t="s">
        <v>92</v>
      </c>
    </row>
    <row r="394" spans="1:7" x14ac:dyDescent="0.25">
      <c r="A394">
        <v>393</v>
      </c>
      <c r="B394" t="s">
        <v>1324</v>
      </c>
      <c r="C394" t="s">
        <v>1325</v>
      </c>
      <c r="D394" t="s">
        <v>264</v>
      </c>
      <c r="E394" t="s">
        <v>1326</v>
      </c>
      <c r="F394" t="s">
        <v>11</v>
      </c>
      <c r="G394" t="s">
        <v>249</v>
      </c>
    </row>
    <row r="395" spans="1:7" x14ac:dyDescent="0.25">
      <c r="A395">
        <v>394</v>
      </c>
      <c r="B395" t="s">
        <v>1327</v>
      </c>
      <c r="C395" t="s">
        <v>1328</v>
      </c>
      <c r="D395" t="s">
        <v>1329</v>
      </c>
      <c r="E395" t="s">
        <v>1330</v>
      </c>
      <c r="F395" t="s">
        <v>115</v>
      </c>
      <c r="G395" t="s">
        <v>92</v>
      </c>
    </row>
    <row r="396" spans="1:7" x14ac:dyDescent="0.25">
      <c r="A396">
        <v>395</v>
      </c>
      <c r="B396" t="s">
        <v>1331</v>
      </c>
      <c r="C396" t="s">
        <v>1332</v>
      </c>
      <c r="D396" t="s">
        <v>264</v>
      </c>
      <c r="E396" t="s">
        <v>1333</v>
      </c>
      <c r="F396" t="s">
        <v>1334</v>
      </c>
      <c r="G396" t="s">
        <v>51</v>
      </c>
    </row>
    <row r="397" spans="1:7" x14ac:dyDescent="0.25">
      <c r="A397">
        <v>396</v>
      </c>
      <c r="B397" t="s">
        <v>1335</v>
      </c>
      <c r="C397" t="s">
        <v>1336</v>
      </c>
      <c r="D397" t="s">
        <v>1283</v>
      </c>
      <c r="E397" t="s">
        <v>680</v>
      </c>
      <c r="F397" t="s">
        <v>1108</v>
      </c>
      <c r="G397" t="s">
        <v>30</v>
      </c>
    </row>
    <row r="398" spans="1:7" x14ac:dyDescent="0.25">
      <c r="A398">
        <v>397</v>
      </c>
      <c r="B398" t="s">
        <v>1337</v>
      </c>
      <c r="C398" t="s">
        <v>1338</v>
      </c>
      <c r="D398" t="s">
        <v>470</v>
      </c>
      <c r="E398" t="s">
        <v>1339</v>
      </c>
      <c r="F398" t="s">
        <v>1108</v>
      </c>
      <c r="G398" t="s">
        <v>30</v>
      </c>
    </row>
    <row r="399" spans="1:7" x14ac:dyDescent="0.25">
      <c r="A399">
        <v>398</v>
      </c>
      <c r="B399" t="s">
        <v>1340</v>
      </c>
      <c r="C399" t="s">
        <v>1341</v>
      </c>
      <c r="D399" t="s">
        <v>1342</v>
      </c>
      <c r="E399" t="s">
        <v>1326</v>
      </c>
      <c r="F399" t="s">
        <v>11</v>
      </c>
      <c r="G399" t="s">
        <v>110</v>
      </c>
    </row>
    <row r="400" spans="1:7" x14ac:dyDescent="0.25">
      <c r="A400">
        <v>399</v>
      </c>
      <c r="B400" t="s">
        <v>1343</v>
      </c>
      <c r="C400" t="s">
        <v>1344</v>
      </c>
      <c r="D400" t="s">
        <v>1345</v>
      </c>
      <c r="E400" t="s">
        <v>287</v>
      </c>
      <c r="F400" t="s">
        <v>225</v>
      </c>
      <c r="G400" t="s">
        <v>148</v>
      </c>
    </row>
    <row r="401" spans="1:7" x14ac:dyDescent="0.25">
      <c r="A401">
        <v>400</v>
      </c>
      <c r="B401" t="s">
        <v>1346</v>
      </c>
      <c r="C401" t="s">
        <v>1347</v>
      </c>
      <c r="D401" t="s">
        <v>1348</v>
      </c>
      <c r="E401" t="s">
        <v>1349</v>
      </c>
      <c r="F401" t="s">
        <v>704</v>
      </c>
      <c r="G401" t="s">
        <v>110</v>
      </c>
    </row>
    <row r="402" spans="1:7" x14ac:dyDescent="0.25">
      <c r="A402">
        <v>401</v>
      </c>
      <c r="B402" t="s">
        <v>1350</v>
      </c>
      <c r="C402" t="s">
        <v>1351</v>
      </c>
      <c r="D402" t="s">
        <v>1352</v>
      </c>
      <c r="E402" t="s">
        <v>1218</v>
      </c>
      <c r="F402" t="s">
        <v>115</v>
      </c>
      <c r="G402" t="s">
        <v>30</v>
      </c>
    </row>
    <row r="403" spans="1:7" x14ac:dyDescent="0.25">
      <c r="A403">
        <v>402</v>
      </c>
      <c r="B403" t="s">
        <v>1353</v>
      </c>
      <c r="C403" t="s">
        <v>1351</v>
      </c>
      <c r="D403" t="s">
        <v>1354</v>
      </c>
      <c r="E403" t="s">
        <v>1355</v>
      </c>
      <c r="F403" t="s">
        <v>225</v>
      </c>
      <c r="G403" t="s">
        <v>110</v>
      </c>
    </row>
    <row r="404" spans="1:7" x14ac:dyDescent="0.25">
      <c r="A404">
        <v>403</v>
      </c>
      <c r="B404" t="s">
        <v>1356</v>
      </c>
      <c r="C404" t="s">
        <v>1357</v>
      </c>
      <c r="D404" s="1">
        <v>0</v>
      </c>
      <c r="E404" t="s">
        <v>1358</v>
      </c>
      <c r="F404" t="s">
        <v>11</v>
      </c>
      <c r="G404" t="s">
        <v>30</v>
      </c>
    </row>
    <row r="405" spans="1:7" x14ac:dyDescent="0.25">
      <c r="A405">
        <v>404</v>
      </c>
      <c r="B405" t="s">
        <v>1359</v>
      </c>
      <c r="C405" t="s">
        <v>1360</v>
      </c>
      <c r="D405" t="s">
        <v>1361</v>
      </c>
      <c r="E405" t="s">
        <v>1362</v>
      </c>
      <c r="F405" t="s">
        <v>81</v>
      </c>
      <c r="G405" t="s">
        <v>209</v>
      </c>
    </row>
    <row r="406" spans="1:7" x14ac:dyDescent="0.25">
      <c r="A406">
        <v>405</v>
      </c>
      <c r="B406" t="s">
        <v>1363</v>
      </c>
      <c r="C406" t="s">
        <v>1364</v>
      </c>
      <c r="D406" t="s">
        <v>1365</v>
      </c>
      <c r="E406" t="s">
        <v>1366</v>
      </c>
      <c r="F406" t="s">
        <v>109</v>
      </c>
      <c r="G406" t="s">
        <v>60</v>
      </c>
    </row>
    <row r="407" spans="1:7" x14ac:dyDescent="0.25">
      <c r="A407">
        <v>406</v>
      </c>
      <c r="B407" t="s">
        <v>1367</v>
      </c>
      <c r="C407" t="s">
        <v>1368</v>
      </c>
      <c r="D407" s="1">
        <v>0</v>
      </c>
      <c r="E407" t="s">
        <v>1369</v>
      </c>
      <c r="F407" t="s">
        <v>11</v>
      </c>
      <c r="G407" t="s">
        <v>191</v>
      </c>
    </row>
    <row r="408" spans="1:7" x14ac:dyDescent="0.25">
      <c r="A408">
        <v>407</v>
      </c>
      <c r="B408" t="s">
        <v>1370</v>
      </c>
      <c r="C408" t="s">
        <v>1371</v>
      </c>
      <c r="D408" t="s">
        <v>336</v>
      </c>
      <c r="E408" t="s">
        <v>1372</v>
      </c>
      <c r="F408" t="s">
        <v>115</v>
      </c>
      <c r="G408" t="s">
        <v>92</v>
      </c>
    </row>
    <row r="409" spans="1:7" x14ac:dyDescent="0.25">
      <c r="A409">
        <v>408</v>
      </c>
      <c r="B409" t="s">
        <v>1373</v>
      </c>
      <c r="C409" t="s">
        <v>1374</v>
      </c>
      <c r="D409" t="s">
        <v>1375</v>
      </c>
      <c r="E409" t="s">
        <v>1376</v>
      </c>
      <c r="F409" t="s">
        <v>11</v>
      </c>
      <c r="G409" t="s">
        <v>51</v>
      </c>
    </row>
    <row r="410" spans="1:7" x14ac:dyDescent="0.25">
      <c r="A410">
        <v>409</v>
      </c>
      <c r="B410" t="s">
        <v>1377</v>
      </c>
      <c r="C410" t="s">
        <v>1378</v>
      </c>
      <c r="D410" t="s">
        <v>1379</v>
      </c>
      <c r="E410" t="s">
        <v>1031</v>
      </c>
      <c r="F410" t="s">
        <v>115</v>
      </c>
      <c r="G410" t="s">
        <v>249</v>
      </c>
    </row>
    <row r="411" spans="1:7" x14ac:dyDescent="0.25">
      <c r="A411">
        <v>410</v>
      </c>
      <c r="B411" t="s">
        <v>1380</v>
      </c>
      <c r="C411" t="s">
        <v>1381</v>
      </c>
      <c r="D411" t="s">
        <v>1382</v>
      </c>
      <c r="E411" t="s">
        <v>1383</v>
      </c>
      <c r="F411" t="s">
        <v>237</v>
      </c>
      <c r="G411" t="s">
        <v>12</v>
      </c>
    </row>
    <row r="412" spans="1:7" x14ac:dyDescent="0.25">
      <c r="A412">
        <v>411</v>
      </c>
      <c r="B412" t="s">
        <v>1384</v>
      </c>
      <c r="C412" t="s">
        <v>1385</v>
      </c>
      <c r="D412" t="s">
        <v>1386</v>
      </c>
      <c r="E412" t="s">
        <v>1387</v>
      </c>
      <c r="F412" t="s">
        <v>115</v>
      </c>
      <c r="G412" t="s">
        <v>92</v>
      </c>
    </row>
    <row r="413" spans="1:7" x14ac:dyDescent="0.25">
      <c r="A413">
        <v>412</v>
      </c>
      <c r="B413" t="s">
        <v>1388</v>
      </c>
      <c r="C413" t="s">
        <v>1385</v>
      </c>
      <c r="D413" t="s">
        <v>1389</v>
      </c>
      <c r="E413" t="s">
        <v>1390</v>
      </c>
      <c r="F413" t="s">
        <v>11</v>
      </c>
      <c r="G413" t="s">
        <v>12</v>
      </c>
    </row>
    <row r="414" spans="1:7" x14ac:dyDescent="0.25">
      <c r="A414">
        <v>413</v>
      </c>
      <c r="B414" t="s">
        <v>1391</v>
      </c>
      <c r="C414" t="s">
        <v>1385</v>
      </c>
      <c r="D414" t="s">
        <v>1392</v>
      </c>
      <c r="E414" t="s">
        <v>1233</v>
      </c>
      <c r="F414" t="s">
        <v>1108</v>
      </c>
      <c r="G414" t="s">
        <v>30</v>
      </c>
    </row>
    <row r="415" spans="1:7" x14ac:dyDescent="0.25">
      <c r="A415">
        <v>414</v>
      </c>
      <c r="B415" t="s">
        <v>1393</v>
      </c>
      <c r="C415" t="s">
        <v>1394</v>
      </c>
      <c r="D415" t="s">
        <v>1395</v>
      </c>
      <c r="E415" t="s">
        <v>194</v>
      </c>
      <c r="F415" t="s">
        <v>237</v>
      </c>
      <c r="G415" t="s">
        <v>51</v>
      </c>
    </row>
    <row r="416" spans="1:7" x14ac:dyDescent="0.25">
      <c r="A416">
        <v>415</v>
      </c>
      <c r="B416" t="s">
        <v>1396</v>
      </c>
      <c r="C416" t="s">
        <v>1397</v>
      </c>
      <c r="D416" t="s">
        <v>1398</v>
      </c>
      <c r="E416" t="s">
        <v>162</v>
      </c>
      <c r="F416" t="s">
        <v>444</v>
      </c>
      <c r="G416" t="s">
        <v>60</v>
      </c>
    </row>
    <row r="417" spans="1:7" x14ac:dyDescent="0.25">
      <c r="A417">
        <v>416</v>
      </c>
      <c r="B417" t="s">
        <v>1399</v>
      </c>
      <c r="C417" t="s">
        <v>1397</v>
      </c>
      <c r="D417" t="s">
        <v>300</v>
      </c>
      <c r="E417" t="s">
        <v>1400</v>
      </c>
      <c r="F417" t="s">
        <v>11</v>
      </c>
      <c r="G417" t="s">
        <v>12</v>
      </c>
    </row>
    <row r="418" spans="1:7" x14ac:dyDescent="0.25">
      <c r="A418">
        <v>417</v>
      </c>
      <c r="B418" t="s">
        <v>1401</v>
      </c>
      <c r="C418" t="s">
        <v>1402</v>
      </c>
      <c r="D418" t="s">
        <v>1403</v>
      </c>
      <c r="E418" t="s">
        <v>832</v>
      </c>
      <c r="F418" t="s">
        <v>115</v>
      </c>
      <c r="G418" t="s">
        <v>274</v>
      </c>
    </row>
    <row r="419" spans="1:7" x14ac:dyDescent="0.25">
      <c r="A419">
        <v>418</v>
      </c>
      <c r="B419" t="s">
        <v>1404</v>
      </c>
      <c r="C419" t="s">
        <v>1405</v>
      </c>
      <c r="D419" s="1">
        <v>0</v>
      </c>
      <c r="E419" t="s">
        <v>118</v>
      </c>
      <c r="F419" t="s">
        <v>11</v>
      </c>
      <c r="G419" t="s">
        <v>249</v>
      </c>
    </row>
    <row r="420" spans="1:7" x14ac:dyDescent="0.25">
      <c r="A420">
        <v>419</v>
      </c>
      <c r="B420" t="s">
        <v>1406</v>
      </c>
      <c r="C420" t="s">
        <v>1407</v>
      </c>
      <c r="D420" t="s">
        <v>1408</v>
      </c>
      <c r="E420" t="s">
        <v>1233</v>
      </c>
      <c r="F420" t="s">
        <v>704</v>
      </c>
      <c r="G420" t="s">
        <v>110</v>
      </c>
    </row>
    <row r="421" spans="1:7" x14ac:dyDescent="0.25">
      <c r="A421">
        <v>420</v>
      </c>
      <c r="B421" t="s">
        <v>1409</v>
      </c>
      <c r="C421" t="s">
        <v>1410</v>
      </c>
      <c r="D421" t="s">
        <v>264</v>
      </c>
      <c r="E421" t="s">
        <v>324</v>
      </c>
      <c r="F421" t="s">
        <v>11</v>
      </c>
      <c r="G421" t="s">
        <v>12</v>
      </c>
    </row>
    <row r="422" spans="1:7" x14ac:dyDescent="0.25">
      <c r="A422">
        <v>421</v>
      </c>
      <c r="B422" t="s">
        <v>1411</v>
      </c>
      <c r="C422" t="s">
        <v>1412</v>
      </c>
      <c r="D422" t="s">
        <v>1413</v>
      </c>
      <c r="E422" t="s">
        <v>1414</v>
      </c>
      <c r="F422" t="s">
        <v>1108</v>
      </c>
      <c r="G422" t="s">
        <v>274</v>
      </c>
    </row>
    <row r="423" spans="1:7" x14ac:dyDescent="0.25">
      <c r="A423">
        <v>422</v>
      </c>
      <c r="B423" t="s">
        <v>1415</v>
      </c>
      <c r="C423" t="s">
        <v>1416</v>
      </c>
      <c r="D423" t="s">
        <v>1417</v>
      </c>
      <c r="E423" t="s">
        <v>1418</v>
      </c>
      <c r="F423" t="s">
        <v>1419</v>
      </c>
      <c r="G423" t="s">
        <v>209</v>
      </c>
    </row>
    <row r="424" spans="1:7" x14ac:dyDescent="0.25">
      <c r="A424">
        <v>423</v>
      </c>
      <c r="B424" t="s">
        <v>1420</v>
      </c>
      <c r="C424" t="s">
        <v>1421</v>
      </c>
      <c r="D424" t="s">
        <v>1422</v>
      </c>
      <c r="E424" t="s">
        <v>1423</v>
      </c>
      <c r="F424" t="s">
        <v>1101</v>
      </c>
      <c r="G424" t="s">
        <v>110</v>
      </c>
    </row>
    <row r="425" spans="1:7" x14ac:dyDescent="0.25">
      <c r="A425">
        <v>424</v>
      </c>
      <c r="B425" t="s">
        <v>1424</v>
      </c>
      <c r="C425" t="s">
        <v>1421</v>
      </c>
      <c r="D425" t="s">
        <v>915</v>
      </c>
      <c r="E425" t="s">
        <v>1425</v>
      </c>
      <c r="F425" t="s">
        <v>364</v>
      </c>
      <c r="G425" t="s">
        <v>92</v>
      </c>
    </row>
    <row r="426" spans="1:7" x14ac:dyDescent="0.25">
      <c r="A426">
        <v>425</v>
      </c>
      <c r="B426" t="s">
        <v>1426</v>
      </c>
      <c r="C426" t="s">
        <v>1427</v>
      </c>
      <c r="D426" t="s">
        <v>1428</v>
      </c>
      <c r="E426" t="s">
        <v>1429</v>
      </c>
      <c r="F426" t="s">
        <v>115</v>
      </c>
      <c r="G426" t="s">
        <v>30</v>
      </c>
    </row>
    <row r="427" spans="1:7" x14ac:dyDescent="0.25">
      <c r="A427">
        <v>426</v>
      </c>
      <c r="B427" t="s">
        <v>1430</v>
      </c>
      <c r="C427" t="s">
        <v>1431</v>
      </c>
      <c r="D427" t="s">
        <v>1432</v>
      </c>
      <c r="E427" t="s">
        <v>1306</v>
      </c>
      <c r="F427" t="s">
        <v>128</v>
      </c>
      <c r="G427" t="s">
        <v>368</v>
      </c>
    </row>
    <row r="428" spans="1:7" x14ac:dyDescent="0.25">
      <c r="A428">
        <v>427</v>
      </c>
      <c r="B428" t="s">
        <v>1433</v>
      </c>
      <c r="C428" t="s">
        <v>1431</v>
      </c>
      <c r="D428" t="s">
        <v>1434</v>
      </c>
      <c r="E428" t="s">
        <v>1435</v>
      </c>
      <c r="F428" t="s">
        <v>1096</v>
      </c>
      <c r="G428" t="s">
        <v>368</v>
      </c>
    </row>
    <row r="429" spans="1:7" x14ac:dyDescent="0.25">
      <c r="A429">
        <v>428</v>
      </c>
      <c r="B429" t="s">
        <v>1436</v>
      </c>
      <c r="C429" t="s">
        <v>1431</v>
      </c>
      <c r="D429" t="s">
        <v>1437</v>
      </c>
      <c r="E429" t="s">
        <v>1425</v>
      </c>
      <c r="F429" t="s">
        <v>237</v>
      </c>
      <c r="G429" t="s">
        <v>51</v>
      </c>
    </row>
    <row r="430" spans="1:7" x14ac:dyDescent="0.25">
      <c r="A430">
        <v>429</v>
      </c>
      <c r="B430" t="s">
        <v>1438</v>
      </c>
      <c r="C430" t="s">
        <v>1431</v>
      </c>
      <c r="D430" t="s">
        <v>264</v>
      </c>
      <c r="E430" t="s">
        <v>1251</v>
      </c>
      <c r="F430" t="s">
        <v>11</v>
      </c>
      <c r="G430" t="s">
        <v>51</v>
      </c>
    </row>
    <row r="431" spans="1:7" x14ac:dyDescent="0.25">
      <c r="A431">
        <v>430</v>
      </c>
      <c r="B431" t="s">
        <v>1439</v>
      </c>
      <c r="C431" t="s">
        <v>1440</v>
      </c>
      <c r="D431" t="s">
        <v>1441</v>
      </c>
      <c r="E431" t="s">
        <v>1442</v>
      </c>
      <c r="F431" t="s">
        <v>502</v>
      </c>
      <c r="G431" t="s">
        <v>12</v>
      </c>
    </row>
    <row r="432" spans="1:7" x14ac:dyDescent="0.25">
      <c r="A432">
        <v>431</v>
      </c>
      <c r="B432" t="s">
        <v>1443</v>
      </c>
      <c r="C432" t="s">
        <v>1444</v>
      </c>
      <c r="D432" t="s">
        <v>1445</v>
      </c>
      <c r="E432" t="s">
        <v>1251</v>
      </c>
      <c r="F432" t="s">
        <v>11</v>
      </c>
      <c r="G432" t="s">
        <v>12</v>
      </c>
    </row>
    <row r="433" spans="1:7" x14ac:dyDescent="0.25">
      <c r="A433">
        <v>432</v>
      </c>
      <c r="B433" t="s">
        <v>1446</v>
      </c>
      <c r="C433" t="s">
        <v>1447</v>
      </c>
      <c r="D433" t="s">
        <v>1448</v>
      </c>
      <c r="E433" t="s">
        <v>1449</v>
      </c>
      <c r="F433" t="s">
        <v>11</v>
      </c>
      <c r="G433" t="s">
        <v>266</v>
      </c>
    </row>
    <row r="434" spans="1:7" x14ac:dyDescent="0.25">
      <c r="A434">
        <v>433</v>
      </c>
      <c r="B434" t="s">
        <v>1450</v>
      </c>
      <c r="C434" t="s">
        <v>1451</v>
      </c>
      <c r="D434" t="s">
        <v>1452</v>
      </c>
      <c r="E434" t="s">
        <v>1453</v>
      </c>
      <c r="F434" t="s">
        <v>11</v>
      </c>
      <c r="G434" t="s">
        <v>92</v>
      </c>
    </row>
    <row r="435" spans="1:7" x14ac:dyDescent="0.25">
      <c r="A435">
        <v>434</v>
      </c>
      <c r="B435" t="s">
        <v>1454</v>
      </c>
      <c r="C435" t="s">
        <v>1455</v>
      </c>
      <c r="D435" s="1">
        <v>0</v>
      </c>
      <c r="E435" t="s">
        <v>1456</v>
      </c>
      <c r="F435" t="s">
        <v>854</v>
      </c>
      <c r="G435" t="s">
        <v>12</v>
      </c>
    </row>
    <row r="436" spans="1:7" x14ac:dyDescent="0.25">
      <c r="A436">
        <v>435</v>
      </c>
      <c r="B436" t="s">
        <v>1457</v>
      </c>
      <c r="C436" t="s">
        <v>1455</v>
      </c>
      <c r="D436" s="1">
        <v>0</v>
      </c>
      <c r="E436" t="s">
        <v>1456</v>
      </c>
      <c r="F436" t="s">
        <v>854</v>
      </c>
      <c r="G436" t="s">
        <v>12</v>
      </c>
    </row>
    <row r="437" spans="1:7" x14ac:dyDescent="0.25">
      <c r="A437">
        <v>436</v>
      </c>
      <c r="B437" t="s">
        <v>1458</v>
      </c>
      <c r="C437" t="s">
        <v>1459</v>
      </c>
      <c r="D437" s="1">
        <v>0</v>
      </c>
      <c r="E437" t="s">
        <v>1460</v>
      </c>
      <c r="F437" t="s">
        <v>444</v>
      </c>
      <c r="G437" t="s">
        <v>249</v>
      </c>
    </row>
    <row r="438" spans="1:7" x14ac:dyDescent="0.25">
      <c r="A438">
        <v>437</v>
      </c>
      <c r="B438" t="s">
        <v>1461</v>
      </c>
      <c r="C438" t="s">
        <v>1462</v>
      </c>
      <c r="D438" t="s">
        <v>1463</v>
      </c>
      <c r="E438" t="s">
        <v>997</v>
      </c>
      <c r="F438" t="s">
        <v>109</v>
      </c>
      <c r="G438" t="s">
        <v>12</v>
      </c>
    </row>
    <row r="439" spans="1:7" x14ac:dyDescent="0.25">
      <c r="A439">
        <v>438</v>
      </c>
      <c r="B439" t="s">
        <v>1464</v>
      </c>
      <c r="C439" t="s">
        <v>1462</v>
      </c>
      <c r="D439" t="s">
        <v>1000</v>
      </c>
      <c r="E439" t="s">
        <v>1465</v>
      </c>
      <c r="F439" t="s">
        <v>115</v>
      </c>
      <c r="G439" t="s">
        <v>191</v>
      </c>
    </row>
    <row r="440" spans="1:7" x14ac:dyDescent="0.25">
      <c r="A440">
        <v>439</v>
      </c>
      <c r="B440" t="s">
        <v>1466</v>
      </c>
      <c r="C440" t="s">
        <v>1467</v>
      </c>
      <c r="D440" t="s">
        <v>1468</v>
      </c>
      <c r="E440" t="s">
        <v>1469</v>
      </c>
      <c r="F440" t="s">
        <v>11</v>
      </c>
      <c r="G440" t="s">
        <v>266</v>
      </c>
    </row>
    <row r="441" spans="1:7" x14ac:dyDescent="0.25">
      <c r="A441">
        <v>440</v>
      </c>
      <c r="B441" t="s">
        <v>1470</v>
      </c>
      <c r="C441" t="s">
        <v>1471</v>
      </c>
      <c r="D441" t="s">
        <v>1472</v>
      </c>
      <c r="E441" t="s">
        <v>1473</v>
      </c>
      <c r="F441" t="s">
        <v>11</v>
      </c>
      <c r="G441" t="s">
        <v>82</v>
      </c>
    </row>
    <row r="442" spans="1:7" x14ac:dyDescent="0.25">
      <c r="A442">
        <v>441</v>
      </c>
      <c r="B442" t="s">
        <v>1474</v>
      </c>
      <c r="C442" t="s">
        <v>1471</v>
      </c>
      <c r="D442" t="s">
        <v>1475</v>
      </c>
      <c r="E442" t="s">
        <v>1476</v>
      </c>
      <c r="F442" t="s">
        <v>115</v>
      </c>
      <c r="G442" t="s">
        <v>12</v>
      </c>
    </row>
    <row r="443" spans="1:7" x14ac:dyDescent="0.25">
      <c r="A443">
        <v>442</v>
      </c>
      <c r="B443" t="s">
        <v>1477</v>
      </c>
      <c r="C443" t="s">
        <v>1478</v>
      </c>
      <c r="D443" t="s">
        <v>1479</v>
      </c>
      <c r="E443" t="s">
        <v>1480</v>
      </c>
      <c r="F443" t="s">
        <v>115</v>
      </c>
      <c r="G443" t="s">
        <v>51</v>
      </c>
    </row>
    <row r="444" spans="1:7" x14ac:dyDescent="0.25">
      <c r="A444">
        <v>443</v>
      </c>
      <c r="B444" t="s">
        <v>1481</v>
      </c>
      <c r="C444" t="s">
        <v>1482</v>
      </c>
      <c r="D444" t="s">
        <v>1483</v>
      </c>
      <c r="E444" t="s">
        <v>1484</v>
      </c>
      <c r="F444" t="s">
        <v>183</v>
      </c>
      <c r="G444" t="s">
        <v>368</v>
      </c>
    </row>
    <row r="445" spans="1:7" x14ac:dyDescent="0.25">
      <c r="A445">
        <v>444</v>
      </c>
      <c r="B445" t="s">
        <v>1485</v>
      </c>
      <c r="C445" t="s">
        <v>1482</v>
      </c>
      <c r="D445" t="s">
        <v>473</v>
      </c>
      <c r="E445" t="s">
        <v>1486</v>
      </c>
      <c r="F445" t="s">
        <v>187</v>
      </c>
      <c r="G445" t="s">
        <v>249</v>
      </c>
    </row>
    <row r="446" spans="1:7" x14ac:dyDescent="0.25">
      <c r="A446">
        <v>445</v>
      </c>
      <c r="B446" t="s">
        <v>1487</v>
      </c>
      <c r="C446" t="s">
        <v>1488</v>
      </c>
      <c r="D446" t="s">
        <v>1489</v>
      </c>
      <c r="E446" t="s">
        <v>1490</v>
      </c>
      <c r="F446" t="s">
        <v>649</v>
      </c>
      <c r="G446" t="s">
        <v>110</v>
      </c>
    </row>
    <row r="447" spans="1:7" x14ac:dyDescent="0.25">
      <c r="A447">
        <v>446</v>
      </c>
      <c r="B447" t="s">
        <v>1491</v>
      </c>
      <c r="C447" t="s">
        <v>1492</v>
      </c>
      <c r="D447" t="s">
        <v>1493</v>
      </c>
      <c r="E447" t="s">
        <v>1494</v>
      </c>
      <c r="F447" t="s">
        <v>297</v>
      </c>
      <c r="G447" t="s">
        <v>274</v>
      </c>
    </row>
    <row r="448" spans="1:7" x14ac:dyDescent="0.25">
      <c r="A448">
        <v>447</v>
      </c>
      <c r="B448" t="s">
        <v>1495</v>
      </c>
      <c r="C448" t="s">
        <v>1496</v>
      </c>
      <c r="D448" t="s">
        <v>907</v>
      </c>
      <c r="E448" t="s">
        <v>1497</v>
      </c>
      <c r="F448" t="s">
        <v>663</v>
      </c>
      <c r="G448" t="s">
        <v>82</v>
      </c>
    </row>
    <row r="449" spans="1:7" x14ac:dyDescent="0.25">
      <c r="A449">
        <v>448</v>
      </c>
      <c r="B449" t="s">
        <v>1498</v>
      </c>
      <c r="C449" t="s">
        <v>1496</v>
      </c>
      <c r="D449" t="s">
        <v>1499</v>
      </c>
      <c r="E449" t="s">
        <v>1500</v>
      </c>
      <c r="F449" t="s">
        <v>502</v>
      </c>
      <c r="G449" t="s">
        <v>51</v>
      </c>
    </row>
    <row r="450" spans="1:7" x14ac:dyDescent="0.25">
      <c r="A450">
        <v>449</v>
      </c>
      <c r="B450" t="s">
        <v>1501</v>
      </c>
      <c r="C450" t="s">
        <v>1502</v>
      </c>
      <c r="D450" t="s">
        <v>1503</v>
      </c>
      <c r="E450" t="s">
        <v>1504</v>
      </c>
      <c r="F450" t="s">
        <v>11</v>
      </c>
      <c r="G450" t="s">
        <v>368</v>
      </c>
    </row>
    <row r="451" spans="1:7" x14ac:dyDescent="0.25">
      <c r="A451">
        <v>450</v>
      </c>
      <c r="B451" t="s">
        <v>1505</v>
      </c>
      <c r="C451" t="s">
        <v>1506</v>
      </c>
      <c r="D451" t="s">
        <v>300</v>
      </c>
      <c r="E451" t="s">
        <v>1425</v>
      </c>
      <c r="F451" t="s">
        <v>11</v>
      </c>
      <c r="G451" t="s">
        <v>12</v>
      </c>
    </row>
    <row r="452" spans="1:7" x14ac:dyDescent="0.25">
      <c r="A452">
        <v>451</v>
      </c>
      <c r="B452" t="s">
        <v>1507</v>
      </c>
      <c r="C452" t="s">
        <v>1508</v>
      </c>
      <c r="D452" t="s">
        <v>1509</v>
      </c>
      <c r="E452" t="s">
        <v>1510</v>
      </c>
      <c r="F452" t="s">
        <v>1053</v>
      </c>
      <c r="G452" t="s">
        <v>148</v>
      </c>
    </row>
    <row r="453" spans="1:7" x14ac:dyDescent="0.25">
      <c r="A453">
        <v>452</v>
      </c>
      <c r="B453" t="s">
        <v>1511</v>
      </c>
      <c r="C453" t="s">
        <v>1508</v>
      </c>
      <c r="D453" t="s">
        <v>264</v>
      </c>
      <c r="E453" t="s">
        <v>1512</v>
      </c>
      <c r="F453" t="s">
        <v>11</v>
      </c>
      <c r="G453" t="s">
        <v>51</v>
      </c>
    </row>
    <row r="454" spans="1:7" x14ac:dyDescent="0.25">
      <c r="A454">
        <v>453</v>
      </c>
      <c r="B454" t="s">
        <v>1513</v>
      </c>
      <c r="C454" t="s">
        <v>1514</v>
      </c>
      <c r="D454" t="s">
        <v>886</v>
      </c>
      <c r="E454" t="s">
        <v>1354</v>
      </c>
      <c r="F454" t="s">
        <v>502</v>
      </c>
      <c r="G454" t="s">
        <v>274</v>
      </c>
    </row>
    <row r="455" spans="1:7" x14ac:dyDescent="0.25">
      <c r="A455">
        <v>454</v>
      </c>
      <c r="B455" t="s">
        <v>1515</v>
      </c>
      <c r="C455" t="s">
        <v>1516</v>
      </c>
      <c r="D455" s="1">
        <v>0</v>
      </c>
      <c r="E455" s="1">
        <v>0</v>
      </c>
      <c r="F455" t="s">
        <v>11</v>
      </c>
      <c r="G455" t="s">
        <v>12</v>
      </c>
    </row>
    <row r="456" spans="1:7" x14ac:dyDescent="0.25">
      <c r="A456">
        <v>455</v>
      </c>
      <c r="B456" t="s">
        <v>1517</v>
      </c>
      <c r="C456" t="s">
        <v>1518</v>
      </c>
      <c r="D456" t="s">
        <v>1519</v>
      </c>
      <c r="E456" t="s">
        <v>1218</v>
      </c>
      <c r="F456" t="s">
        <v>11</v>
      </c>
      <c r="G456" t="s">
        <v>368</v>
      </c>
    </row>
    <row r="457" spans="1:7" x14ac:dyDescent="0.25">
      <c r="A457">
        <v>456</v>
      </c>
      <c r="B457" t="s">
        <v>1520</v>
      </c>
      <c r="C457" t="s">
        <v>1521</v>
      </c>
      <c r="D457" t="s">
        <v>1522</v>
      </c>
      <c r="E457" t="s">
        <v>1523</v>
      </c>
      <c r="F457" t="s">
        <v>115</v>
      </c>
      <c r="G457" t="s">
        <v>92</v>
      </c>
    </row>
    <row r="458" spans="1:7" x14ac:dyDescent="0.25">
      <c r="A458">
        <v>457</v>
      </c>
      <c r="B458" t="s">
        <v>1524</v>
      </c>
      <c r="C458" t="s">
        <v>1525</v>
      </c>
      <c r="D458" t="s">
        <v>1526</v>
      </c>
      <c r="E458" t="s">
        <v>1527</v>
      </c>
      <c r="F458" t="s">
        <v>115</v>
      </c>
      <c r="G458" t="s">
        <v>12</v>
      </c>
    </row>
    <row r="459" spans="1:7" x14ac:dyDescent="0.25">
      <c r="A459">
        <v>458</v>
      </c>
      <c r="B459" t="s">
        <v>1528</v>
      </c>
      <c r="C459" t="s">
        <v>1529</v>
      </c>
      <c r="D459" t="s">
        <v>683</v>
      </c>
      <c r="E459" t="s">
        <v>1137</v>
      </c>
      <c r="F459" t="s">
        <v>623</v>
      </c>
      <c r="G459" t="s">
        <v>12</v>
      </c>
    </row>
    <row r="460" spans="1:7" x14ac:dyDescent="0.25">
      <c r="A460">
        <v>459</v>
      </c>
      <c r="B460" t="s">
        <v>1530</v>
      </c>
      <c r="C460" t="s">
        <v>1529</v>
      </c>
      <c r="D460" t="s">
        <v>1531</v>
      </c>
      <c r="E460" t="s">
        <v>1532</v>
      </c>
      <c r="F460" t="s">
        <v>115</v>
      </c>
      <c r="G460" t="s">
        <v>92</v>
      </c>
    </row>
    <row r="461" spans="1:7" x14ac:dyDescent="0.25">
      <c r="A461">
        <v>460</v>
      </c>
      <c r="B461" t="s">
        <v>1533</v>
      </c>
      <c r="C461" t="s">
        <v>1529</v>
      </c>
      <c r="D461" t="s">
        <v>300</v>
      </c>
      <c r="E461" t="s">
        <v>462</v>
      </c>
      <c r="F461" t="s">
        <v>1534</v>
      </c>
      <c r="G461" t="s">
        <v>191</v>
      </c>
    </row>
    <row r="462" spans="1:7" x14ac:dyDescent="0.25">
      <c r="A462">
        <v>461</v>
      </c>
      <c r="B462" t="s">
        <v>1535</v>
      </c>
      <c r="C462" t="s">
        <v>1536</v>
      </c>
      <c r="D462" t="s">
        <v>1365</v>
      </c>
      <c r="E462" t="s">
        <v>1537</v>
      </c>
      <c r="F462" t="s">
        <v>115</v>
      </c>
      <c r="G462" t="s">
        <v>92</v>
      </c>
    </row>
    <row r="463" spans="1:7" x14ac:dyDescent="0.25">
      <c r="A463">
        <v>462</v>
      </c>
      <c r="B463" t="s">
        <v>1538</v>
      </c>
      <c r="C463" t="s">
        <v>1539</v>
      </c>
      <c r="D463" t="s">
        <v>1540</v>
      </c>
      <c r="E463" t="s">
        <v>666</v>
      </c>
      <c r="F463" t="s">
        <v>87</v>
      </c>
      <c r="G463" t="s">
        <v>209</v>
      </c>
    </row>
    <row r="464" spans="1:7" x14ac:dyDescent="0.25">
      <c r="A464">
        <v>463</v>
      </c>
      <c r="B464" t="s">
        <v>1541</v>
      </c>
      <c r="C464" t="s">
        <v>1542</v>
      </c>
      <c r="D464" t="s">
        <v>264</v>
      </c>
      <c r="E464" t="s">
        <v>1543</v>
      </c>
      <c r="F464" t="s">
        <v>11</v>
      </c>
      <c r="G464" t="s">
        <v>209</v>
      </c>
    </row>
    <row r="465" spans="1:7" x14ac:dyDescent="0.25">
      <c r="A465">
        <v>464</v>
      </c>
      <c r="B465" t="s">
        <v>1544</v>
      </c>
      <c r="C465" t="s">
        <v>1542</v>
      </c>
      <c r="D465" t="s">
        <v>264</v>
      </c>
      <c r="E465" t="s">
        <v>1543</v>
      </c>
      <c r="F465" t="s">
        <v>11</v>
      </c>
      <c r="G465" t="s">
        <v>209</v>
      </c>
    </row>
    <row r="466" spans="1:7" x14ac:dyDescent="0.25">
      <c r="A466">
        <v>465</v>
      </c>
      <c r="B466" t="s">
        <v>1545</v>
      </c>
      <c r="C466" t="s">
        <v>1546</v>
      </c>
      <c r="D466" t="s">
        <v>1547</v>
      </c>
      <c r="E466" t="s">
        <v>1548</v>
      </c>
      <c r="F466" t="s">
        <v>502</v>
      </c>
      <c r="G466" t="s">
        <v>51</v>
      </c>
    </row>
    <row r="467" spans="1:7" x14ac:dyDescent="0.25">
      <c r="A467">
        <v>466</v>
      </c>
      <c r="B467" t="s">
        <v>1549</v>
      </c>
      <c r="C467" t="s">
        <v>1546</v>
      </c>
      <c r="D467" t="s">
        <v>1550</v>
      </c>
      <c r="E467" t="s">
        <v>1548</v>
      </c>
      <c r="F467" t="s">
        <v>502</v>
      </c>
      <c r="G467" t="s">
        <v>51</v>
      </c>
    </row>
    <row r="468" spans="1:7" x14ac:dyDescent="0.25">
      <c r="A468">
        <v>467</v>
      </c>
      <c r="B468" t="s">
        <v>1551</v>
      </c>
      <c r="C468" t="s">
        <v>1552</v>
      </c>
      <c r="D468" t="s">
        <v>1553</v>
      </c>
      <c r="E468" t="s">
        <v>1554</v>
      </c>
      <c r="F468" t="s">
        <v>225</v>
      </c>
      <c r="G468" t="s">
        <v>110</v>
      </c>
    </row>
    <row r="469" spans="1:7" x14ac:dyDescent="0.25">
      <c r="A469">
        <v>468</v>
      </c>
      <c r="B469" t="s">
        <v>1555</v>
      </c>
      <c r="C469" t="s">
        <v>1552</v>
      </c>
      <c r="D469" t="s">
        <v>1556</v>
      </c>
      <c r="E469" t="s">
        <v>1557</v>
      </c>
      <c r="F469" t="s">
        <v>309</v>
      </c>
      <c r="G469" t="s">
        <v>60</v>
      </c>
    </row>
    <row r="470" spans="1:7" x14ac:dyDescent="0.25">
      <c r="A470">
        <v>469</v>
      </c>
      <c r="B470" t="s">
        <v>1558</v>
      </c>
      <c r="C470" t="s">
        <v>1552</v>
      </c>
      <c r="D470" t="s">
        <v>1559</v>
      </c>
      <c r="E470" t="s">
        <v>1560</v>
      </c>
      <c r="F470" t="s">
        <v>11</v>
      </c>
      <c r="G470" t="s">
        <v>30</v>
      </c>
    </row>
    <row r="471" spans="1:7" x14ac:dyDescent="0.25">
      <c r="A471">
        <v>470</v>
      </c>
      <c r="B471" t="s">
        <v>1561</v>
      </c>
      <c r="C471" t="s">
        <v>1562</v>
      </c>
      <c r="D471" t="s">
        <v>366</v>
      </c>
      <c r="E471" t="s">
        <v>1563</v>
      </c>
      <c r="F471" t="s">
        <v>225</v>
      </c>
      <c r="G471" t="s">
        <v>110</v>
      </c>
    </row>
    <row r="472" spans="1:7" x14ac:dyDescent="0.25">
      <c r="A472">
        <v>471</v>
      </c>
      <c r="B472" t="s">
        <v>1564</v>
      </c>
      <c r="C472" t="s">
        <v>1562</v>
      </c>
      <c r="D472" t="s">
        <v>773</v>
      </c>
      <c r="E472" t="s">
        <v>1565</v>
      </c>
      <c r="F472" t="s">
        <v>115</v>
      </c>
      <c r="G472" t="s">
        <v>92</v>
      </c>
    </row>
    <row r="473" spans="1:7" x14ac:dyDescent="0.25">
      <c r="A473">
        <v>472</v>
      </c>
      <c r="B473" t="s">
        <v>1566</v>
      </c>
      <c r="C473" t="s">
        <v>1562</v>
      </c>
      <c r="D473" t="s">
        <v>1567</v>
      </c>
      <c r="E473" t="s">
        <v>1568</v>
      </c>
      <c r="F473" t="s">
        <v>200</v>
      </c>
      <c r="G473" t="s">
        <v>274</v>
      </c>
    </row>
    <row r="474" spans="1:7" x14ac:dyDescent="0.25">
      <c r="A474">
        <v>473</v>
      </c>
      <c r="B474" t="s">
        <v>1569</v>
      </c>
      <c r="C474" t="s">
        <v>1570</v>
      </c>
      <c r="D474" t="s">
        <v>1571</v>
      </c>
      <c r="E474" t="s">
        <v>1572</v>
      </c>
      <c r="F474" t="s">
        <v>11</v>
      </c>
      <c r="G474" t="s">
        <v>249</v>
      </c>
    </row>
    <row r="475" spans="1:7" x14ac:dyDescent="0.25">
      <c r="A475">
        <v>474</v>
      </c>
      <c r="B475" t="s">
        <v>1573</v>
      </c>
      <c r="C475" t="s">
        <v>1570</v>
      </c>
      <c r="D475" t="s">
        <v>1574</v>
      </c>
      <c r="E475" t="s">
        <v>1575</v>
      </c>
      <c r="F475" t="s">
        <v>237</v>
      </c>
      <c r="G475" t="s">
        <v>60</v>
      </c>
    </row>
    <row r="476" spans="1:7" x14ac:dyDescent="0.25">
      <c r="A476">
        <v>475</v>
      </c>
      <c r="B476" t="s">
        <v>1576</v>
      </c>
      <c r="C476" t="s">
        <v>1577</v>
      </c>
      <c r="D476" t="s">
        <v>1578</v>
      </c>
      <c r="E476" t="s">
        <v>1579</v>
      </c>
      <c r="F476" t="s">
        <v>11</v>
      </c>
      <c r="G476" t="s">
        <v>12</v>
      </c>
    </row>
    <row r="477" spans="1:7" x14ac:dyDescent="0.25">
      <c r="A477">
        <v>476</v>
      </c>
      <c r="B477" t="s">
        <v>1580</v>
      </c>
      <c r="C477" t="s">
        <v>1581</v>
      </c>
      <c r="D477" t="s">
        <v>1582</v>
      </c>
      <c r="E477" t="s">
        <v>1583</v>
      </c>
      <c r="F477" t="s">
        <v>364</v>
      </c>
      <c r="G477" t="s">
        <v>92</v>
      </c>
    </row>
    <row r="478" spans="1:7" x14ac:dyDescent="0.25">
      <c r="A478">
        <v>477</v>
      </c>
      <c r="B478" t="s">
        <v>1584</v>
      </c>
      <c r="C478" t="s">
        <v>1581</v>
      </c>
      <c r="D478" t="s">
        <v>1585</v>
      </c>
      <c r="E478" t="s">
        <v>1586</v>
      </c>
      <c r="F478" t="s">
        <v>81</v>
      </c>
      <c r="G478" t="s">
        <v>30</v>
      </c>
    </row>
    <row r="479" spans="1:7" x14ac:dyDescent="0.25">
      <c r="A479">
        <v>478</v>
      </c>
      <c r="B479" t="s">
        <v>1587</v>
      </c>
      <c r="C479" t="s">
        <v>1581</v>
      </c>
      <c r="D479" t="s">
        <v>264</v>
      </c>
      <c r="E479" t="s">
        <v>1512</v>
      </c>
      <c r="F479" t="s">
        <v>237</v>
      </c>
      <c r="G479" t="s">
        <v>51</v>
      </c>
    </row>
    <row r="480" spans="1:7" x14ac:dyDescent="0.25">
      <c r="A480">
        <v>479</v>
      </c>
      <c r="B480" t="s">
        <v>1588</v>
      </c>
      <c r="C480" t="s">
        <v>1589</v>
      </c>
      <c r="D480" t="s">
        <v>1590</v>
      </c>
      <c r="E480" t="s">
        <v>1591</v>
      </c>
      <c r="F480" t="s">
        <v>187</v>
      </c>
      <c r="G480" t="s">
        <v>82</v>
      </c>
    </row>
    <row r="481" spans="1:7" x14ac:dyDescent="0.25">
      <c r="A481">
        <v>480</v>
      </c>
      <c r="B481" t="s">
        <v>1592</v>
      </c>
      <c r="C481" t="s">
        <v>1593</v>
      </c>
      <c r="D481" t="s">
        <v>1594</v>
      </c>
      <c r="E481" t="s">
        <v>1595</v>
      </c>
      <c r="F481" t="s">
        <v>29</v>
      </c>
      <c r="G481" t="s">
        <v>274</v>
      </c>
    </row>
    <row r="482" spans="1:7" x14ac:dyDescent="0.25">
      <c r="A482">
        <v>481</v>
      </c>
      <c r="B482" t="s">
        <v>1596</v>
      </c>
      <c r="C482" t="s">
        <v>1597</v>
      </c>
      <c r="D482" t="s">
        <v>1598</v>
      </c>
      <c r="E482" t="s">
        <v>1599</v>
      </c>
      <c r="F482" t="s">
        <v>115</v>
      </c>
      <c r="G482" t="s">
        <v>110</v>
      </c>
    </row>
    <row r="483" spans="1:7" x14ac:dyDescent="0.25">
      <c r="A483">
        <v>482</v>
      </c>
      <c r="B483" t="s">
        <v>1600</v>
      </c>
      <c r="C483" t="s">
        <v>1601</v>
      </c>
      <c r="D483" s="1">
        <v>0</v>
      </c>
      <c r="E483" t="s">
        <v>1602</v>
      </c>
      <c r="F483" t="s">
        <v>408</v>
      </c>
      <c r="G483" t="s">
        <v>92</v>
      </c>
    </row>
    <row r="484" spans="1:7" x14ac:dyDescent="0.25">
      <c r="A484">
        <v>483</v>
      </c>
      <c r="B484" t="s">
        <v>1603</v>
      </c>
      <c r="C484" t="s">
        <v>1604</v>
      </c>
      <c r="D484" t="s">
        <v>174</v>
      </c>
      <c r="E484" t="s">
        <v>1605</v>
      </c>
      <c r="F484" t="s">
        <v>225</v>
      </c>
      <c r="G484" t="s">
        <v>274</v>
      </c>
    </row>
    <row r="485" spans="1:7" x14ac:dyDescent="0.25">
      <c r="A485">
        <v>484</v>
      </c>
      <c r="B485" t="s">
        <v>1606</v>
      </c>
      <c r="C485" t="s">
        <v>1607</v>
      </c>
      <c r="D485" t="s">
        <v>1608</v>
      </c>
      <c r="E485" t="s">
        <v>1609</v>
      </c>
      <c r="F485" t="s">
        <v>11</v>
      </c>
      <c r="G485" t="s">
        <v>110</v>
      </c>
    </row>
    <row r="486" spans="1:7" x14ac:dyDescent="0.25">
      <c r="A486">
        <v>485</v>
      </c>
      <c r="B486" t="s">
        <v>1610</v>
      </c>
      <c r="C486" t="s">
        <v>1611</v>
      </c>
      <c r="D486" t="s">
        <v>1612</v>
      </c>
      <c r="E486" t="s">
        <v>1613</v>
      </c>
      <c r="F486" t="s">
        <v>11</v>
      </c>
      <c r="G486" t="s">
        <v>110</v>
      </c>
    </row>
    <row r="487" spans="1:7" x14ac:dyDescent="0.25">
      <c r="A487">
        <v>486</v>
      </c>
      <c r="B487" t="s">
        <v>1614</v>
      </c>
      <c r="C487" t="s">
        <v>1615</v>
      </c>
      <c r="D487" s="1">
        <v>0</v>
      </c>
      <c r="E487" t="s">
        <v>749</v>
      </c>
      <c r="F487" t="s">
        <v>11</v>
      </c>
      <c r="G487" t="s">
        <v>148</v>
      </c>
    </row>
    <row r="488" spans="1:7" x14ac:dyDescent="0.25">
      <c r="A488">
        <v>487</v>
      </c>
      <c r="B488" t="s">
        <v>1616</v>
      </c>
      <c r="C488" t="s">
        <v>1617</v>
      </c>
      <c r="D488" s="1">
        <v>0</v>
      </c>
      <c r="E488" t="s">
        <v>1618</v>
      </c>
      <c r="F488" t="s">
        <v>11</v>
      </c>
      <c r="G488" t="s">
        <v>110</v>
      </c>
    </row>
    <row r="489" spans="1:7" x14ac:dyDescent="0.25">
      <c r="A489">
        <v>488</v>
      </c>
      <c r="B489" t="s">
        <v>1619</v>
      </c>
      <c r="C489" t="s">
        <v>1617</v>
      </c>
      <c r="D489" t="s">
        <v>1620</v>
      </c>
      <c r="E489" t="s">
        <v>1251</v>
      </c>
      <c r="F489" t="s">
        <v>11</v>
      </c>
      <c r="G489" t="s">
        <v>12</v>
      </c>
    </row>
    <row r="490" spans="1:7" x14ac:dyDescent="0.25">
      <c r="A490">
        <v>489</v>
      </c>
      <c r="B490" t="s">
        <v>1621</v>
      </c>
      <c r="C490" t="s">
        <v>1622</v>
      </c>
      <c r="D490" t="s">
        <v>1623</v>
      </c>
      <c r="E490" t="s">
        <v>1624</v>
      </c>
      <c r="F490" t="s">
        <v>921</v>
      </c>
      <c r="G490" t="s">
        <v>148</v>
      </c>
    </row>
    <row r="491" spans="1:7" x14ac:dyDescent="0.25">
      <c r="A491">
        <v>490</v>
      </c>
      <c r="B491" t="s">
        <v>1625</v>
      </c>
      <c r="C491" t="s">
        <v>1622</v>
      </c>
      <c r="D491" t="s">
        <v>1626</v>
      </c>
      <c r="E491" t="s">
        <v>1333</v>
      </c>
      <c r="F491" t="s">
        <v>183</v>
      </c>
      <c r="G491" t="s">
        <v>12</v>
      </c>
    </row>
    <row r="492" spans="1:7" x14ac:dyDescent="0.25">
      <c r="A492">
        <v>491</v>
      </c>
      <c r="B492" t="s">
        <v>1627</v>
      </c>
      <c r="C492" t="s">
        <v>1628</v>
      </c>
      <c r="D492" t="s">
        <v>1629</v>
      </c>
      <c r="E492" t="s">
        <v>1602</v>
      </c>
      <c r="F492" t="s">
        <v>11</v>
      </c>
      <c r="G492" t="s">
        <v>30</v>
      </c>
    </row>
    <row r="493" spans="1:7" x14ac:dyDescent="0.25">
      <c r="A493">
        <v>492</v>
      </c>
      <c r="B493" t="s">
        <v>1630</v>
      </c>
      <c r="C493" t="s">
        <v>1631</v>
      </c>
      <c r="D493" t="s">
        <v>1632</v>
      </c>
      <c r="E493" t="s">
        <v>1633</v>
      </c>
      <c r="F493" t="s">
        <v>704</v>
      </c>
      <c r="G493" t="s">
        <v>148</v>
      </c>
    </row>
    <row r="494" spans="1:7" x14ac:dyDescent="0.25">
      <c r="A494">
        <v>493</v>
      </c>
      <c r="B494" t="s">
        <v>1634</v>
      </c>
      <c r="C494" t="s">
        <v>1631</v>
      </c>
      <c r="D494" s="1">
        <v>0</v>
      </c>
      <c r="E494" t="s">
        <v>1635</v>
      </c>
      <c r="F494" t="s">
        <v>11</v>
      </c>
      <c r="G494" t="s">
        <v>60</v>
      </c>
    </row>
    <row r="495" spans="1:7" x14ac:dyDescent="0.25">
      <c r="A495">
        <v>494</v>
      </c>
      <c r="B495" t="s">
        <v>1636</v>
      </c>
      <c r="C495" t="s">
        <v>1637</v>
      </c>
      <c r="D495" t="s">
        <v>1638</v>
      </c>
      <c r="E495" t="s">
        <v>1639</v>
      </c>
      <c r="F495" t="s">
        <v>81</v>
      </c>
      <c r="G495" t="s">
        <v>249</v>
      </c>
    </row>
    <row r="496" spans="1:7" x14ac:dyDescent="0.25">
      <c r="A496">
        <v>495</v>
      </c>
      <c r="B496" t="s">
        <v>1640</v>
      </c>
      <c r="C496" t="s">
        <v>1641</v>
      </c>
      <c r="D496" t="s">
        <v>1642</v>
      </c>
      <c r="E496" t="s">
        <v>1643</v>
      </c>
      <c r="F496" t="s">
        <v>11</v>
      </c>
      <c r="G496" t="s">
        <v>209</v>
      </c>
    </row>
    <row r="497" spans="1:7" x14ac:dyDescent="0.25">
      <c r="A497">
        <v>496</v>
      </c>
      <c r="B497" t="s">
        <v>1644</v>
      </c>
      <c r="C497" t="s">
        <v>1641</v>
      </c>
      <c r="D497" t="s">
        <v>1645</v>
      </c>
      <c r="E497" t="s">
        <v>567</v>
      </c>
      <c r="F497" t="s">
        <v>283</v>
      </c>
      <c r="G497" t="s">
        <v>12</v>
      </c>
    </row>
    <row r="498" spans="1:7" x14ac:dyDescent="0.25">
      <c r="A498">
        <v>497</v>
      </c>
      <c r="B498" t="s">
        <v>1646</v>
      </c>
      <c r="C498" t="s">
        <v>1641</v>
      </c>
      <c r="D498" t="s">
        <v>1645</v>
      </c>
      <c r="E498" t="s">
        <v>567</v>
      </c>
      <c r="F498" t="s">
        <v>283</v>
      </c>
      <c r="G498" t="s">
        <v>12</v>
      </c>
    </row>
    <row r="499" spans="1:7" x14ac:dyDescent="0.25">
      <c r="A499">
        <v>498</v>
      </c>
      <c r="B499" t="s">
        <v>1647</v>
      </c>
      <c r="C499" t="s">
        <v>1648</v>
      </c>
      <c r="D499" s="1">
        <v>0</v>
      </c>
      <c r="E499" t="s">
        <v>1649</v>
      </c>
      <c r="F499" t="s">
        <v>386</v>
      </c>
      <c r="G499" t="s">
        <v>60</v>
      </c>
    </row>
    <row r="500" spans="1:7" x14ac:dyDescent="0.25">
      <c r="A500">
        <v>499</v>
      </c>
      <c r="B500" t="s">
        <v>1650</v>
      </c>
      <c r="C500" t="s">
        <v>1648</v>
      </c>
      <c r="D500" s="1">
        <v>0</v>
      </c>
      <c r="E500" t="s">
        <v>1649</v>
      </c>
      <c r="F500" t="s">
        <v>386</v>
      </c>
      <c r="G500" t="s">
        <v>60</v>
      </c>
    </row>
    <row r="501" spans="1:7" x14ac:dyDescent="0.25">
      <c r="A501">
        <v>500</v>
      </c>
      <c r="B501" t="s">
        <v>1651</v>
      </c>
      <c r="C501" t="s">
        <v>1648</v>
      </c>
      <c r="D501" s="1">
        <v>0</v>
      </c>
      <c r="E501" t="s">
        <v>1649</v>
      </c>
      <c r="F501" t="s">
        <v>386</v>
      </c>
      <c r="G501" t="s">
        <v>60</v>
      </c>
    </row>
  </sheetData>
  <conditionalFormatting sqref="G1:G1048576">
    <cfRule type="cellIs" dxfId="1" priority="2" operator="equal">
      <formula>"Technology"</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opLeftCell="A13" workbookViewId="0">
      <selection activeCell="M27" sqref="M27"/>
    </sheetView>
  </sheetViews>
  <sheetFormatPr defaultRowHeight="15" x14ac:dyDescent="0.25"/>
  <cols>
    <col min="1" max="1" width="18.85546875" customWidth="1"/>
  </cols>
  <sheetData>
    <row r="1" spans="1:2" x14ac:dyDescent="0.25">
      <c r="A1" s="4" t="s">
        <v>1653</v>
      </c>
      <c r="B1" s="4" t="s">
        <v>1654</v>
      </c>
    </row>
    <row r="2" spans="1:2" x14ac:dyDescent="0.25">
      <c r="A2" t="s">
        <v>12</v>
      </c>
      <c r="B2">
        <f>COUNTIF(Table1[Industry],"=Technology")</f>
        <v>83</v>
      </c>
    </row>
    <row r="3" spans="1:2" x14ac:dyDescent="0.25">
      <c r="A3" t="s">
        <v>30</v>
      </c>
      <c r="B3">
        <f>COUNTIF(Table1[Industry],"=Consumer")</f>
        <v>43</v>
      </c>
    </row>
    <row r="4" spans="1:2" x14ac:dyDescent="0.25">
      <c r="A4" t="s">
        <v>51</v>
      </c>
      <c r="B4">
        <f>COUNTIF(Table1[Industry],"=Diversified")</f>
        <v>52</v>
      </c>
    </row>
    <row r="5" spans="1:2" x14ac:dyDescent="0.25">
      <c r="A5" t="s">
        <v>82</v>
      </c>
      <c r="B5">
        <f>COUNTIF(Table1[Industry],"=Energy")</f>
        <v>29</v>
      </c>
    </row>
    <row r="6" spans="1:2" x14ac:dyDescent="0.25">
      <c r="A6" t="s">
        <v>110</v>
      </c>
      <c r="B6">
        <f>COUNTIF(Table1[Industry],"=Finance")</f>
        <v>63</v>
      </c>
    </row>
    <row r="7" spans="1:2" x14ac:dyDescent="0.25">
      <c r="A7" t="s">
        <v>1656</v>
      </c>
      <c r="B7">
        <f>COUNTIF(Table1[Industry],"=Food &amp; beverage")</f>
        <v>26</v>
      </c>
    </row>
    <row r="8" spans="1:2" x14ac:dyDescent="0.25">
      <c r="A8" t="s">
        <v>191</v>
      </c>
      <c r="B8">
        <f>COUNTIF(Table1[Industry],"=Entertainment")</f>
        <v>12</v>
      </c>
    </row>
    <row r="9" spans="1:2" x14ac:dyDescent="0.25">
      <c r="A9" t="s">
        <v>1655</v>
      </c>
      <c r="B9">
        <f>COUNTIF(Table1[Industry],"=Commodities")</f>
        <v>17</v>
      </c>
    </row>
    <row r="10" spans="1:2" x14ac:dyDescent="0.25">
      <c r="A10" t="s">
        <v>266</v>
      </c>
      <c r="B10">
        <f>COUNTIF(Table1[Industry],"=Services")</f>
        <v>13</v>
      </c>
    </row>
    <row r="11" spans="1:2" x14ac:dyDescent="0.25">
      <c r="A11" t="s">
        <v>274</v>
      </c>
      <c r="B11">
        <f>COUNTIF(Table1[Industry],"=Health Care")</f>
        <v>30</v>
      </c>
    </row>
    <row r="12" spans="1:2" x14ac:dyDescent="0.25">
      <c r="A12" t="s">
        <v>249</v>
      </c>
      <c r="B12">
        <f>COUNTIF(Table1[Industry],"=Real Estate")</f>
        <v>22</v>
      </c>
    </row>
    <row r="13" spans="1:2" x14ac:dyDescent="0.25">
      <c r="A13" t="s">
        <v>368</v>
      </c>
      <c r="B13">
        <f>COUNTIF(Table1[Industry],"=Media &amp; Telecom")</f>
        <v>19</v>
      </c>
    </row>
    <row r="14" spans="1:2" x14ac:dyDescent="0.25">
      <c r="A14" t="s">
        <v>92</v>
      </c>
      <c r="B14">
        <f>COUNTIF(Table1[Industry],"Industrial")</f>
        <v>56</v>
      </c>
    </row>
    <row r="15" spans="1:2" x14ac:dyDescent="0.25">
      <c r="A15" t="s">
        <v>60</v>
      </c>
      <c r="B15">
        <f>COUNTIF(Table1[Industry],"=Retail")</f>
        <v>35</v>
      </c>
    </row>
    <row r="16" spans="1:2" x14ac:dyDescent="0.25">
      <c r="A16" t="s">
        <v>1654</v>
      </c>
      <c r="B16">
        <f>SUM(sum_table[Total])</f>
        <v>500</v>
      </c>
    </row>
  </sheetData>
  <pageMargins left="0.7" right="0.7" top="0.75" bottom="0.75" header="0.3" footer="0.3"/>
  <pageSetup paperSize="9" orientation="portrait" horizontalDpi="300" verticalDpi="3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6"/>
  <sheetViews>
    <sheetView workbookViewId="0">
      <selection activeCell="G19" sqref="G19"/>
    </sheetView>
  </sheetViews>
  <sheetFormatPr defaultRowHeight="15" x14ac:dyDescent="0.25"/>
  <cols>
    <col min="1" max="1" width="34.140625" bestFit="1" customWidth="1"/>
    <col min="2" max="2" width="21.85546875" customWidth="1"/>
    <col min="3" max="3" width="19.7109375" customWidth="1"/>
    <col min="4" max="4" width="18.28515625" customWidth="1"/>
  </cols>
  <sheetData>
    <row r="1" spans="1:4" x14ac:dyDescent="0.25">
      <c r="A1" s="5" t="s">
        <v>1</v>
      </c>
      <c r="B1" s="5" t="s">
        <v>2</v>
      </c>
      <c r="C1" s="5" t="s">
        <v>6</v>
      </c>
      <c r="D1" s="5" t="s">
        <v>5</v>
      </c>
    </row>
    <row r="2" spans="1:4" x14ac:dyDescent="0.25">
      <c r="A2" t="s">
        <v>150</v>
      </c>
      <c r="B2" t="s">
        <v>151</v>
      </c>
      <c r="C2" t="s">
        <v>110</v>
      </c>
      <c r="D2" t="s">
        <v>11</v>
      </c>
    </row>
    <row r="3" spans="1:4" x14ac:dyDescent="0.25">
      <c r="C3" t="s">
        <v>2003</v>
      </c>
    </row>
    <row r="4" spans="1:4" x14ac:dyDescent="0.25">
      <c r="B4" t="s">
        <v>1660</v>
      </c>
    </row>
    <row r="5" spans="1:4" x14ac:dyDescent="0.25">
      <c r="A5" t="s">
        <v>1661</v>
      </c>
    </row>
    <row r="6" spans="1:4" x14ac:dyDescent="0.25">
      <c r="A6" t="s">
        <v>743</v>
      </c>
      <c r="B6" t="s">
        <v>744</v>
      </c>
      <c r="C6" t="s">
        <v>12</v>
      </c>
      <c r="D6" t="s">
        <v>11</v>
      </c>
    </row>
    <row r="7" spans="1:4" x14ac:dyDescent="0.25">
      <c r="C7" t="s">
        <v>2004</v>
      </c>
    </row>
    <row r="8" spans="1:4" x14ac:dyDescent="0.25">
      <c r="B8" t="s">
        <v>1662</v>
      </c>
    </row>
    <row r="9" spans="1:4" x14ac:dyDescent="0.25">
      <c r="A9" t="s">
        <v>1663</v>
      </c>
    </row>
    <row r="10" spans="1:4" x14ac:dyDescent="0.25">
      <c r="A10" t="s">
        <v>68</v>
      </c>
      <c r="B10" t="s">
        <v>69</v>
      </c>
      <c r="C10" t="s">
        <v>60</v>
      </c>
      <c r="D10" t="s">
        <v>11</v>
      </c>
    </row>
    <row r="11" spans="1:4" x14ac:dyDescent="0.25">
      <c r="C11" t="s">
        <v>2006</v>
      </c>
    </row>
    <row r="12" spans="1:4" x14ac:dyDescent="0.25">
      <c r="B12" t="s">
        <v>1667</v>
      </c>
    </row>
    <row r="13" spans="1:4" x14ac:dyDescent="0.25">
      <c r="A13" t="s">
        <v>1668</v>
      </c>
    </row>
    <row r="14" spans="1:4" x14ac:dyDescent="0.25">
      <c r="A14" t="s">
        <v>627</v>
      </c>
      <c r="B14" t="s">
        <v>628</v>
      </c>
      <c r="C14" t="s">
        <v>110</v>
      </c>
      <c r="D14" t="s">
        <v>11</v>
      </c>
    </row>
    <row r="15" spans="1:4" x14ac:dyDescent="0.25">
      <c r="C15" t="s">
        <v>2003</v>
      </c>
    </row>
    <row r="16" spans="1:4" x14ac:dyDescent="0.25">
      <c r="B16" t="s">
        <v>1673</v>
      </c>
    </row>
    <row r="17" spans="1:4" x14ac:dyDescent="0.25">
      <c r="A17" t="s">
        <v>1674</v>
      </c>
    </row>
    <row r="18" spans="1:4" x14ac:dyDescent="0.25">
      <c r="A18" t="s">
        <v>777</v>
      </c>
      <c r="B18" t="s">
        <v>778</v>
      </c>
      <c r="C18" t="s">
        <v>60</v>
      </c>
      <c r="D18" t="s">
        <v>11</v>
      </c>
    </row>
    <row r="19" spans="1:4" x14ac:dyDescent="0.25">
      <c r="C19" t="s">
        <v>2006</v>
      </c>
    </row>
    <row r="20" spans="1:4" x14ac:dyDescent="0.25">
      <c r="B20" t="s">
        <v>1675</v>
      </c>
    </row>
    <row r="21" spans="1:4" x14ac:dyDescent="0.25">
      <c r="A21" t="s">
        <v>1676</v>
      </c>
    </row>
    <row r="22" spans="1:4" x14ac:dyDescent="0.25">
      <c r="A22" t="s">
        <v>954</v>
      </c>
      <c r="B22" t="s">
        <v>951</v>
      </c>
      <c r="C22" t="s">
        <v>110</v>
      </c>
      <c r="D22" t="s">
        <v>11</v>
      </c>
    </row>
    <row r="23" spans="1:4" x14ac:dyDescent="0.25">
      <c r="C23" t="s">
        <v>2003</v>
      </c>
    </row>
    <row r="24" spans="1:4" x14ac:dyDescent="0.25">
      <c r="B24" t="s">
        <v>1672</v>
      </c>
    </row>
    <row r="25" spans="1:4" x14ac:dyDescent="0.25">
      <c r="A25" t="s">
        <v>1677</v>
      </c>
    </row>
    <row r="26" spans="1:4" x14ac:dyDescent="0.25">
      <c r="A26" t="s">
        <v>1301</v>
      </c>
      <c r="B26" t="s">
        <v>1298</v>
      </c>
      <c r="C26" t="s">
        <v>110</v>
      </c>
      <c r="D26" t="s">
        <v>11</v>
      </c>
    </row>
    <row r="27" spans="1:4" x14ac:dyDescent="0.25">
      <c r="C27" t="s">
        <v>2003</v>
      </c>
    </row>
    <row r="28" spans="1:4" x14ac:dyDescent="0.25">
      <c r="B28" t="s">
        <v>1679</v>
      </c>
    </row>
    <row r="29" spans="1:4" x14ac:dyDescent="0.25">
      <c r="A29" t="s">
        <v>1680</v>
      </c>
    </row>
    <row r="30" spans="1:4" x14ac:dyDescent="0.25">
      <c r="A30" t="s">
        <v>35</v>
      </c>
      <c r="B30" t="s">
        <v>36</v>
      </c>
      <c r="C30" t="s">
        <v>12</v>
      </c>
      <c r="D30" t="s">
        <v>11</v>
      </c>
    </row>
    <row r="31" spans="1:4" x14ac:dyDescent="0.25">
      <c r="C31" t="s">
        <v>2004</v>
      </c>
    </row>
    <row r="32" spans="1:4" x14ac:dyDescent="0.25">
      <c r="B32" t="s">
        <v>1681</v>
      </c>
    </row>
    <row r="33" spans="1:4" x14ac:dyDescent="0.25">
      <c r="A33" t="s">
        <v>1682</v>
      </c>
    </row>
    <row r="34" spans="1:4" x14ac:dyDescent="0.25">
      <c r="A34" t="s">
        <v>1154</v>
      </c>
      <c r="B34" t="s">
        <v>1151</v>
      </c>
      <c r="C34" t="s">
        <v>368</v>
      </c>
      <c r="D34" t="s">
        <v>11</v>
      </c>
    </row>
    <row r="35" spans="1:4" x14ac:dyDescent="0.25">
      <c r="C35" t="s">
        <v>2011</v>
      </c>
    </row>
    <row r="36" spans="1:4" x14ac:dyDescent="0.25">
      <c r="B36" t="s">
        <v>1683</v>
      </c>
    </row>
    <row r="37" spans="1:4" x14ac:dyDescent="0.25">
      <c r="A37" t="s">
        <v>1684</v>
      </c>
    </row>
    <row r="38" spans="1:4" x14ac:dyDescent="0.25">
      <c r="A38" t="s">
        <v>668</v>
      </c>
      <c r="B38" t="s">
        <v>665</v>
      </c>
      <c r="C38" t="s">
        <v>274</v>
      </c>
      <c r="D38" t="s">
        <v>11</v>
      </c>
    </row>
    <row r="39" spans="1:4" x14ac:dyDescent="0.25">
      <c r="C39" t="s">
        <v>2007</v>
      </c>
    </row>
    <row r="40" spans="1:4" x14ac:dyDescent="0.25">
      <c r="B40" t="s">
        <v>1678</v>
      </c>
    </row>
    <row r="41" spans="1:4" x14ac:dyDescent="0.25">
      <c r="A41" t="s">
        <v>1685</v>
      </c>
    </row>
    <row r="42" spans="1:4" x14ac:dyDescent="0.25">
      <c r="A42" t="s">
        <v>1087</v>
      </c>
      <c r="B42" t="s">
        <v>1088</v>
      </c>
      <c r="C42" t="s">
        <v>148</v>
      </c>
      <c r="D42" t="s">
        <v>11</v>
      </c>
    </row>
    <row r="43" spans="1:4" x14ac:dyDescent="0.25">
      <c r="C43" t="s">
        <v>2009</v>
      </c>
    </row>
    <row r="44" spans="1:4" x14ac:dyDescent="0.25">
      <c r="B44" t="s">
        <v>1686</v>
      </c>
    </row>
    <row r="45" spans="1:4" x14ac:dyDescent="0.25">
      <c r="A45" t="s">
        <v>1687</v>
      </c>
    </row>
    <row r="46" spans="1:4" x14ac:dyDescent="0.25">
      <c r="A46" t="s">
        <v>1505</v>
      </c>
      <c r="B46" t="s">
        <v>1506</v>
      </c>
      <c r="C46" t="s">
        <v>12</v>
      </c>
      <c r="D46" t="s">
        <v>11</v>
      </c>
    </row>
    <row r="47" spans="1:4" x14ac:dyDescent="0.25">
      <c r="C47" t="s">
        <v>2004</v>
      </c>
    </row>
    <row r="48" spans="1:4" x14ac:dyDescent="0.25">
      <c r="B48" t="s">
        <v>1688</v>
      </c>
    </row>
    <row r="49" spans="1:4" x14ac:dyDescent="0.25">
      <c r="A49" t="s">
        <v>1689</v>
      </c>
    </row>
    <row r="50" spans="1:4" x14ac:dyDescent="0.25">
      <c r="A50" t="s">
        <v>693</v>
      </c>
      <c r="B50" t="s">
        <v>694</v>
      </c>
      <c r="C50" t="s">
        <v>12</v>
      </c>
      <c r="D50" t="s">
        <v>11</v>
      </c>
    </row>
    <row r="51" spans="1:4" x14ac:dyDescent="0.25">
      <c r="C51" t="s">
        <v>2004</v>
      </c>
    </row>
    <row r="52" spans="1:4" x14ac:dyDescent="0.25">
      <c r="B52" t="s">
        <v>1690</v>
      </c>
    </row>
    <row r="53" spans="1:4" x14ac:dyDescent="0.25">
      <c r="A53" t="s">
        <v>1691</v>
      </c>
    </row>
    <row r="54" spans="1:4" x14ac:dyDescent="0.25">
      <c r="A54" t="s">
        <v>858</v>
      </c>
      <c r="B54" t="s">
        <v>859</v>
      </c>
      <c r="C54" t="s">
        <v>266</v>
      </c>
      <c r="D54" t="s">
        <v>11</v>
      </c>
    </row>
    <row r="55" spans="1:4" x14ac:dyDescent="0.25">
      <c r="C55" t="s">
        <v>2012</v>
      </c>
    </row>
    <row r="56" spans="1:4" x14ac:dyDescent="0.25">
      <c r="B56" t="s">
        <v>1692</v>
      </c>
    </row>
    <row r="57" spans="1:4" x14ac:dyDescent="0.25">
      <c r="A57" t="s">
        <v>1693</v>
      </c>
    </row>
    <row r="58" spans="1:4" x14ac:dyDescent="0.25">
      <c r="A58" t="s">
        <v>1610</v>
      </c>
      <c r="B58" t="s">
        <v>1611</v>
      </c>
      <c r="C58" t="s">
        <v>110</v>
      </c>
      <c r="D58" t="s">
        <v>11</v>
      </c>
    </row>
    <row r="59" spans="1:4" x14ac:dyDescent="0.25">
      <c r="C59" t="s">
        <v>2003</v>
      </c>
    </row>
    <row r="60" spans="1:4" x14ac:dyDescent="0.25">
      <c r="B60" t="s">
        <v>1694</v>
      </c>
    </row>
    <row r="61" spans="1:4" x14ac:dyDescent="0.25">
      <c r="A61" t="s">
        <v>1695</v>
      </c>
    </row>
    <row r="62" spans="1:4" x14ac:dyDescent="0.25">
      <c r="A62" t="s">
        <v>1219</v>
      </c>
      <c r="B62" t="s">
        <v>1216</v>
      </c>
      <c r="C62" t="s">
        <v>148</v>
      </c>
      <c r="D62" t="s">
        <v>11</v>
      </c>
    </row>
    <row r="63" spans="1:4" x14ac:dyDescent="0.25">
      <c r="C63" t="s">
        <v>2009</v>
      </c>
    </row>
    <row r="64" spans="1:4" x14ac:dyDescent="0.25">
      <c r="B64" t="s">
        <v>1696</v>
      </c>
    </row>
    <row r="65" spans="1:4" x14ac:dyDescent="0.25">
      <c r="A65" t="s">
        <v>1697</v>
      </c>
    </row>
    <row r="66" spans="1:4" x14ac:dyDescent="0.25">
      <c r="A66" t="s">
        <v>740</v>
      </c>
      <c r="B66" t="s">
        <v>734</v>
      </c>
      <c r="C66" t="s">
        <v>274</v>
      </c>
      <c r="D66" t="s">
        <v>11</v>
      </c>
    </row>
    <row r="67" spans="1:4" x14ac:dyDescent="0.25">
      <c r="C67" t="s">
        <v>2007</v>
      </c>
    </row>
    <row r="68" spans="1:4" x14ac:dyDescent="0.25">
      <c r="B68" t="s">
        <v>1698</v>
      </c>
    </row>
    <row r="69" spans="1:4" x14ac:dyDescent="0.25">
      <c r="A69" t="s">
        <v>1699</v>
      </c>
    </row>
    <row r="70" spans="1:4" x14ac:dyDescent="0.25">
      <c r="A70" t="s">
        <v>603</v>
      </c>
      <c r="B70" t="s">
        <v>604</v>
      </c>
      <c r="C70" t="s">
        <v>60</v>
      </c>
      <c r="D70" t="s">
        <v>11</v>
      </c>
    </row>
    <row r="71" spans="1:4" x14ac:dyDescent="0.25">
      <c r="C71" t="s">
        <v>2006</v>
      </c>
    </row>
    <row r="72" spans="1:4" x14ac:dyDescent="0.25">
      <c r="B72" t="s">
        <v>1700</v>
      </c>
    </row>
    <row r="73" spans="1:4" x14ac:dyDescent="0.25">
      <c r="A73" t="s">
        <v>1701</v>
      </c>
    </row>
    <row r="74" spans="1:4" x14ac:dyDescent="0.25">
      <c r="A74" t="s">
        <v>1517</v>
      </c>
      <c r="B74" t="s">
        <v>1518</v>
      </c>
      <c r="C74" t="s">
        <v>368</v>
      </c>
      <c r="D74" t="s">
        <v>11</v>
      </c>
    </row>
    <row r="75" spans="1:4" x14ac:dyDescent="0.25">
      <c r="C75" t="s">
        <v>2011</v>
      </c>
    </row>
    <row r="76" spans="1:4" x14ac:dyDescent="0.25">
      <c r="B76" t="s">
        <v>1702</v>
      </c>
    </row>
    <row r="77" spans="1:4" x14ac:dyDescent="0.25">
      <c r="A77" t="s">
        <v>1703</v>
      </c>
    </row>
    <row r="78" spans="1:4" x14ac:dyDescent="0.25">
      <c r="A78" t="s">
        <v>101</v>
      </c>
      <c r="B78" t="s">
        <v>102</v>
      </c>
      <c r="C78" t="s">
        <v>92</v>
      </c>
      <c r="D78" t="s">
        <v>11</v>
      </c>
    </row>
    <row r="79" spans="1:4" x14ac:dyDescent="0.25">
      <c r="C79" t="s">
        <v>2010</v>
      </c>
    </row>
    <row r="80" spans="1:4" x14ac:dyDescent="0.25">
      <c r="B80" t="s">
        <v>1704</v>
      </c>
    </row>
    <row r="81" spans="1:4" x14ac:dyDescent="0.25">
      <c r="A81" t="s">
        <v>1705</v>
      </c>
    </row>
    <row r="82" spans="1:4" x14ac:dyDescent="0.25">
      <c r="A82" t="s">
        <v>634</v>
      </c>
      <c r="B82" t="s">
        <v>628</v>
      </c>
      <c r="C82" t="s">
        <v>110</v>
      </c>
      <c r="D82" t="s">
        <v>11</v>
      </c>
    </row>
    <row r="83" spans="1:4" x14ac:dyDescent="0.25">
      <c r="C83" t="s">
        <v>2003</v>
      </c>
    </row>
    <row r="84" spans="1:4" x14ac:dyDescent="0.25">
      <c r="B84" t="s">
        <v>1673</v>
      </c>
    </row>
    <row r="85" spans="1:4" x14ac:dyDescent="0.25">
      <c r="A85" t="s">
        <v>1706</v>
      </c>
    </row>
    <row r="86" spans="1:4" x14ac:dyDescent="0.25">
      <c r="A86" t="s">
        <v>1034</v>
      </c>
      <c r="B86" t="s">
        <v>1029</v>
      </c>
      <c r="C86" t="s">
        <v>30</v>
      </c>
      <c r="D86" t="s">
        <v>11</v>
      </c>
    </row>
    <row r="87" spans="1:4" x14ac:dyDescent="0.25">
      <c r="C87" t="s">
        <v>2005</v>
      </c>
    </row>
    <row r="88" spans="1:4" x14ac:dyDescent="0.25">
      <c r="B88" t="s">
        <v>1708</v>
      </c>
    </row>
    <row r="89" spans="1:4" x14ac:dyDescent="0.25">
      <c r="A89" t="s">
        <v>1709</v>
      </c>
    </row>
    <row r="90" spans="1:4" x14ac:dyDescent="0.25">
      <c r="A90" t="s">
        <v>486</v>
      </c>
      <c r="B90" t="s">
        <v>487</v>
      </c>
      <c r="C90" t="s">
        <v>60</v>
      </c>
      <c r="D90" t="s">
        <v>11</v>
      </c>
    </row>
    <row r="91" spans="1:4" x14ac:dyDescent="0.25">
      <c r="C91" t="s">
        <v>2006</v>
      </c>
    </row>
    <row r="92" spans="1:4" x14ac:dyDescent="0.25">
      <c r="B92" t="s">
        <v>1710</v>
      </c>
    </row>
    <row r="93" spans="1:4" x14ac:dyDescent="0.25">
      <c r="A93" t="s">
        <v>1711</v>
      </c>
    </row>
    <row r="94" spans="1:4" x14ac:dyDescent="0.25">
      <c r="A94" t="s">
        <v>1215</v>
      </c>
      <c r="B94" t="s">
        <v>1216</v>
      </c>
      <c r="C94" t="s">
        <v>148</v>
      </c>
      <c r="D94" t="s">
        <v>11</v>
      </c>
    </row>
    <row r="95" spans="1:4" x14ac:dyDescent="0.25">
      <c r="C95" t="s">
        <v>2009</v>
      </c>
    </row>
    <row r="96" spans="1:4" x14ac:dyDescent="0.25">
      <c r="B96" t="s">
        <v>1696</v>
      </c>
    </row>
    <row r="97" spans="1:4" x14ac:dyDescent="0.25">
      <c r="A97" t="s">
        <v>1714</v>
      </c>
    </row>
    <row r="98" spans="1:4" x14ac:dyDescent="0.25">
      <c r="A98" t="s">
        <v>783</v>
      </c>
      <c r="B98" t="s">
        <v>778</v>
      </c>
      <c r="C98" t="s">
        <v>60</v>
      </c>
      <c r="D98" t="s">
        <v>11</v>
      </c>
    </row>
    <row r="99" spans="1:4" x14ac:dyDescent="0.25">
      <c r="C99" t="s">
        <v>2006</v>
      </c>
    </row>
    <row r="100" spans="1:4" x14ac:dyDescent="0.25">
      <c r="B100" t="s">
        <v>1675</v>
      </c>
    </row>
    <row r="101" spans="1:4" x14ac:dyDescent="0.25">
      <c r="A101" t="s">
        <v>1715</v>
      </c>
    </row>
    <row r="102" spans="1:4" x14ac:dyDescent="0.25">
      <c r="A102" t="s">
        <v>284</v>
      </c>
      <c r="B102" t="s">
        <v>285</v>
      </c>
      <c r="C102" t="s">
        <v>249</v>
      </c>
      <c r="D102" t="s">
        <v>11</v>
      </c>
    </row>
    <row r="103" spans="1:4" x14ac:dyDescent="0.25">
      <c r="C103" t="s">
        <v>2014</v>
      </c>
    </row>
    <row r="104" spans="1:4" x14ac:dyDescent="0.25">
      <c r="B104" t="s">
        <v>1716</v>
      </c>
    </row>
    <row r="105" spans="1:4" x14ac:dyDescent="0.25">
      <c r="A105" t="s">
        <v>1717</v>
      </c>
    </row>
    <row r="106" spans="1:4" x14ac:dyDescent="0.25">
      <c r="A106" t="s">
        <v>881</v>
      </c>
      <c r="B106" t="s">
        <v>882</v>
      </c>
      <c r="C106" t="s">
        <v>82</v>
      </c>
      <c r="D106" t="s">
        <v>11</v>
      </c>
    </row>
    <row r="107" spans="1:4" x14ac:dyDescent="0.25">
      <c r="C107" t="s">
        <v>2015</v>
      </c>
    </row>
    <row r="108" spans="1:4" x14ac:dyDescent="0.25">
      <c r="B108" t="s">
        <v>1718</v>
      </c>
    </row>
    <row r="109" spans="1:4" x14ac:dyDescent="0.25">
      <c r="A109" t="s">
        <v>1719</v>
      </c>
    </row>
    <row r="110" spans="1:4" x14ac:dyDescent="0.25">
      <c r="A110" t="s">
        <v>521</v>
      </c>
      <c r="B110" t="s">
        <v>522</v>
      </c>
      <c r="C110" t="s">
        <v>12</v>
      </c>
      <c r="D110" t="s">
        <v>11</v>
      </c>
    </row>
    <row r="111" spans="1:4" x14ac:dyDescent="0.25">
      <c r="C111" t="s">
        <v>2004</v>
      </c>
    </row>
    <row r="112" spans="1:4" x14ac:dyDescent="0.25">
      <c r="B112" t="s">
        <v>1720</v>
      </c>
    </row>
    <row r="113" spans="1:4" x14ac:dyDescent="0.25">
      <c r="A113" t="s">
        <v>1721</v>
      </c>
    </row>
    <row r="114" spans="1:4" x14ac:dyDescent="0.25">
      <c r="A114" t="s">
        <v>1409</v>
      </c>
      <c r="B114" t="s">
        <v>1410</v>
      </c>
      <c r="C114" t="s">
        <v>12</v>
      </c>
      <c r="D114" t="s">
        <v>11</v>
      </c>
    </row>
    <row r="115" spans="1:4" x14ac:dyDescent="0.25">
      <c r="C115" t="s">
        <v>2004</v>
      </c>
    </row>
    <row r="116" spans="1:4" x14ac:dyDescent="0.25">
      <c r="B116" t="s">
        <v>1722</v>
      </c>
    </row>
    <row r="117" spans="1:4" x14ac:dyDescent="0.25">
      <c r="A117" t="s">
        <v>1723</v>
      </c>
    </row>
    <row r="118" spans="1:4" x14ac:dyDescent="0.25">
      <c r="A118" t="s">
        <v>1073</v>
      </c>
      <c r="B118" t="s">
        <v>1074</v>
      </c>
      <c r="C118" t="s">
        <v>191</v>
      </c>
      <c r="D118" t="s">
        <v>11</v>
      </c>
    </row>
    <row r="119" spans="1:4" x14ac:dyDescent="0.25">
      <c r="C119" t="s">
        <v>2013</v>
      </c>
    </row>
    <row r="120" spans="1:4" x14ac:dyDescent="0.25">
      <c r="B120" t="s">
        <v>1724</v>
      </c>
    </row>
    <row r="121" spans="1:4" x14ac:dyDescent="0.25">
      <c r="A121" t="s">
        <v>1725</v>
      </c>
    </row>
    <row r="122" spans="1:4" x14ac:dyDescent="0.25">
      <c r="A122" t="s">
        <v>1634</v>
      </c>
      <c r="B122" t="s">
        <v>1631</v>
      </c>
      <c r="C122" t="s">
        <v>60</v>
      </c>
      <c r="D122" t="s">
        <v>11</v>
      </c>
    </row>
    <row r="123" spans="1:4" x14ac:dyDescent="0.25">
      <c r="C123" t="s">
        <v>2006</v>
      </c>
    </row>
    <row r="124" spans="1:4" x14ac:dyDescent="0.25">
      <c r="B124" t="s">
        <v>1726</v>
      </c>
    </row>
    <row r="125" spans="1:4" x14ac:dyDescent="0.25">
      <c r="A125" t="s">
        <v>1727</v>
      </c>
    </row>
    <row r="126" spans="1:4" x14ac:dyDescent="0.25">
      <c r="A126" t="s">
        <v>885</v>
      </c>
      <c r="B126" t="s">
        <v>882</v>
      </c>
      <c r="C126" t="s">
        <v>110</v>
      </c>
      <c r="D126" t="s">
        <v>11</v>
      </c>
    </row>
    <row r="127" spans="1:4" x14ac:dyDescent="0.25">
      <c r="C127" t="s">
        <v>2003</v>
      </c>
    </row>
    <row r="128" spans="1:4" x14ac:dyDescent="0.25">
      <c r="B128" t="s">
        <v>1718</v>
      </c>
    </row>
    <row r="129" spans="1:4" x14ac:dyDescent="0.25">
      <c r="A129" t="s">
        <v>1729</v>
      </c>
    </row>
    <row r="130" spans="1:4" x14ac:dyDescent="0.25">
      <c r="A130" t="s">
        <v>932</v>
      </c>
      <c r="B130" t="s">
        <v>927</v>
      </c>
      <c r="C130" t="s">
        <v>12</v>
      </c>
      <c r="D130" t="s">
        <v>11</v>
      </c>
    </row>
    <row r="131" spans="1:4" x14ac:dyDescent="0.25">
      <c r="C131" t="s">
        <v>2004</v>
      </c>
    </row>
    <row r="132" spans="1:4" x14ac:dyDescent="0.25">
      <c r="B132" t="s">
        <v>1665</v>
      </c>
    </row>
    <row r="133" spans="1:4" x14ac:dyDescent="0.25">
      <c r="A133" t="s">
        <v>1730</v>
      </c>
    </row>
    <row r="134" spans="1:4" x14ac:dyDescent="0.25">
      <c r="A134" t="s">
        <v>598</v>
      </c>
      <c r="B134" t="s">
        <v>599</v>
      </c>
      <c r="C134" t="s">
        <v>12</v>
      </c>
      <c r="D134" t="s">
        <v>11</v>
      </c>
    </row>
    <row r="135" spans="1:4" x14ac:dyDescent="0.25">
      <c r="C135" t="s">
        <v>2004</v>
      </c>
    </row>
    <row r="136" spans="1:4" x14ac:dyDescent="0.25">
      <c r="B136" t="s">
        <v>1731</v>
      </c>
    </row>
    <row r="137" spans="1:4" x14ac:dyDescent="0.25">
      <c r="A137" t="s">
        <v>1732</v>
      </c>
    </row>
    <row r="138" spans="1:4" x14ac:dyDescent="0.25">
      <c r="A138" t="s">
        <v>401</v>
      </c>
      <c r="B138" t="s">
        <v>402</v>
      </c>
      <c r="C138" t="s">
        <v>110</v>
      </c>
      <c r="D138" t="s">
        <v>11</v>
      </c>
    </row>
    <row r="139" spans="1:4" x14ac:dyDescent="0.25">
      <c r="C139" t="s">
        <v>2003</v>
      </c>
    </row>
    <row r="140" spans="1:4" x14ac:dyDescent="0.25">
      <c r="B140" t="s">
        <v>1733</v>
      </c>
    </row>
    <row r="141" spans="1:4" x14ac:dyDescent="0.25">
      <c r="A141" t="s">
        <v>1734</v>
      </c>
    </row>
    <row r="142" spans="1:4" x14ac:dyDescent="0.25">
      <c r="A142" t="s">
        <v>1240</v>
      </c>
      <c r="B142" t="s">
        <v>1241</v>
      </c>
      <c r="C142" t="s">
        <v>92</v>
      </c>
      <c r="D142" t="s">
        <v>11</v>
      </c>
    </row>
    <row r="143" spans="1:4" x14ac:dyDescent="0.25">
      <c r="C143" t="s">
        <v>2010</v>
      </c>
    </row>
    <row r="144" spans="1:4" x14ac:dyDescent="0.25">
      <c r="B144" t="s">
        <v>1736</v>
      </c>
    </row>
    <row r="145" spans="1:4" x14ac:dyDescent="0.25">
      <c r="A145" t="s">
        <v>1737</v>
      </c>
    </row>
    <row r="146" spans="1:4" x14ac:dyDescent="0.25">
      <c r="A146" t="s">
        <v>593</v>
      </c>
      <c r="B146" t="s">
        <v>594</v>
      </c>
      <c r="C146" t="s">
        <v>266</v>
      </c>
      <c r="D146" t="s">
        <v>11</v>
      </c>
    </row>
    <row r="147" spans="1:4" x14ac:dyDescent="0.25">
      <c r="C147" t="s">
        <v>2012</v>
      </c>
    </row>
    <row r="148" spans="1:4" x14ac:dyDescent="0.25">
      <c r="B148" t="s">
        <v>1738</v>
      </c>
    </row>
    <row r="149" spans="1:4" x14ac:dyDescent="0.25">
      <c r="A149" t="s">
        <v>1739</v>
      </c>
    </row>
    <row r="150" spans="1:4" x14ac:dyDescent="0.25">
      <c r="A150" t="s">
        <v>511</v>
      </c>
      <c r="B150" t="s">
        <v>512</v>
      </c>
      <c r="C150" t="s">
        <v>249</v>
      </c>
      <c r="D150" t="s">
        <v>11</v>
      </c>
    </row>
    <row r="151" spans="1:4" x14ac:dyDescent="0.25">
      <c r="C151" t="s">
        <v>2014</v>
      </c>
    </row>
    <row r="152" spans="1:4" x14ac:dyDescent="0.25">
      <c r="B152" t="s">
        <v>1741</v>
      </c>
    </row>
    <row r="153" spans="1:4" x14ac:dyDescent="0.25">
      <c r="A153" t="s">
        <v>1742</v>
      </c>
    </row>
    <row r="154" spans="1:4" x14ac:dyDescent="0.25">
      <c r="A154" t="s">
        <v>457</v>
      </c>
      <c r="B154" t="s">
        <v>458</v>
      </c>
      <c r="C154" t="s">
        <v>368</v>
      </c>
      <c r="D154" t="s">
        <v>11</v>
      </c>
    </row>
    <row r="155" spans="1:4" x14ac:dyDescent="0.25">
      <c r="C155" t="s">
        <v>2011</v>
      </c>
    </row>
    <row r="156" spans="1:4" x14ac:dyDescent="0.25">
      <c r="B156" t="s">
        <v>1743</v>
      </c>
    </row>
    <row r="157" spans="1:4" x14ac:dyDescent="0.25">
      <c r="A157" t="s">
        <v>1744</v>
      </c>
    </row>
    <row r="158" spans="1:4" x14ac:dyDescent="0.25">
      <c r="A158" t="s">
        <v>1569</v>
      </c>
      <c r="B158" t="s">
        <v>1570</v>
      </c>
      <c r="C158" t="s">
        <v>249</v>
      </c>
      <c r="D158" t="s">
        <v>11</v>
      </c>
    </row>
    <row r="159" spans="1:4" x14ac:dyDescent="0.25">
      <c r="C159" t="s">
        <v>2014</v>
      </c>
    </row>
    <row r="160" spans="1:4" x14ac:dyDescent="0.25">
      <c r="B160" t="s">
        <v>1745</v>
      </c>
    </row>
    <row r="161" spans="1:4" x14ac:dyDescent="0.25">
      <c r="A161" t="s">
        <v>1746</v>
      </c>
    </row>
    <row r="162" spans="1:4" x14ac:dyDescent="0.25">
      <c r="A162" t="s">
        <v>250</v>
      </c>
      <c r="B162" t="s">
        <v>246</v>
      </c>
      <c r="C162" t="s">
        <v>12</v>
      </c>
      <c r="D162" t="s">
        <v>11</v>
      </c>
    </row>
    <row r="163" spans="1:4" x14ac:dyDescent="0.25">
      <c r="C163" t="s">
        <v>2004</v>
      </c>
    </row>
    <row r="164" spans="1:4" x14ac:dyDescent="0.25">
      <c r="B164" t="s">
        <v>1747</v>
      </c>
    </row>
    <row r="165" spans="1:4" x14ac:dyDescent="0.25">
      <c r="A165" t="s">
        <v>1748</v>
      </c>
    </row>
    <row r="166" spans="1:4" x14ac:dyDescent="0.25">
      <c r="A166" t="s">
        <v>1404</v>
      </c>
      <c r="B166" t="s">
        <v>1405</v>
      </c>
      <c r="C166" t="s">
        <v>249</v>
      </c>
      <c r="D166" t="s">
        <v>11</v>
      </c>
    </row>
    <row r="167" spans="1:4" x14ac:dyDescent="0.25">
      <c r="C167" t="s">
        <v>2014</v>
      </c>
    </row>
    <row r="168" spans="1:4" x14ac:dyDescent="0.25">
      <c r="B168" t="s">
        <v>1749</v>
      </c>
    </row>
    <row r="169" spans="1:4" x14ac:dyDescent="0.25">
      <c r="A169" t="s">
        <v>1750</v>
      </c>
    </row>
    <row r="170" spans="1:4" x14ac:dyDescent="0.25">
      <c r="A170" t="s">
        <v>321</v>
      </c>
      <c r="B170" t="s">
        <v>322</v>
      </c>
      <c r="C170" t="s">
        <v>92</v>
      </c>
      <c r="D170" t="s">
        <v>11</v>
      </c>
    </row>
    <row r="171" spans="1:4" x14ac:dyDescent="0.25">
      <c r="C171" t="s">
        <v>2010</v>
      </c>
    </row>
    <row r="172" spans="1:4" x14ac:dyDescent="0.25">
      <c r="B172" t="s">
        <v>1751</v>
      </c>
    </row>
    <row r="173" spans="1:4" x14ac:dyDescent="0.25">
      <c r="A173" t="s">
        <v>1752</v>
      </c>
    </row>
    <row r="174" spans="1:4" x14ac:dyDescent="0.25">
      <c r="A174" t="s">
        <v>640</v>
      </c>
      <c r="B174" t="s">
        <v>641</v>
      </c>
      <c r="C174" t="s">
        <v>110</v>
      </c>
      <c r="D174" t="s">
        <v>11</v>
      </c>
    </row>
    <row r="175" spans="1:4" x14ac:dyDescent="0.25">
      <c r="C175" t="s">
        <v>2003</v>
      </c>
    </row>
    <row r="176" spans="1:4" x14ac:dyDescent="0.25">
      <c r="B176" t="s">
        <v>1664</v>
      </c>
    </row>
    <row r="177" spans="1:4" x14ac:dyDescent="0.25">
      <c r="A177" t="s">
        <v>1753</v>
      </c>
    </row>
    <row r="178" spans="1:4" x14ac:dyDescent="0.25">
      <c r="A178" t="s">
        <v>7</v>
      </c>
      <c r="B178" t="s">
        <v>8</v>
      </c>
      <c r="C178" t="s">
        <v>12</v>
      </c>
      <c r="D178" t="s">
        <v>11</v>
      </c>
    </row>
    <row r="179" spans="1:4" x14ac:dyDescent="0.25">
      <c r="C179" t="s">
        <v>2004</v>
      </c>
    </row>
    <row r="180" spans="1:4" x14ac:dyDescent="0.25">
      <c r="B180" t="s">
        <v>1754</v>
      </c>
    </row>
    <row r="181" spans="1:4" x14ac:dyDescent="0.25">
      <c r="A181" t="s">
        <v>1755</v>
      </c>
    </row>
    <row r="182" spans="1:4" x14ac:dyDescent="0.25">
      <c r="A182" t="s">
        <v>192</v>
      </c>
      <c r="B182" t="s">
        <v>193</v>
      </c>
      <c r="C182" t="s">
        <v>12</v>
      </c>
      <c r="D182" t="s">
        <v>11</v>
      </c>
    </row>
    <row r="183" spans="1:4" x14ac:dyDescent="0.25">
      <c r="C183" t="s">
        <v>2004</v>
      </c>
    </row>
    <row r="184" spans="1:4" x14ac:dyDescent="0.25">
      <c r="B184" t="s">
        <v>1756</v>
      </c>
    </row>
    <row r="185" spans="1:4" x14ac:dyDescent="0.25">
      <c r="A185" t="s">
        <v>1757</v>
      </c>
    </row>
    <row r="186" spans="1:4" x14ac:dyDescent="0.25">
      <c r="A186" t="s">
        <v>1109</v>
      </c>
      <c r="B186" t="s">
        <v>1106</v>
      </c>
      <c r="C186" t="s">
        <v>60</v>
      </c>
      <c r="D186" t="s">
        <v>11</v>
      </c>
    </row>
    <row r="187" spans="1:4" x14ac:dyDescent="0.25">
      <c r="C187" t="s">
        <v>2006</v>
      </c>
    </row>
    <row r="188" spans="1:4" x14ac:dyDescent="0.25">
      <c r="B188" t="s">
        <v>1670</v>
      </c>
    </row>
    <row r="189" spans="1:4" x14ac:dyDescent="0.25">
      <c r="A189" t="s">
        <v>1758</v>
      </c>
    </row>
    <row r="190" spans="1:4" x14ac:dyDescent="0.25">
      <c r="A190" t="s">
        <v>1310</v>
      </c>
      <c r="B190" t="s">
        <v>1311</v>
      </c>
      <c r="C190" t="s">
        <v>30</v>
      </c>
      <c r="D190" t="s">
        <v>11</v>
      </c>
    </row>
    <row r="191" spans="1:4" x14ac:dyDescent="0.25">
      <c r="C191" t="s">
        <v>2005</v>
      </c>
    </row>
    <row r="192" spans="1:4" x14ac:dyDescent="0.25">
      <c r="B192" t="s">
        <v>1759</v>
      </c>
    </row>
    <row r="193" spans="1:4" x14ac:dyDescent="0.25">
      <c r="A193" t="s">
        <v>1760</v>
      </c>
    </row>
    <row r="194" spans="1:4" x14ac:dyDescent="0.25">
      <c r="A194" t="s">
        <v>490</v>
      </c>
      <c r="B194" t="s">
        <v>487</v>
      </c>
      <c r="C194" t="s">
        <v>30</v>
      </c>
      <c r="D194" t="s">
        <v>11</v>
      </c>
    </row>
    <row r="195" spans="1:4" x14ac:dyDescent="0.25">
      <c r="C195" t="s">
        <v>2005</v>
      </c>
    </row>
    <row r="196" spans="1:4" x14ac:dyDescent="0.25">
      <c r="B196" t="s">
        <v>1710</v>
      </c>
    </row>
    <row r="197" spans="1:4" x14ac:dyDescent="0.25">
      <c r="A197" t="s">
        <v>1761</v>
      </c>
    </row>
    <row r="198" spans="1:4" x14ac:dyDescent="0.25">
      <c r="A198" t="s">
        <v>1515</v>
      </c>
      <c r="B198" t="s">
        <v>1516</v>
      </c>
      <c r="C198" t="s">
        <v>12</v>
      </c>
      <c r="D198" t="s">
        <v>11</v>
      </c>
    </row>
    <row r="199" spans="1:4" x14ac:dyDescent="0.25">
      <c r="C199" t="s">
        <v>2004</v>
      </c>
    </row>
    <row r="200" spans="1:4" x14ac:dyDescent="0.25">
      <c r="B200" t="s">
        <v>1763</v>
      </c>
    </row>
    <row r="201" spans="1:4" x14ac:dyDescent="0.25">
      <c r="A201" t="s">
        <v>1764</v>
      </c>
    </row>
    <row r="202" spans="1:4" x14ac:dyDescent="0.25">
      <c r="A202" t="s">
        <v>1450</v>
      </c>
      <c r="B202" t="s">
        <v>1451</v>
      </c>
      <c r="C202" t="s">
        <v>92</v>
      </c>
      <c r="D202" t="s">
        <v>11</v>
      </c>
    </row>
    <row r="203" spans="1:4" x14ac:dyDescent="0.25">
      <c r="C203" t="s">
        <v>2010</v>
      </c>
    </row>
    <row r="204" spans="1:4" x14ac:dyDescent="0.25">
      <c r="B204" t="s">
        <v>1765</v>
      </c>
    </row>
    <row r="205" spans="1:4" x14ac:dyDescent="0.25">
      <c r="A205" t="s">
        <v>1766</v>
      </c>
    </row>
    <row r="206" spans="1:4" x14ac:dyDescent="0.25">
      <c r="A206" t="s">
        <v>1367</v>
      </c>
      <c r="B206" t="s">
        <v>1368</v>
      </c>
      <c r="C206" t="s">
        <v>191</v>
      </c>
      <c r="D206" t="s">
        <v>11</v>
      </c>
    </row>
    <row r="207" spans="1:4" x14ac:dyDescent="0.25">
      <c r="C207" t="s">
        <v>2013</v>
      </c>
    </row>
    <row r="208" spans="1:4" x14ac:dyDescent="0.25">
      <c r="B208" t="s">
        <v>1768</v>
      </c>
    </row>
    <row r="209" spans="1:4" x14ac:dyDescent="0.25">
      <c r="A209" t="s">
        <v>1769</v>
      </c>
    </row>
    <row r="210" spans="1:4" x14ac:dyDescent="0.25">
      <c r="A210" t="s">
        <v>609</v>
      </c>
      <c r="B210" t="s">
        <v>604</v>
      </c>
      <c r="C210" t="s">
        <v>82</v>
      </c>
      <c r="D210" t="s">
        <v>11</v>
      </c>
    </row>
    <row r="211" spans="1:4" x14ac:dyDescent="0.25">
      <c r="C211" t="s">
        <v>2015</v>
      </c>
    </row>
    <row r="212" spans="1:4" x14ac:dyDescent="0.25">
      <c r="B212" t="s">
        <v>1700</v>
      </c>
    </row>
    <row r="213" spans="1:4" x14ac:dyDescent="0.25">
      <c r="A213" t="s">
        <v>1770</v>
      </c>
    </row>
    <row r="214" spans="1:4" x14ac:dyDescent="0.25">
      <c r="A214" t="s">
        <v>1178</v>
      </c>
      <c r="B214" t="s">
        <v>1179</v>
      </c>
      <c r="C214" t="s">
        <v>191</v>
      </c>
      <c r="D214" t="s">
        <v>11</v>
      </c>
    </row>
    <row r="215" spans="1:4" x14ac:dyDescent="0.25">
      <c r="C215" t="s">
        <v>2013</v>
      </c>
    </row>
    <row r="216" spans="1:4" x14ac:dyDescent="0.25">
      <c r="B216" t="s">
        <v>1771</v>
      </c>
    </row>
    <row r="217" spans="1:4" x14ac:dyDescent="0.25">
      <c r="A217" t="s">
        <v>1772</v>
      </c>
    </row>
    <row r="218" spans="1:4" x14ac:dyDescent="0.25">
      <c r="A218" t="s">
        <v>420</v>
      </c>
      <c r="B218" t="s">
        <v>417</v>
      </c>
      <c r="C218" t="s">
        <v>110</v>
      </c>
      <c r="D218" t="s">
        <v>11</v>
      </c>
    </row>
    <row r="219" spans="1:4" x14ac:dyDescent="0.25">
      <c r="C219" t="s">
        <v>2003</v>
      </c>
    </row>
    <row r="220" spans="1:4" x14ac:dyDescent="0.25">
      <c r="B220" t="s">
        <v>1773</v>
      </c>
    </row>
    <row r="221" spans="1:4" x14ac:dyDescent="0.25">
      <c r="A221" t="s">
        <v>1774</v>
      </c>
    </row>
    <row r="222" spans="1:4" x14ac:dyDescent="0.25">
      <c r="A222" t="s">
        <v>1616</v>
      </c>
      <c r="B222" t="s">
        <v>1617</v>
      </c>
      <c r="C222" t="s">
        <v>110</v>
      </c>
      <c r="D222" t="s">
        <v>11</v>
      </c>
    </row>
    <row r="223" spans="1:4" x14ac:dyDescent="0.25">
      <c r="C223" t="s">
        <v>2003</v>
      </c>
    </row>
    <row r="224" spans="1:4" x14ac:dyDescent="0.25">
      <c r="B224" t="s">
        <v>1775</v>
      </c>
    </row>
    <row r="225" spans="1:4" x14ac:dyDescent="0.25">
      <c r="A225" t="s">
        <v>1776</v>
      </c>
    </row>
    <row r="226" spans="1:4" x14ac:dyDescent="0.25">
      <c r="A226" t="s">
        <v>1511</v>
      </c>
      <c r="B226" t="s">
        <v>1508</v>
      </c>
      <c r="C226" t="s">
        <v>51</v>
      </c>
      <c r="D226" t="s">
        <v>11</v>
      </c>
    </row>
    <row r="227" spans="1:4" x14ac:dyDescent="0.25">
      <c r="C227" t="s">
        <v>2002</v>
      </c>
    </row>
    <row r="228" spans="1:4" x14ac:dyDescent="0.25">
      <c r="B228" t="s">
        <v>1779</v>
      </c>
    </row>
    <row r="229" spans="1:4" x14ac:dyDescent="0.25">
      <c r="A229" t="s">
        <v>1780</v>
      </c>
    </row>
    <row r="230" spans="1:4" x14ac:dyDescent="0.25">
      <c r="A230" t="s">
        <v>1541</v>
      </c>
      <c r="B230" t="s">
        <v>1542</v>
      </c>
      <c r="C230" t="s">
        <v>209</v>
      </c>
      <c r="D230" t="s">
        <v>11</v>
      </c>
    </row>
    <row r="231" spans="1:4" x14ac:dyDescent="0.25">
      <c r="C231" t="s">
        <v>2008</v>
      </c>
    </row>
    <row r="232" spans="1:4" x14ac:dyDescent="0.25">
      <c r="B232" t="s">
        <v>1781</v>
      </c>
    </row>
    <row r="233" spans="1:4" x14ac:dyDescent="0.25">
      <c r="A233" t="s">
        <v>1782</v>
      </c>
    </row>
    <row r="234" spans="1:4" x14ac:dyDescent="0.25">
      <c r="A234" t="s">
        <v>723</v>
      </c>
      <c r="B234" t="s">
        <v>721</v>
      </c>
      <c r="C234" t="s">
        <v>82</v>
      </c>
      <c r="D234" t="s">
        <v>11</v>
      </c>
    </row>
    <row r="235" spans="1:4" x14ac:dyDescent="0.25">
      <c r="C235" t="s">
        <v>2015</v>
      </c>
    </row>
    <row r="236" spans="1:4" x14ac:dyDescent="0.25">
      <c r="B236" t="s">
        <v>1784</v>
      </c>
    </row>
    <row r="237" spans="1:4" x14ac:dyDescent="0.25">
      <c r="A237" t="s">
        <v>1785</v>
      </c>
    </row>
    <row r="238" spans="1:4" x14ac:dyDescent="0.25">
      <c r="A238" t="s">
        <v>449</v>
      </c>
      <c r="B238" t="s">
        <v>450</v>
      </c>
      <c r="C238" t="s">
        <v>110</v>
      </c>
      <c r="D238" t="s">
        <v>11</v>
      </c>
    </row>
    <row r="239" spans="1:4" x14ac:dyDescent="0.25">
      <c r="C239" t="s">
        <v>2003</v>
      </c>
    </row>
    <row r="240" spans="1:4" x14ac:dyDescent="0.25">
      <c r="B240" t="s">
        <v>1787</v>
      </c>
    </row>
    <row r="241" spans="1:4" x14ac:dyDescent="0.25">
      <c r="A241" t="s">
        <v>1788</v>
      </c>
    </row>
    <row r="242" spans="1:4" x14ac:dyDescent="0.25">
      <c r="A242" t="s">
        <v>1222</v>
      </c>
      <c r="B242" t="s">
        <v>1221</v>
      </c>
      <c r="C242" t="s">
        <v>110</v>
      </c>
      <c r="D242" t="s">
        <v>11</v>
      </c>
    </row>
    <row r="243" spans="1:4" x14ac:dyDescent="0.25">
      <c r="C243" t="s">
        <v>2003</v>
      </c>
    </row>
    <row r="244" spans="1:4" x14ac:dyDescent="0.25">
      <c r="B244" t="s">
        <v>1712</v>
      </c>
    </row>
    <row r="245" spans="1:4" x14ac:dyDescent="0.25">
      <c r="A245" t="s">
        <v>1789</v>
      </c>
    </row>
    <row r="246" spans="1:4" x14ac:dyDescent="0.25">
      <c r="A246" t="s">
        <v>461</v>
      </c>
      <c r="B246" t="s">
        <v>458</v>
      </c>
      <c r="C246" t="s">
        <v>12</v>
      </c>
      <c r="D246" t="s">
        <v>11</v>
      </c>
    </row>
    <row r="247" spans="1:4" x14ac:dyDescent="0.25">
      <c r="C247" t="s">
        <v>2004</v>
      </c>
    </row>
    <row r="248" spans="1:4" x14ac:dyDescent="0.25">
      <c r="B248" t="s">
        <v>1743</v>
      </c>
    </row>
    <row r="249" spans="1:4" x14ac:dyDescent="0.25">
      <c r="A249" t="s">
        <v>1790</v>
      </c>
    </row>
    <row r="250" spans="1:4" x14ac:dyDescent="0.25">
      <c r="A250" t="s">
        <v>1640</v>
      </c>
      <c r="B250" t="s">
        <v>1641</v>
      </c>
      <c r="C250" t="s">
        <v>209</v>
      </c>
      <c r="D250" t="s">
        <v>11</v>
      </c>
    </row>
    <row r="251" spans="1:4" x14ac:dyDescent="0.25">
      <c r="C251" t="s">
        <v>2008</v>
      </c>
    </row>
    <row r="252" spans="1:4" x14ac:dyDescent="0.25">
      <c r="B252" t="s">
        <v>1740</v>
      </c>
    </row>
    <row r="253" spans="1:4" x14ac:dyDescent="0.25">
      <c r="A253" t="s">
        <v>1792</v>
      </c>
    </row>
    <row r="254" spans="1:4" x14ac:dyDescent="0.25">
      <c r="A254" t="s">
        <v>697</v>
      </c>
      <c r="B254" t="s">
        <v>694</v>
      </c>
      <c r="C254" t="s">
        <v>110</v>
      </c>
      <c r="D254" t="s">
        <v>11</v>
      </c>
    </row>
    <row r="255" spans="1:4" x14ac:dyDescent="0.25">
      <c r="C255" t="s">
        <v>2003</v>
      </c>
    </row>
    <row r="256" spans="1:4" x14ac:dyDescent="0.25">
      <c r="B256" t="s">
        <v>1690</v>
      </c>
    </row>
    <row r="257" spans="1:4" x14ac:dyDescent="0.25">
      <c r="A257" t="s">
        <v>1793</v>
      </c>
    </row>
    <row r="258" spans="1:4" x14ac:dyDescent="0.25">
      <c r="A258" t="s">
        <v>1619</v>
      </c>
      <c r="B258" t="s">
        <v>1617</v>
      </c>
      <c r="C258" t="s">
        <v>12</v>
      </c>
      <c r="D258" t="s">
        <v>11</v>
      </c>
    </row>
    <row r="259" spans="1:4" x14ac:dyDescent="0.25">
      <c r="C259" t="s">
        <v>2004</v>
      </c>
    </row>
    <row r="260" spans="1:4" x14ac:dyDescent="0.25">
      <c r="B260" t="s">
        <v>1775</v>
      </c>
    </row>
    <row r="261" spans="1:4" x14ac:dyDescent="0.25">
      <c r="A261" t="s">
        <v>1794</v>
      </c>
    </row>
    <row r="262" spans="1:4" x14ac:dyDescent="0.25">
      <c r="A262" t="s">
        <v>144</v>
      </c>
      <c r="B262" t="s">
        <v>145</v>
      </c>
      <c r="C262" t="s">
        <v>148</v>
      </c>
      <c r="D262" t="s">
        <v>11</v>
      </c>
    </row>
    <row r="263" spans="1:4" x14ac:dyDescent="0.25">
      <c r="C263" t="s">
        <v>2009</v>
      </c>
    </row>
    <row r="264" spans="1:4" x14ac:dyDescent="0.25">
      <c r="B264" t="s">
        <v>1795</v>
      </c>
    </row>
    <row r="265" spans="1:4" x14ac:dyDescent="0.25">
      <c r="A265" t="s">
        <v>1796</v>
      </c>
    </row>
    <row r="266" spans="1:4" x14ac:dyDescent="0.25">
      <c r="A266" t="s">
        <v>496</v>
      </c>
      <c r="B266" t="s">
        <v>497</v>
      </c>
      <c r="C266" t="s">
        <v>12</v>
      </c>
      <c r="D266" t="s">
        <v>11</v>
      </c>
    </row>
    <row r="267" spans="1:4" x14ac:dyDescent="0.25">
      <c r="C267" t="s">
        <v>2004</v>
      </c>
    </row>
    <row r="268" spans="1:4" x14ac:dyDescent="0.25">
      <c r="B268" t="s">
        <v>1797</v>
      </c>
    </row>
    <row r="269" spans="1:4" x14ac:dyDescent="0.25">
      <c r="A269" t="s">
        <v>1798</v>
      </c>
    </row>
    <row r="270" spans="1:4" x14ac:dyDescent="0.25">
      <c r="A270" t="s">
        <v>747</v>
      </c>
      <c r="B270" t="s">
        <v>748</v>
      </c>
      <c r="C270" t="s">
        <v>12</v>
      </c>
      <c r="D270" t="s">
        <v>11</v>
      </c>
    </row>
    <row r="271" spans="1:4" x14ac:dyDescent="0.25">
      <c r="C271" t="s">
        <v>2004</v>
      </c>
    </row>
    <row r="272" spans="1:4" x14ac:dyDescent="0.25">
      <c r="B272" t="s">
        <v>1799</v>
      </c>
    </row>
    <row r="273" spans="1:4" x14ac:dyDescent="0.25">
      <c r="A273" t="s">
        <v>1800</v>
      </c>
    </row>
    <row r="274" spans="1:4" x14ac:dyDescent="0.25">
      <c r="A274" t="s">
        <v>13</v>
      </c>
      <c r="B274" t="s">
        <v>14</v>
      </c>
      <c r="C274" t="s">
        <v>12</v>
      </c>
      <c r="D274" t="s">
        <v>11</v>
      </c>
    </row>
    <row r="275" spans="1:4" x14ac:dyDescent="0.25">
      <c r="C275" t="s">
        <v>2004</v>
      </c>
    </row>
    <row r="276" spans="1:4" x14ac:dyDescent="0.25">
      <c r="B276" t="s">
        <v>1801</v>
      </c>
    </row>
    <row r="277" spans="1:4" x14ac:dyDescent="0.25">
      <c r="A277" t="s">
        <v>1802</v>
      </c>
    </row>
    <row r="278" spans="1:4" x14ac:dyDescent="0.25">
      <c r="A278" t="s">
        <v>1466</v>
      </c>
      <c r="B278" t="s">
        <v>1467</v>
      </c>
      <c r="C278" t="s">
        <v>266</v>
      </c>
      <c r="D278" t="s">
        <v>11</v>
      </c>
    </row>
    <row r="279" spans="1:4" x14ac:dyDescent="0.25">
      <c r="C279" t="s">
        <v>2012</v>
      </c>
    </row>
    <row r="280" spans="1:4" x14ac:dyDescent="0.25">
      <c r="B280" t="s">
        <v>1803</v>
      </c>
    </row>
    <row r="281" spans="1:4" x14ac:dyDescent="0.25">
      <c r="A281" t="s">
        <v>1804</v>
      </c>
    </row>
    <row r="282" spans="1:4" x14ac:dyDescent="0.25">
      <c r="A282" t="s">
        <v>1399</v>
      </c>
      <c r="B282" t="s">
        <v>1397</v>
      </c>
      <c r="C282" t="s">
        <v>12</v>
      </c>
      <c r="D282" t="s">
        <v>11</v>
      </c>
    </row>
    <row r="283" spans="1:4" x14ac:dyDescent="0.25">
      <c r="C283" t="s">
        <v>2004</v>
      </c>
    </row>
    <row r="284" spans="1:4" x14ac:dyDescent="0.25">
      <c r="B284" t="s">
        <v>1805</v>
      </c>
    </row>
    <row r="285" spans="1:4" x14ac:dyDescent="0.25">
      <c r="A285" t="s">
        <v>1806</v>
      </c>
    </row>
    <row r="286" spans="1:4" x14ac:dyDescent="0.25">
      <c r="A286" t="s">
        <v>133</v>
      </c>
      <c r="B286" t="s">
        <v>134</v>
      </c>
      <c r="C286" t="s">
        <v>110</v>
      </c>
      <c r="D286" t="s">
        <v>11</v>
      </c>
    </row>
    <row r="287" spans="1:4" x14ac:dyDescent="0.25">
      <c r="C287" t="s">
        <v>2003</v>
      </c>
    </row>
    <row r="288" spans="1:4" x14ac:dyDescent="0.25">
      <c r="B288" t="s">
        <v>1807</v>
      </c>
    </row>
    <row r="289" spans="1:4" x14ac:dyDescent="0.25">
      <c r="A289" t="s">
        <v>1808</v>
      </c>
    </row>
    <row r="290" spans="1:4" x14ac:dyDescent="0.25">
      <c r="A290" t="s">
        <v>482</v>
      </c>
      <c r="B290" t="s">
        <v>483</v>
      </c>
      <c r="C290" t="s">
        <v>82</v>
      </c>
      <c r="D290" t="s">
        <v>11</v>
      </c>
    </row>
    <row r="291" spans="1:4" x14ac:dyDescent="0.25">
      <c r="C291" t="s">
        <v>2015</v>
      </c>
    </row>
    <row r="292" spans="1:4" x14ac:dyDescent="0.25">
      <c r="B292" t="s">
        <v>1809</v>
      </c>
    </row>
    <row r="293" spans="1:4" x14ac:dyDescent="0.25">
      <c r="A293" t="s">
        <v>1810</v>
      </c>
    </row>
    <row r="294" spans="1:4" x14ac:dyDescent="0.25">
      <c r="A294" t="s">
        <v>52</v>
      </c>
      <c r="B294" t="s">
        <v>53</v>
      </c>
      <c r="C294" t="s">
        <v>12</v>
      </c>
      <c r="D294" t="s">
        <v>11</v>
      </c>
    </row>
    <row r="295" spans="1:4" x14ac:dyDescent="0.25">
      <c r="C295" t="s">
        <v>2004</v>
      </c>
    </row>
    <row r="296" spans="1:4" x14ac:dyDescent="0.25">
      <c r="B296" t="s">
        <v>1811</v>
      </c>
    </row>
    <row r="297" spans="1:4" x14ac:dyDescent="0.25">
      <c r="A297" t="s">
        <v>1812</v>
      </c>
    </row>
    <row r="298" spans="1:4" x14ac:dyDescent="0.25">
      <c r="A298" t="s">
        <v>573</v>
      </c>
      <c r="B298" t="s">
        <v>574</v>
      </c>
      <c r="C298" t="s">
        <v>191</v>
      </c>
      <c r="D298" t="s">
        <v>11</v>
      </c>
    </row>
    <row r="299" spans="1:4" x14ac:dyDescent="0.25">
      <c r="C299" t="s">
        <v>2013</v>
      </c>
    </row>
    <row r="300" spans="1:4" x14ac:dyDescent="0.25">
      <c r="B300" t="s">
        <v>1813</v>
      </c>
    </row>
    <row r="301" spans="1:4" x14ac:dyDescent="0.25">
      <c r="A301" t="s">
        <v>1814</v>
      </c>
    </row>
    <row r="302" spans="1:4" x14ac:dyDescent="0.25">
      <c r="A302" t="s">
        <v>1627</v>
      </c>
      <c r="B302" t="s">
        <v>1628</v>
      </c>
      <c r="C302" t="s">
        <v>30</v>
      </c>
      <c r="D302" t="s">
        <v>11</v>
      </c>
    </row>
    <row r="303" spans="1:4" x14ac:dyDescent="0.25">
      <c r="C303" t="s">
        <v>2005</v>
      </c>
    </row>
    <row r="304" spans="1:4" x14ac:dyDescent="0.25">
      <c r="B304" t="s">
        <v>1815</v>
      </c>
    </row>
    <row r="305" spans="1:4" x14ac:dyDescent="0.25">
      <c r="A305" t="s">
        <v>1816</v>
      </c>
    </row>
    <row r="306" spans="1:4" x14ac:dyDescent="0.25">
      <c r="A306" t="s">
        <v>541</v>
      </c>
      <c r="B306" t="s">
        <v>542</v>
      </c>
      <c r="C306" t="s">
        <v>12</v>
      </c>
      <c r="D306" t="s">
        <v>11</v>
      </c>
    </row>
    <row r="307" spans="1:4" x14ac:dyDescent="0.25">
      <c r="C307" t="s">
        <v>2004</v>
      </c>
    </row>
    <row r="308" spans="1:4" x14ac:dyDescent="0.25">
      <c r="B308" t="s">
        <v>1669</v>
      </c>
    </row>
    <row r="309" spans="1:4" x14ac:dyDescent="0.25">
      <c r="A309" t="s">
        <v>1817</v>
      </c>
    </row>
    <row r="310" spans="1:4" x14ac:dyDescent="0.25">
      <c r="A310" t="s">
        <v>1157</v>
      </c>
      <c r="B310" t="s">
        <v>1151</v>
      </c>
      <c r="C310" t="s">
        <v>368</v>
      </c>
      <c r="D310" t="s">
        <v>11</v>
      </c>
    </row>
    <row r="311" spans="1:4" x14ac:dyDescent="0.25">
      <c r="C311" t="s">
        <v>2011</v>
      </c>
    </row>
    <row r="312" spans="1:4" x14ac:dyDescent="0.25">
      <c r="B312" t="s">
        <v>1683</v>
      </c>
    </row>
    <row r="313" spans="1:4" x14ac:dyDescent="0.25">
      <c r="A313" t="s">
        <v>1818</v>
      </c>
    </row>
    <row r="314" spans="1:4" x14ac:dyDescent="0.25">
      <c r="A314" t="s">
        <v>56</v>
      </c>
      <c r="B314" t="s">
        <v>57</v>
      </c>
      <c r="C314" t="s">
        <v>60</v>
      </c>
      <c r="D314" t="s">
        <v>11</v>
      </c>
    </row>
    <row r="315" spans="1:4" x14ac:dyDescent="0.25">
      <c r="C315" t="s">
        <v>2006</v>
      </c>
    </row>
    <row r="316" spans="1:4" x14ac:dyDescent="0.25">
      <c r="B316" t="s">
        <v>1819</v>
      </c>
    </row>
    <row r="317" spans="1:4" x14ac:dyDescent="0.25">
      <c r="A317" t="s">
        <v>1820</v>
      </c>
    </row>
    <row r="318" spans="1:4" x14ac:dyDescent="0.25">
      <c r="A318" t="s">
        <v>1132</v>
      </c>
      <c r="B318" t="s">
        <v>1133</v>
      </c>
      <c r="C318" t="s">
        <v>30</v>
      </c>
      <c r="D318" t="s">
        <v>11</v>
      </c>
    </row>
    <row r="319" spans="1:4" x14ac:dyDescent="0.25">
      <c r="C319" t="s">
        <v>2005</v>
      </c>
    </row>
    <row r="320" spans="1:4" x14ac:dyDescent="0.25">
      <c r="B320" t="s">
        <v>1821</v>
      </c>
    </row>
    <row r="321" spans="1:4" x14ac:dyDescent="0.25">
      <c r="A321" t="s">
        <v>1822</v>
      </c>
    </row>
    <row r="322" spans="1:4" x14ac:dyDescent="0.25">
      <c r="A322" t="s">
        <v>1150</v>
      </c>
      <c r="B322" t="s">
        <v>1151</v>
      </c>
      <c r="C322" t="s">
        <v>266</v>
      </c>
      <c r="D322" t="s">
        <v>11</v>
      </c>
    </row>
    <row r="323" spans="1:4" x14ac:dyDescent="0.25">
      <c r="C323" t="s">
        <v>2012</v>
      </c>
    </row>
    <row r="324" spans="1:4" x14ac:dyDescent="0.25">
      <c r="B324" t="s">
        <v>1683</v>
      </c>
    </row>
    <row r="325" spans="1:4" x14ac:dyDescent="0.25">
      <c r="A325" t="s">
        <v>1823</v>
      </c>
    </row>
    <row r="326" spans="1:4" x14ac:dyDescent="0.25">
      <c r="A326" t="s">
        <v>1443</v>
      </c>
      <c r="B326" t="s">
        <v>1444</v>
      </c>
      <c r="C326" t="s">
        <v>12</v>
      </c>
      <c r="D326" t="s">
        <v>11</v>
      </c>
    </row>
    <row r="327" spans="1:4" x14ac:dyDescent="0.25">
      <c r="C327" t="s">
        <v>2004</v>
      </c>
    </row>
    <row r="328" spans="1:4" x14ac:dyDescent="0.25">
      <c r="B328" t="s">
        <v>1824</v>
      </c>
    </row>
    <row r="329" spans="1:4" x14ac:dyDescent="0.25">
      <c r="A329" t="s">
        <v>1825</v>
      </c>
    </row>
    <row r="330" spans="1:4" x14ac:dyDescent="0.25">
      <c r="A330" t="s">
        <v>1304</v>
      </c>
      <c r="B330" t="s">
        <v>1305</v>
      </c>
      <c r="C330" t="s">
        <v>110</v>
      </c>
      <c r="D330" t="s">
        <v>11</v>
      </c>
    </row>
    <row r="331" spans="1:4" x14ac:dyDescent="0.25">
      <c r="C331" t="s">
        <v>2003</v>
      </c>
    </row>
    <row r="332" spans="1:4" x14ac:dyDescent="0.25">
      <c r="B332" t="s">
        <v>1826</v>
      </c>
    </row>
    <row r="333" spans="1:4" x14ac:dyDescent="0.25">
      <c r="A333" t="s">
        <v>1827</v>
      </c>
    </row>
    <row r="334" spans="1:4" x14ac:dyDescent="0.25">
      <c r="A334" t="s">
        <v>847</v>
      </c>
      <c r="B334" t="s">
        <v>848</v>
      </c>
      <c r="C334" t="s">
        <v>249</v>
      </c>
      <c r="D334" t="s">
        <v>11</v>
      </c>
    </row>
    <row r="335" spans="1:4" x14ac:dyDescent="0.25">
      <c r="C335" t="s">
        <v>2014</v>
      </c>
    </row>
    <row r="336" spans="1:4" x14ac:dyDescent="0.25">
      <c r="B336" t="s">
        <v>1828</v>
      </c>
    </row>
    <row r="337" spans="1:4" x14ac:dyDescent="0.25">
      <c r="A337" t="s">
        <v>1829</v>
      </c>
    </row>
    <row r="338" spans="1:4" x14ac:dyDescent="0.25">
      <c r="A338" t="s">
        <v>1232</v>
      </c>
      <c r="B338" t="s">
        <v>1229</v>
      </c>
      <c r="C338" t="s">
        <v>12</v>
      </c>
      <c r="D338" t="s">
        <v>11</v>
      </c>
    </row>
    <row r="339" spans="1:4" x14ac:dyDescent="0.25">
      <c r="C339" t="s">
        <v>2004</v>
      </c>
    </row>
    <row r="340" spans="1:4" x14ac:dyDescent="0.25">
      <c r="B340" t="s">
        <v>1830</v>
      </c>
    </row>
    <row r="341" spans="1:4" x14ac:dyDescent="0.25">
      <c r="A341" t="s">
        <v>1831</v>
      </c>
    </row>
    <row r="342" spans="1:4" x14ac:dyDescent="0.25">
      <c r="A342" t="s">
        <v>1056</v>
      </c>
      <c r="B342" t="s">
        <v>1057</v>
      </c>
      <c r="C342" t="s">
        <v>110</v>
      </c>
      <c r="D342" t="s">
        <v>11</v>
      </c>
    </row>
    <row r="343" spans="1:4" x14ac:dyDescent="0.25">
      <c r="C343" t="s">
        <v>2003</v>
      </c>
    </row>
    <row r="344" spans="1:4" x14ac:dyDescent="0.25">
      <c r="B344" t="s">
        <v>1832</v>
      </c>
    </row>
    <row r="345" spans="1:4" x14ac:dyDescent="0.25">
      <c r="A345" t="s">
        <v>1833</v>
      </c>
    </row>
    <row r="346" spans="1:4" x14ac:dyDescent="0.25">
      <c r="A346" t="s">
        <v>1011</v>
      </c>
      <c r="B346" t="s">
        <v>1007</v>
      </c>
      <c r="C346" t="s">
        <v>368</v>
      </c>
      <c r="D346" t="s">
        <v>11</v>
      </c>
    </row>
    <row r="347" spans="1:4" x14ac:dyDescent="0.25">
      <c r="C347" t="s">
        <v>2011</v>
      </c>
    </row>
    <row r="348" spans="1:4" x14ac:dyDescent="0.25">
      <c r="B348" t="s">
        <v>1767</v>
      </c>
    </row>
    <row r="349" spans="1:4" x14ac:dyDescent="0.25">
      <c r="A349" t="s">
        <v>1834</v>
      </c>
    </row>
    <row r="350" spans="1:4" x14ac:dyDescent="0.25">
      <c r="A350" t="s">
        <v>149</v>
      </c>
      <c r="B350" t="s">
        <v>145</v>
      </c>
      <c r="C350" t="s">
        <v>148</v>
      </c>
      <c r="D350" t="s">
        <v>11</v>
      </c>
    </row>
    <row r="351" spans="1:4" x14ac:dyDescent="0.25">
      <c r="C351" t="s">
        <v>2009</v>
      </c>
    </row>
    <row r="352" spans="1:4" x14ac:dyDescent="0.25">
      <c r="B352" t="s">
        <v>1795</v>
      </c>
    </row>
    <row r="353" spans="1:4" x14ac:dyDescent="0.25">
      <c r="A353" t="s">
        <v>1835</v>
      </c>
    </row>
    <row r="354" spans="1:4" x14ac:dyDescent="0.25">
      <c r="A354" t="s">
        <v>340</v>
      </c>
      <c r="B354" t="s">
        <v>341</v>
      </c>
      <c r="C354" t="s">
        <v>60</v>
      </c>
      <c r="D354" t="s">
        <v>11</v>
      </c>
    </row>
    <row r="355" spans="1:4" x14ac:dyDescent="0.25">
      <c r="C355" t="s">
        <v>2006</v>
      </c>
    </row>
    <row r="356" spans="1:4" x14ac:dyDescent="0.25">
      <c r="B356" t="s">
        <v>1836</v>
      </c>
    </row>
    <row r="357" spans="1:4" x14ac:dyDescent="0.25">
      <c r="A357" t="s">
        <v>1837</v>
      </c>
    </row>
    <row r="358" spans="1:4" x14ac:dyDescent="0.25">
      <c r="A358" t="s">
        <v>1245</v>
      </c>
      <c r="B358" t="s">
        <v>1246</v>
      </c>
      <c r="C358" t="s">
        <v>12</v>
      </c>
      <c r="D358" t="s">
        <v>11</v>
      </c>
    </row>
    <row r="359" spans="1:4" x14ac:dyDescent="0.25">
      <c r="C359" t="s">
        <v>2004</v>
      </c>
    </row>
    <row r="360" spans="1:4" x14ac:dyDescent="0.25">
      <c r="B360" t="s">
        <v>1777</v>
      </c>
    </row>
    <row r="361" spans="1:4" x14ac:dyDescent="0.25">
      <c r="A361" t="s">
        <v>1838</v>
      </c>
    </row>
    <row r="362" spans="1:4" x14ac:dyDescent="0.25">
      <c r="A362" t="s">
        <v>601</v>
      </c>
      <c r="B362" t="s">
        <v>599</v>
      </c>
      <c r="C362" t="s">
        <v>12</v>
      </c>
      <c r="D362" t="s">
        <v>11</v>
      </c>
    </row>
    <row r="363" spans="1:4" x14ac:dyDescent="0.25">
      <c r="C363" t="s">
        <v>2004</v>
      </c>
    </row>
    <row r="364" spans="1:4" x14ac:dyDescent="0.25">
      <c r="B364" t="s">
        <v>1731</v>
      </c>
    </row>
    <row r="365" spans="1:4" x14ac:dyDescent="0.25">
      <c r="A365" t="s">
        <v>1839</v>
      </c>
    </row>
    <row r="366" spans="1:4" x14ac:dyDescent="0.25">
      <c r="A366" t="s">
        <v>937</v>
      </c>
      <c r="B366" t="s">
        <v>938</v>
      </c>
      <c r="C366" t="s">
        <v>110</v>
      </c>
      <c r="D366" t="s">
        <v>11</v>
      </c>
    </row>
    <row r="367" spans="1:4" x14ac:dyDescent="0.25">
      <c r="C367" t="s">
        <v>2003</v>
      </c>
    </row>
    <row r="368" spans="1:4" x14ac:dyDescent="0.25">
      <c r="B368" t="s">
        <v>1840</v>
      </c>
    </row>
    <row r="369" spans="1:4" x14ac:dyDescent="0.25">
      <c r="A369" t="s">
        <v>1841</v>
      </c>
    </row>
    <row r="370" spans="1:4" x14ac:dyDescent="0.25">
      <c r="A370" t="s">
        <v>708</v>
      </c>
      <c r="B370" t="s">
        <v>709</v>
      </c>
      <c r="C370" t="s">
        <v>110</v>
      </c>
      <c r="D370" t="s">
        <v>11</v>
      </c>
    </row>
    <row r="371" spans="1:4" x14ac:dyDescent="0.25">
      <c r="C371" t="s">
        <v>2003</v>
      </c>
    </row>
    <row r="372" spans="1:4" x14ac:dyDescent="0.25">
      <c r="B372" t="s">
        <v>1791</v>
      </c>
    </row>
    <row r="373" spans="1:4" x14ac:dyDescent="0.25">
      <c r="A373" t="s">
        <v>1842</v>
      </c>
    </row>
    <row r="374" spans="1:4" x14ac:dyDescent="0.25">
      <c r="A374" t="s">
        <v>1032</v>
      </c>
      <c r="B374" t="s">
        <v>1029</v>
      </c>
      <c r="C374" t="s">
        <v>30</v>
      </c>
      <c r="D374" t="s">
        <v>11</v>
      </c>
    </row>
    <row r="375" spans="1:4" x14ac:dyDescent="0.25">
      <c r="C375" t="s">
        <v>2005</v>
      </c>
    </row>
    <row r="376" spans="1:4" x14ac:dyDescent="0.25">
      <c r="B376" t="s">
        <v>1708</v>
      </c>
    </row>
    <row r="377" spans="1:4" x14ac:dyDescent="0.25">
      <c r="A377" t="s">
        <v>1843</v>
      </c>
    </row>
    <row r="378" spans="1:4" x14ac:dyDescent="0.25">
      <c r="A378" t="s">
        <v>93</v>
      </c>
      <c r="B378" t="s">
        <v>94</v>
      </c>
      <c r="C378" t="s">
        <v>92</v>
      </c>
      <c r="D378" t="s">
        <v>11</v>
      </c>
    </row>
    <row r="379" spans="1:4" x14ac:dyDescent="0.25">
      <c r="C379" t="s">
        <v>2010</v>
      </c>
    </row>
    <row r="380" spans="1:4" x14ac:dyDescent="0.25">
      <c r="B380" t="s">
        <v>1844</v>
      </c>
    </row>
    <row r="381" spans="1:4" x14ac:dyDescent="0.25">
      <c r="A381" t="s">
        <v>1845</v>
      </c>
    </row>
    <row r="382" spans="1:4" x14ac:dyDescent="0.25">
      <c r="A382" t="s">
        <v>1201</v>
      </c>
      <c r="B382" t="s">
        <v>1198</v>
      </c>
      <c r="C382" t="s">
        <v>82</v>
      </c>
      <c r="D382" t="s">
        <v>11</v>
      </c>
    </row>
    <row r="383" spans="1:4" x14ac:dyDescent="0.25">
      <c r="C383" t="s">
        <v>2015</v>
      </c>
    </row>
    <row r="384" spans="1:4" x14ac:dyDescent="0.25">
      <c r="B384" t="s">
        <v>1707</v>
      </c>
    </row>
    <row r="385" spans="1:4" x14ac:dyDescent="0.25">
      <c r="A385" t="s">
        <v>1846</v>
      </c>
    </row>
    <row r="386" spans="1:4" x14ac:dyDescent="0.25">
      <c r="A386" t="s">
        <v>160</v>
      </c>
      <c r="B386" t="s">
        <v>161</v>
      </c>
      <c r="C386" t="s">
        <v>110</v>
      </c>
      <c r="D386" t="s">
        <v>11</v>
      </c>
    </row>
    <row r="387" spans="1:4" x14ac:dyDescent="0.25">
      <c r="C387" t="s">
        <v>2003</v>
      </c>
    </row>
    <row r="388" spans="1:4" x14ac:dyDescent="0.25">
      <c r="B388" t="s">
        <v>1847</v>
      </c>
    </row>
    <row r="389" spans="1:4" x14ac:dyDescent="0.25">
      <c r="A389" t="s">
        <v>1848</v>
      </c>
    </row>
    <row r="390" spans="1:4" x14ac:dyDescent="0.25">
      <c r="A390" t="s">
        <v>1270</v>
      </c>
      <c r="B390" t="s">
        <v>1271</v>
      </c>
      <c r="C390" t="s">
        <v>12</v>
      </c>
      <c r="D390" t="s">
        <v>11</v>
      </c>
    </row>
    <row r="391" spans="1:4" x14ac:dyDescent="0.25">
      <c r="C391" t="s">
        <v>2004</v>
      </c>
    </row>
    <row r="392" spans="1:4" x14ac:dyDescent="0.25">
      <c r="B392" t="s">
        <v>1849</v>
      </c>
    </row>
    <row r="393" spans="1:4" x14ac:dyDescent="0.25">
      <c r="A393" t="s">
        <v>1850</v>
      </c>
    </row>
    <row r="394" spans="1:4" x14ac:dyDescent="0.25">
      <c r="A394" t="s">
        <v>21</v>
      </c>
      <c r="B394" t="s">
        <v>22</v>
      </c>
      <c r="C394" t="s">
        <v>12</v>
      </c>
      <c r="D394" t="s">
        <v>11</v>
      </c>
    </row>
    <row r="395" spans="1:4" x14ac:dyDescent="0.25">
      <c r="C395" t="s">
        <v>2004</v>
      </c>
    </row>
    <row r="396" spans="1:4" x14ac:dyDescent="0.25">
      <c r="B396" t="s">
        <v>1851</v>
      </c>
    </row>
    <row r="397" spans="1:4" x14ac:dyDescent="0.25">
      <c r="A397" t="s">
        <v>1852</v>
      </c>
    </row>
    <row r="398" spans="1:4" x14ac:dyDescent="0.25">
      <c r="A398" t="s">
        <v>31</v>
      </c>
      <c r="B398" t="s">
        <v>32</v>
      </c>
      <c r="C398" t="s">
        <v>12</v>
      </c>
      <c r="D398" t="s">
        <v>11</v>
      </c>
    </row>
    <row r="399" spans="1:4" x14ac:dyDescent="0.25">
      <c r="C399" t="s">
        <v>2004</v>
      </c>
    </row>
    <row r="400" spans="1:4" x14ac:dyDescent="0.25">
      <c r="B400" t="s">
        <v>1853</v>
      </c>
    </row>
    <row r="401" spans="1:4" x14ac:dyDescent="0.25">
      <c r="A401" t="s">
        <v>1854</v>
      </c>
    </row>
    <row r="402" spans="1:4" x14ac:dyDescent="0.25">
      <c r="A402" t="s">
        <v>789</v>
      </c>
      <c r="B402" t="s">
        <v>778</v>
      </c>
      <c r="C402" t="s">
        <v>368</v>
      </c>
      <c r="D402" t="s">
        <v>11</v>
      </c>
    </row>
    <row r="403" spans="1:4" x14ac:dyDescent="0.25">
      <c r="C403" t="s">
        <v>2011</v>
      </c>
    </row>
    <row r="404" spans="1:4" x14ac:dyDescent="0.25">
      <c r="B404" t="s">
        <v>1675</v>
      </c>
    </row>
    <row r="405" spans="1:4" x14ac:dyDescent="0.25">
      <c r="A405" t="s">
        <v>1855</v>
      </c>
    </row>
    <row r="406" spans="1:4" x14ac:dyDescent="0.25">
      <c r="A406" t="s">
        <v>172</v>
      </c>
      <c r="B406" t="s">
        <v>173</v>
      </c>
      <c r="C406" t="s">
        <v>51</v>
      </c>
      <c r="D406" t="s">
        <v>11</v>
      </c>
    </row>
    <row r="407" spans="1:4" x14ac:dyDescent="0.25">
      <c r="C407" t="s">
        <v>2002</v>
      </c>
    </row>
    <row r="408" spans="1:4" x14ac:dyDescent="0.25">
      <c r="B408" t="s">
        <v>1856</v>
      </c>
    </row>
    <row r="409" spans="1:4" x14ac:dyDescent="0.25">
      <c r="A409" t="s">
        <v>1857</v>
      </c>
    </row>
    <row r="410" spans="1:4" x14ac:dyDescent="0.25">
      <c r="A410" t="s">
        <v>590</v>
      </c>
      <c r="B410" t="s">
        <v>591</v>
      </c>
      <c r="C410" t="s">
        <v>12</v>
      </c>
      <c r="D410" t="s">
        <v>11</v>
      </c>
    </row>
    <row r="411" spans="1:4" x14ac:dyDescent="0.25">
      <c r="C411" t="s">
        <v>2004</v>
      </c>
    </row>
    <row r="412" spans="1:4" x14ac:dyDescent="0.25">
      <c r="B412" t="s">
        <v>1858</v>
      </c>
    </row>
    <row r="413" spans="1:4" x14ac:dyDescent="0.25">
      <c r="A413" t="s">
        <v>1859</v>
      </c>
    </row>
    <row r="414" spans="1:4" x14ac:dyDescent="0.25">
      <c r="A414" t="s">
        <v>575</v>
      </c>
      <c r="B414" t="s">
        <v>576</v>
      </c>
      <c r="C414" t="s">
        <v>110</v>
      </c>
      <c r="D414" t="s">
        <v>11</v>
      </c>
    </row>
    <row r="415" spans="1:4" x14ac:dyDescent="0.25">
      <c r="C415" t="s">
        <v>2003</v>
      </c>
    </row>
    <row r="416" spans="1:4" x14ac:dyDescent="0.25">
      <c r="B416" t="s">
        <v>1860</v>
      </c>
    </row>
    <row r="417" spans="1:4" x14ac:dyDescent="0.25">
      <c r="A417" t="s">
        <v>1861</v>
      </c>
    </row>
    <row r="418" spans="1:4" x14ac:dyDescent="0.25">
      <c r="A418" t="s">
        <v>529</v>
      </c>
      <c r="B418" t="s">
        <v>530</v>
      </c>
      <c r="C418" t="s">
        <v>30</v>
      </c>
      <c r="D418" t="s">
        <v>11</v>
      </c>
    </row>
    <row r="419" spans="1:4" x14ac:dyDescent="0.25">
      <c r="C419" t="s">
        <v>2005</v>
      </c>
    </row>
    <row r="420" spans="1:4" x14ac:dyDescent="0.25">
      <c r="B420" t="s">
        <v>1862</v>
      </c>
    </row>
    <row r="421" spans="1:4" x14ac:dyDescent="0.25">
      <c r="A421" t="s">
        <v>1863</v>
      </c>
    </row>
    <row r="422" spans="1:4" x14ac:dyDescent="0.25">
      <c r="A422" t="s">
        <v>1324</v>
      </c>
      <c r="B422" t="s">
        <v>1325</v>
      </c>
      <c r="C422" t="s">
        <v>249</v>
      </c>
      <c r="D422" t="s">
        <v>11</v>
      </c>
    </row>
    <row r="423" spans="1:4" x14ac:dyDescent="0.25">
      <c r="C423" t="s">
        <v>2014</v>
      </c>
    </row>
    <row r="424" spans="1:4" x14ac:dyDescent="0.25">
      <c r="B424" t="s">
        <v>1864</v>
      </c>
    </row>
    <row r="425" spans="1:4" x14ac:dyDescent="0.25">
      <c r="A425" t="s">
        <v>1865</v>
      </c>
    </row>
    <row r="426" spans="1:4" x14ac:dyDescent="0.25">
      <c r="A426" t="s">
        <v>737</v>
      </c>
      <c r="B426" t="s">
        <v>734</v>
      </c>
      <c r="C426" t="s">
        <v>60</v>
      </c>
      <c r="D426" t="s">
        <v>11</v>
      </c>
    </row>
    <row r="427" spans="1:4" x14ac:dyDescent="0.25">
      <c r="C427" t="s">
        <v>2006</v>
      </c>
    </row>
    <row r="428" spans="1:4" x14ac:dyDescent="0.25">
      <c r="B428" t="s">
        <v>1698</v>
      </c>
    </row>
    <row r="429" spans="1:4" x14ac:dyDescent="0.25">
      <c r="A429" t="s">
        <v>1866</v>
      </c>
    </row>
    <row r="430" spans="1:4" x14ac:dyDescent="0.25">
      <c r="A430" t="s">
        <v>905</v>
      </c>
      <c r="B430" t="s">
        <v>906</v>
      </c>
      <c r="C430" t="s">
        <v>12</v>
      </c>
      <c r="D430" t="s">
        <v>11</v>
      </c>
    </row>
    <row r="431" spans="1:4" x14ac:dyDescent="0.25">
      <c r="C431" t="s">
        <v>2004</v>
      </c>
    </row>
    <row r="432" spans="1:4" x14ac:dyDescent="0.25">
      <c r="B432" t="s">
        <v>1867</v>
      </c>
    </row>
    <row r="433" spans="1:4" x14ac:dyDescent="0.25">
      <c r="A433" t="s">
        <v>1868</v>
      </c>
    </row>
    <row r="434" spans="1:4" x14ac:dyDescent="0.25">
      <c r="A434" t="s">
        <v>176</v>
      </c>
      <c r="B434" t="s">
        <v>173</v>
      </c>
      <c r="C434" t="s">
        <v>60</v>
      </c>
      <c r="D434" t="s">
        <v>11</v>
      </c>
    </row>
    <row r="435" spans="1:4" x14ac:dyDescent="0.25">
      <c r="C435" t="s">
        <v>2006</v>
      </c>
    </row>
    <row r="436" spans="1:4" x14ac:dyDescent="0.25">
      <c r="B436" t="s">
        <v>1856</v>
      </c>
    </row>
    <row r="437" spans="1:4" x14ac:dyDescent="0.25">
      <c r="A437" t="s">
        <v>1872</v>
      </c>
    </row>
    <row r="438" spans="1:4" x14ac:dyDescent="0.25">
      <c r="A438" t="s">
        <v>344</v>
      </c>
      <c r="B438" t="s">
        <v>345</v>
      </c>
      <c r="C438" t="s">
        <v>82</v>
      </c>
      <c r="D438" t="s">
        <v>11</v>
      </c>
    </row>
    <row r="439" spans="1:4" x14ac:dyDescent="0.25">
      <c r="C439" t="s">
        <v>2015</v>
      </c>
    </row>
    <row r="440" spans="1:4" x14ac:dyDescent="0.25">
      <c r="B440" t="s">
        <v>1873</v>
      </c>
    </row>
    <row r="441" spans="1:4" x14ac:dyDescent="0.25">
      <c r="A441" t="s">
        <v>1874</v>
      </c>
    </row>
    <row r="442" spans="1:4" x14ac:dyDescent="0.25">
      <c r="A442" t="s">
        <v>1060</v>
      </c>
      <c r="B442" t="s">
        <v>1061</v>
      </c>
      <c r="C442" t="s">
        <v>82</v>
      </c>
      <c r="D442" t="s">
        <v>11</v>
      </c>
    </row>
    <row r="443" spans="1:4" x14ac:dyDescent="0.25">
      <c r="C443" t="s">
        <v>2015</v>
      </c>
    </row>
    <row r="444" spans="1:4" x14ac:dyDescent="0.25">
      <c r="B444" t="s">
        <v>1875</v>
      </c>
    </row>
    <row r="445" spans="1:4" x14ac:dyDescent="0.25">
      <c r="A445" t="s">
        <v>1876</v>
      </c>
    </row>
    <row r="446" spans="1:4" x14ac:dyDescent="0.25">
      <c r="A446" t="s">
        <v>1243</v>
      </c>
      <c r="B446" t="s">
        <v>1244</v>
      </c>
      <c r="C446" t="s">
        <v>148</v>
      </c>
      <c r="D446" t="s">
        <v>11</v>
      </c>
    </row>
    <row r="447" spans="1:4" x14ac:dyDescent="0.25">
      <c r="C447" t="s">
        <v>2009</v>
      </c>
    </row>
    <row r="448" spans="1:4" x14ac:dyDescent="0.25">
      <c r="B448" t="s">
        <v>1877</v>
      </c>
    </row>
    <row r="449" spans="1:4" x14ac:dyDescent="0.25">
      <c r="A449" t="s">
        <v>1878</v>
      </c>
    </row>
    <row r="450" spans="1:4" x14ac:dyDescent="0.25">
      <c r="A450" t="s">
        <v>164</v>
      </c>
      <c r="B450" t="s">
        <v>165</v>
      </c>
      <c r="C450" t="s">
        <v>12</v>
      </c>
      <c r="D450" t="s">
        <v>11</v>
      </c>
    </row>
    <row r="451" spans="1:4" x14ac:dyDescent="0.25">
      <c r="C451" t="s">
        <v>2004</v>
      </c>
    </row>
    <row r="452" spans="1:4" x14ac:dyDescent="0.25">
      <c r="B452" t="s">
        <v>1879</v>
      </c>
    </row>
    <row r="453" spans="1:4" x14ac:dyDescent="0.25">
      <c r="A453" t="s">
        <v>1880</v>
      </c>
    </row>
    <row r="454" spans="1:4" x14ac:dyDescent="0.25">
      <c r="A454" t="s">
        <v>798</v>
      </c>
      <c r="B454" t="s">
        <v>796</v>
      </c>
      <c r="C454" t="s">
        <v>12</v>
      </c>
      <c r="D454" t="s">
        <v>11</v>
      </c>
    </row>
    <row r="455" spans="1:4" x14ac:dyDescent="0.25">
      <c r="C455" t="s">
        <v>2004</v>
      </c>
    </row>
    <row r="456" spans="1:4" x14ac:dyDescent="0.25">
      <c r="B456" t="s">
        <v>1783</v>
      </c>
    </row>
    <row r="457" spans="1:4" x14ac:dyDescent="0.25">
      <c r="A457" t="s">
        <v>1881</v>
      </c>
    </row>
    <row r="458" spans="1:4" x14ac:dyDescent="0.25">
      <c r="A458" t="s">
        <v>844</v>
      </c>
      <c r="B458" t="s">
        <v>837</v>
      </c>
      <c r="C458" t="s">
        <v>110</v>
      </c>
      <c r="D458" t="s">
        <v>11</v>
      </c>
    </row>
    <row r="459" spans="1:4" x14ac:dyDescent="0.25">
      <c r="C459" t="s">
        <v>2003</v>
      </c>
    </row>
    <row r="460" spans="1:4" x14ac:dyDescent="0.25">
      <c r="B460" t="s">
        <v>1728</v>
      </c>
    </row>
    <row r="461" spans="1:4" x14ac:dyDescent="0.25">
      <c r="A461" t="s">
        <v>1882</v>
      </c>
    </row>
    <row r="462" spans="1:4" x14ac:dyDescent="0.25">
      <c r="A462" t="s">
        <v>1438</v>
      </c>
      <c r="B462" t="s">
        <v>1431</v>
      </c>
      <c r="C462" t="s">
        <v>51</v>
      </c>
      <c r="D462" t="s">
        <v>11</v>
      </c>
    </row>
    <row r="463" spans="1:4" x14ac:dyDescent="0.25">
      <c r="C463" t="s">
        <v>2002</v>
      </c>
    </row>
    <row r="464" spans="1:4" x14ac:dyDescent="0.25">
      <c r="B464" t="s">
        <v>1666</v>
      </c>
    </row>
    <row r="465" spans="1:4" x14ac:dyDescent="0.25">
      <c r="A465" t="s">
        <v>1884</v>
      </c>
    </row>
    <row r="466" spans="1:4" x14ac:dyDescent="0.25">
      <c r="A466" t="s">
        <v>1614</v>
      </c>
      <c r="B466" t="s">
        <v>1615</v>
      </c>
      <c r="C466" t="s">
        <v>148</v>
      </c>
      <c r="D466" t="s">
        <v>11</v>
      </c>
    </row>
    <row r="467" spans="1:4" x14ac:dyDescent="0.25">
      <c r="C467" t="s">
        <v>2009</v>
      </c>
    </row>
    <row r="468" spans="1:4" x14ac:dyDescent="0.25">
      <c r="B468" t="s">
        <v>1885</v>
      </c>
    </row>
    <row r="469" spans="1:4" x14ac:dyDescent="0.25">
      <c r="A469" t="s">
        <v>1886</v>
      </c>
    </row>
    <row r="470" spans="1:4" x14ac:dyDescent="0.25">
      <c r="A470" t="s">
        <v>868</v>
      </c>
      <c r="B470" t="s">
        <v>859</v>
      </c>
      <c r="C470" t="s">
        <v>148</v>
      </c>
      <c r="D470" t="s">
        <v>11</v>
      </c>
    </row>
    <row r="471" spans="1:4" x14ac:dyDescent="0.25">
      <c r="C471" t="s">
        <v>2009</v>
      </c>
    </row>
    <row r="472" spans="1:4" x14ac:dyDescent="0.25">
      <c r="B472" t="s">
        <v>1692</v>
      </c>
    </row>
    <row r="473" spans="1:4" x14ac:dyDescent="0.25">
      <c r="A473" t="s">
        <v>1887</v>
      </c>
    </row>
    <row r="474" spans="1:4" x14ac:dyDescent="0.25">
      <c r="A474" t="s">
        <v>1252</v>
      </c>
      <c r="B474" t="s">
        <v>1253</v>
      </c>
      <c r="C474" t="s">
        <v>12</v>
      </c>
      <c r="D474" t="s">
        <v>11</v>
      </c>
    </row>
    <row r="475" spans="1:4" x14ac:dyDescent="0.25">
      <c r="C475" t="s">
        <v>2004</v>
      </c>
    </row>
    <row r="476" spans="1:4" x14ac:dyDescent="0.25">
      <c r="B476" t="s">
        <v>1888</v>
      </c>
    </row>
    <row r="477" spans="1:4" x14ac:dyDescent="0.25">
      <c r="A477" t="s">
        <v>1889</v>
      </c>
    </row>
    <row r="478" spans="1:4" x14ac:dyDescent="0.25">
      <c r="A478" t="s">
        <v>1025</v>
      </c>
      <c r="B478" t="s">
        <v>1026</v>
      </c>
      <c r="C478" t="s">
        <v>12</v>
      </c>
      <c r="D478" t="s">
        <v>11</v>
      </c>
    </row>
    <row r="479" spans="1:4" x14ac:dyDescent="0.25">
      <c r="C479" t="s">
        <v>2004</v>
      </c>
    </row>
    <row r="480" spans="1:4" x14ac:dyDescent="0.25">
      <c r="B480" t="s">
        <v>1890</v>
      </c>
    </row>
    <row r="481" spans="1:4" x14ac:dyDescent="0.25">
      <c r="A481" t="s">
        <v>1891</v>
      </c>
    </row>
    <row r="482" spans="1:4" x14ac:dyDescent="0.25">
      <c r="A482" t="s">
        <v>720</v>
      </c>
      <c r="B482" t="s">
        <v>721</v>
      </c>
      <c r="C482" t="s">
        <v>110</v>
      </c>
      <c r="D482" t="s">
        <v>11</v>
      </c>
    </row>
    <row r="483" spans="1:4" x14ac:dyDescent="0.25">
      <c r="C483" t="s">
        <v>2003</v>
      </c>
    </row>
    <row r="484" spans="1:4" x14ac:dyDescent="0.25">
      <c r="B484" t="s">
        <v>1784</v>
      </c>
    </row>
    <row r="485" spans="1:4" x14ac:dyDescent="0.25">
      <c r="A485" t="s">
        <v>1892</v>
      </c>
    </row>
    <row r="486" spans="1:4" x14ac:dyDescent="0.25">
      <c r="A486" t="s">
        <v>17</v>
      </c>
      <c r="B486" t="s">
        <v>18</v>
      </c>
      <c r="C486" t="s">
        <v>12</v>
      </c>
      <c r="D486" t="s">
        <v>11</v>
      </c>
    </row>
    <row r="487" spans="1:4" x14ac:dyDescent="0.25">
      <c r="C487" t="s">
        <v>2004</v>
      </c>
    </row>
    <row r="488" spans="1:4" x14ac:dyDescent="0.25">
      <c r="B488" t="s">
        <v>1893</v>
      </c>
    </row>
    <row r="489" spans="1:4" x14ac:dyDescent="0.25">
      <c r="A489" t="s">
        <v>1894</v>
      </c>
    </row>
    <row r="490" spans="1:4" x14ac:dyDescent="0.25">
      <c r="A490" t="s">
        <v>1606</v>
      </c>
      <c r="B490" t="s">
        <v>1607</v>
      </c>
      <c r="C490" t="s">
        <v>110</v>
      </c>
      <c r="D490" t="s">
        <v>11</v>
      </c>
    </row>
    <row r="491" spans="1:4" x14ac:dyDescent="0.25">
      <c r="C491" t="s">
        <v>2003</v>
      </c>
    </row>
    <row r="492" spans="1:4" x14ac:dyDescent="0.25">
      <c r="B492" t="s">
        <v>1896</v>
      </c>
    </row>
    <row r="493" spans="1:4" x14ac:dyDescent="0.25">
      <c r="A493" t="s">
        <v>1897</v>
      </c>
    </row>
    <row r="494" spans="1:4" x14ac:dyDescent="0.25">
      <c r="A494" t="s">
        <v>578</v>
      </c>
      <c r="B494" t="s">
        <v>576</v>
      </c>
      <c r="C494" t="s">
        <v>51</v>
      </c>
      <c r="D494" t="s">
        <v>11</v>
      </c>
    </row>
    <row r="495" spans="1:4" x14ac:dyDescent="0.25">
      <c r="C495" t="s">
        <v>2002</v>
      </c>
    </row>
    <row r="496" spans="1:4" x14ac:dyDescent="0.25">
      <c r="B496" t="s">
        <v>1860</v>
      </c>
    </row>
    <row r="497" spans="1:4" x14ac:dyDescent="0.25">
      <c r="A497" t="s">
        <v>1898</v>
      </c>
    </row>
    <row r="498" spans="1:4" x14ac:dyDescent="0.25">
      <c r="A498" t="s">
        <v>61</v>
      </c>
      <c r="B498" t="s">
        <v>62</v>
      </c>
      <c r="C498" t="s">
        <v>12</v>
      </c>
      <c r="D498" t="s">
        <v>11</v>
      </c>
    </row>
    <row r="499" spans="1:4" x14ac:dyDescent="0.25">
      <c r="C499" t="s">
        <v>2004</v>
      </c>
    </row>
    <row r="500" spans="1:4" x14ac:dyDescent="0.25">
      <c r="B500" t="s">
        <v>1899</v>
      </c>
    </row>
    <row r="501" spans="1:4" x14ac:dyDescent="0.25">
      <c r="A501" t="s">
        <v>1900</v>
      </c>
    </row>
    <row r="502" spans="1:4" x14ac:dyDescent="0.25">
      <c r="A502" t="s">
        <v>1067</v>
      </c>
      <c r="B502" t="s">
        <v>1068</v>
      </c>
      <c r="C502" t="s">
        <v>110</v>
      </c>
      <c r="D502" t="s">
        <v>11</v>
      </c>
    </row>
    <row r="503" spans="1:4" x14ac:dyDescent="0.25">
      <c r="C503" t="s">
        <v>2003</v>
      </c>
    </row>
    <row r="504" spans="1:4" x14ac:dyDescent="0.25">
      <c r="B504" t="s">
        <v>1901</v>
      </c>
    </row>
    <row r="505" spans="1:4" x14ac:dyDescent="0.25">
      <c r="A505" t="s">
        <v>1902</v>
      </c>
    </row>
    <row r="506" spans="1:4" x14ac:dyDescent="0.25">
      <c r="A506" t="s">
        <v>989</v>
      </c>
      <c r="B506" t="s">
        <v>990</v>
      </c>
      <c r="C506" t="s">
        <v>60</v>
      </c>
      <c r="D506" t="s">
        <v>11</v>
      </c>
    </row>
    <row r="507" spans="1:4" x14ac:dyDescent="0.25">
      <c r="C507" t="s">
        <v>2006</v>
      </c>
    </row>
    <row r="508" spans="1:4" x14ac:dyDescent="0.25">
      <c r="B508" t="s">
        <v>1903</v>
      </c>
    </row>
    <row r="509" spans="1:4" x14ac:dyDescent="0.25">
      <c r="A509" t="s">
        <v>1904</v>
      </c>
    </row>
    <row r="510" spans="1:4" x14ac:dyDescent="0.25">
      <c r="A510" t="s">
        <v>1470</v>
      </c>
      <c r="B510" t="s">
        <v>1471</v>
      </c>
      <c r="C510" t="s">
        <v>82</v>
      </c>
      <c r="D510" t="s">
        <v>11</v>
      </c>
    </row>
    <row r="511" spans="1:4" x14ac:dyDescent="0.25">
      <c r="C511" t="s">
        <v>2015</v>
      </c>
    </row>
    <row r="512" spans="1:4" x14ac:dyDescent="0.25">
      <c r="B512" t="s">
        <v>1905</v>
      </c>
    </row>
    <row r="513" spans="1:4" x14ac:dyDescent="0.25">
      <c r="A513" t="s">
        <v>1906</v>
      </c>
    </row>
    <row r="514" spans="1:4" x14ac:dyDescent="0.25">
      <c r="A514" t="s">
        <v>596</v>
      </c>
      <c r="B514" t="s">
        <v>594</v>
      </c>
      <c r="C514" t="s">
        <v>191</v>
      </c>
      <c r="D514" t="s">
        <v>11</v>
      </c>
    </row>
    <row r="515" spans="1:4" x14ac:dyDescent="0.25">
      <c r="C515" t="s">
        <v>2013</v>
      </c>
    </row>
    <row r="516" spans="1:4" x14ac:dyDescent="0.25">
      <c r="B516" t="s">
        <v>1738</v>
      </c>
    </row>
    <row r="517" spans="1:4" x14ac:dyDescent="0.25">
      <c r="A517" t="s">
        <v>1907</v>
      </c>
    </row>
    <row r="518" spans="1:4" x14ac:dyDescent="0.25">
      <c r="A518" t="s">
        <v>884</v>
      </c>
      <c r="B518" t="s">
        <v>882</v>
      </c>
      <c r="C518" t="s">
        <v>82</v>
      </c>
      <c r="D518" t="s">
        <v>11</v>
      </c>
    </row>
    <row r="519" spans="1:4" x14ac:dyDescent="0.25">
      <c r="C519" t="s">
        <v>2015</v>
      </c>
    </row>
    <row r="520" spans="1:4" x14ac:dyDescent="0.25">
      <c r="B520" t="s">
        <v>1718</v>
      </c>
    </row>
    <row r="521" spans="1:4" x14ac:dyDescent="0.25">
      <c r="A521" t="s">
        <v>1909</v>
      </c>
    </row>
    <row r="522" spans="1:4" x14ac:dyDescent="0.25">
      <c r="A522" t="s">
        <v>1224</v>
      </c>
      <c r="B522" t="s">
        <v>1225</v>
      </c>
      <c r="C522" t="s">
        <v>12</v>
      </c>
      <c r="D522" t="s">
        <v>11</v>
      </c>
    </row>
    <row r="523" spans="1:4" x14ac:dyDescent="0.25">
      <c r="C523" t="s">
        <v>2004</v>
      </c>
    </row>
    <row r="524" spans="1:4" x14ac:dyDescent="0.25">
      <c r="B524" t="s">
        <v>1910</v>
      </c>
    </row>
    <row r="525" spans="1:4" x14ac:dyDescent="0.25">
      <c r="A525" t="s">
        <v>1911</v>
      </c>
    </row>
    <row r="526" spans="1:4" x14ac:dyDescent="0.25">
      <c r="A526" t="s">
        <v>188</v>
      </c>
      <c r="B526" t="s">
        <v>189</v>
      </c>
      <c r="C526" t="s">
        <v>191</v>
      </c>
      <c r="D526" t="s">
        <v>11</v>
      </c>
    </row>
    <row r="527" spans="1:4" x14ac:dyDescent="0.25">
      <c r="C527" t="s">
        <v>2013</v>
      </c>
    </row>
    <row r="528" spans="1:4" x14ac:dyDescent="0.25">
      <c r="B528" t="s">
        <v>1912</v>
      </c>
    </row>
    <row r="529" spans="1:4" x14ac:dyDescent="0.25">
      <c r="A529" t="s">
        <v>1913</v>
      </c>
    </row>
    <row r="530" spans="1:4" x14ac:dyDescent="0.25">
      <c r="A530" t="s">
        <v>1193</v>
      </c>
      <c r="B530" t="s">
        <v>1194</v>
      </c>
      <c r="C530" t="s">
        <v>92</v>
      </c>
      <c r="D530" t="s">
        <v>11</v>
      </c>
    </row>
    <row r="531" spans="1:4" x14ac:dyDescent="0.25">
      <c r="C531" t="s">
        <v>2010</v>
      </c>
    </row>
    <row r="532" spans="1:4" x14ac:dyDescent="0.25">
      <c r="B532" t="s">
        <v>1914</v>
      </c>
    </row>
    <row r="533" spans="1:4" x14ac:dyDescent="0.25">
      <c r="A533" t="s">
        <v>1915</v>
      </c>
    </row>
    <row r="534" spans="1:4" x14ac:dyDescent="0.25">
      <c r="A534" t="s">
        <v>690</v>
      </c>
      <c r="B534" t="s">
        <v>687</v>
      </c>
      <c r="C534" t="s">
        <v>60</v>
      </c>
      <c r="D534" t="s">
        <v>11</v>
      </c>
    </row>
    <row r="535" spans="1:4" x14ac:dyDescent="0.25">
      <c r="C535" t="s">
        <v>2006</v>
      </c>
    </row>
    <row r="536" spans="1:4" x14ac:dyDescent="0.25">
      <c r="B536" t="s">
        <v>1895</v>
      </c>
    </row>
    <row r="537" spans="1:4" x14ac:dyDescent="0.25">
      <c r="A537" t="s">
        <v>1916</v>
      </c>
    </row>
    <row r="538" spans="1:4" x14ac:dyDescent="0.25">
      <c r="A538" t="s">
        <v>1042</v>
      </c>
      <c r="B538" t="s">
        <v>1043</v>
      </c>
      <c r="C538" t="s">
        <v>266</v>
      </c>
      <c r="D538" t="s">
        <v>11</v>
      </c>
    </row>
    <row r="539" spans="1:4" x14ac:dyDescent="0.25">
      <c r="C539" t="s">
        <v>2012</v>
      </c>
    </row>
    <row r="540" spans="1:4" x14ac:dyDescent="0.25">
      <c r="B540" t="s">
        <v>1917</v>
      </c>
    </row>
    <row r="541" spans="1:4" x14ac:dyDescent="0.25">
      <c r="A541" t="s">
        <v>1918</v>
      </c>
    </row>
    <row r="542" spans="1:4" x14ac:dyDescent="0.25">
      <c r="A542" t="s">
        <v>643</v>
      </c>
      <c r="B542" t="s">
        <v>641</v>
      </c>
      <c r="C542" t="s">
        <v>110</v>
      </c>
      <c r="D542" t="s">
        <v>11</v>
      </c>
    </row>
    <row r="543" spans="1:4" x14ac:dyDescent="0.25">
      <c r="C543" t="s">
        <v>2003</v>
      </c>
    </row>
    <row r="544" spans="1:4" x14ac:dyDescent="0.25">
      <c r="B544" t="s">
        <v>1664</v>
      </c>
    </row>
    <row r="545" spans="1:4" x14ac:dyDescent="0.25">
      <c r="A545" t="s">
        <v>1919</v>
      </c>
    </row>
    <row r="546" spans="1:4" x14ac:dyDescent="0.25">
      <c r="A546" t="s">
        <v>872</v>
      </c>
      <c r="B546" t="s">
        <v>859</v>
      </c>
      <c r="C546" t="s">
        <v>148</v>
      </c>
      <c r="D546" t="s">
        <v>11</v>
      </c>
    </row>
    <row r="547" spans="1:4" x14ac:dyDescent="0.25">
      <c r="C547" t="s">
        <v>2009</v>
      </c>
    </row>
    <row r="548" spans="1:4" x14ac:dyDescent="0.25">
      <c r="B548" t="s">
        <v>1692</v>
      </c>
    </row>
    <row r="549" spans="1:4" x14ac:dyDescent="0.25">
      <c r="A549" t="s">
        <v>1921</v>
      </c>
    </row>
    <row r="550" spans="1:4" x14ac:dyDescent="0.25">
      <c r="A550" t="s">
        <v>1190</v>
      </c>
      <c r="B550" t="s">
        <v>1187</v>
      </c>
      <c r="C550" t="s">
        <v>274</v>
      </c>
      <c r="D550" t="s">
        <v>11</v>
      </c>
    </row>
    <row r="551" spans="1:4" x14ac:dyDescent="0.25">
      <c r="C551" t="s">
        <v>2007</v>
      </c>
    </row>
    <row r="552" spans="1:4" x14ac:dyDescent="0.25">
      <c r="B552" t="s">
        <v>1786</v>
      </c>
    </row>
    <row r="553" spans="1:4" x14ac:dyDescent="0.25">
      <c r="A553" t="s">
        <v>1923</v>
      </c>
    </row>
    <row r="554" spans="1:4" x14ac:dyDescent="0.25">
      <c r="A554" t="s">
        <v>811</v>
      </c>
      <c r="B554" t="s">
        <v>812</v>
      </c>
      <c r="C554" t="s">
        <v>266</v>
      </c>
      <c r="D554" t="s">
        <v>11</v>
      </c>
    </row>
    <row r="555" spans="1:4" x14ac:dyDescent="0.25">
      <c r="C555" t="s">
        <v>2012</v>
      </c>
    </row>
    <row r="556" spans="1:4" x14ac:dyDescent="0.25">
      <c r="B556" t="s">
        <v>1922</v>
      </c>
    </row>
    <row r="557" spans="1:4" x14ac:dyDescent="0.25">
      <c r="A557" t="s">
        <v>1924</v>
      </c>
    </row>
    <row r="558" spans="1:4" x14ac:dyDescent="0.25">
      <c r="A558" t="s">
        <v>903</v>
      </c>
      <c r="B558" t="s">
        <v>896</v>
      </c>
      <c r="C558" t="s">
        <v>274</v>
      </c>
      <c r="D558" t="s">
        <v>11</v>
      </c>
    </row>
    <row r="559" spans="1:4" x14ac:dyDescent="0.25">
      <c r="C559" t="s">
        <v>2007</v>
      </c>
    </row>
    <row r="560" spans="1:4" x14ac:dyDescent="0.25">
      <c r="B560" t="s">
        <v>1925</v>
      </c>
    </row>
    <row r="561" spans="1:4" x14ac:dyDescent="0.25">
      <c r="A561" t="s">
        <v>1926</v>
      </c>
    </row>
    <row r="562" spans="1:4" x14ac:dyDescent="0.25">
      <c r="A562" t="s">
        <v>1544</v>
      </c>
      <c r="B562" t="s">
        <v>1542</v>
      </c>
      <c r="C562" t="s">
        <v>209</v>
      </c>
      <c r="D562" t="s">
        <v>11</v>
      </c>
    </row>
    <row r="563" spans="1:4" x14ac:dyDescent="0.25">
      <c r="C563" t="s">
        <v>2008</v>
      </c>
    </row>
    <row r="564" spans="1:4" x14ac:dyDescent="0.25">
      <c r="B564" t="s">
        <v>1781</v>
      </c>
    </row>
    <row r="565" spans="1:4" x14ac:dyDescent="0.25">
      <c r="A565" t="s">
        <v>1927</v>
      </c>
    </row>
    <row r="566" spans="1:4" x14ac:dyDescent="0.25">
      <c r="A566" t="s">
        <v>1356</v>
      </c>
      <c r="B566" t="s">
        <v>1357</v>
      </c>
      <c r="C566" t="s">
        <v>30</v>
      </c>
      <c r="D566" t="s">
        <v>11</v>
      </c>
    </row>
    <row r="567" spans="1:4" x14ac:dyDescent="0.25">
      <c r="C567" t="s">
        <v>2005</v>
      </c>
    </row>
    <row r="568" spans="1:4" x14ac:dyDescent="0.25">
      <c r="B568" t="s">
        <v>1929</v>
      </c>
    </row>
    <row r="569" spans="1:4" x14ac:dyDescent="0.25">
      <c r="A569" t="s">
        <v>1930</v>
      </c>
    </row>
    <row r="570" spans="1:4" x14ac:dyDescent="0.25">
      <c r="A570" t="s">
        <v>557</v>
      </c>
      <c r="B570" t="s">
        <v>558</v>
      </c>
      <c r="C570" t="s">
        <v>110</v>
      </c>
      <c r="D570" t="s">
        <v>11</v>
      </c>
    </row>
    <row r="571" spans="1:4" x14ac:dyDescent="0.25">
      <c r="C571" t="s">
        <v>2003</v>
      </c>
    </row>
    <row r="572" spans="1:4" x14ac:dyDescent="0.25">
      <c r="B572" t="s">
        <v>1931</v>
      </c>
    </row>
    <row r="573" spans="1:4" x14ac:dyDescent="0.25">
      <c r="A573" t="s">
        <v>1932</v>
      </c>
    </row>
    <row r="574" spans="1:4" x14ac:dyDescent="0.25">
      <c r="A574" t="s">
        <v>210</v>
      </c>
      <c r="B574" t="s">
        <v>211</v>
      </c>
      <c r="C574" t="s">
        <v>30</v>
      </c>
      <c r="D574" t="s">
        <v>11</v>
      </c>
    </row>
    <row r="575" spans="1:4" x14ac:dyDescent="0.25">
      <c r="C575" t="s">
        <v>2005</v>
      </c>
    </row>
    <row r="576" spans="1:4" x14ac:dyDescent="0.25">
      <c r="B576" t="s">
        <v>1933</v>
      </c>
    </row>
    <row r="577" spans="1:4" x14ac:dyDescent="0.25">
      <c r="A577" t="s">
        <v>1934</v>
      </c>
    </row>
    <row r="578" spans="1:4" x14ac:dyDescent="0.25">
      <c r="A578" t="s">
        <v>412</v>
      </c>
      <c r="B578" t="s">
        <v>413</v>
      </c>
      <c r="C578" t="s">
        <v>51</v>
      </c>
      <c r="D578" t="s">
        <v>11</v>
      </c>
    </row>
    <row r="579" spans="1:4" x14ac:dyDescent="0.25">
      <c r="C579" t="s">
        <v>2002</v>
      </c>
    </row>
    <row r="580" spans="1:4" x14ac:dyDescent="0.25">
      <c r="B580" t="s">
        <v>1935</v>
      </c>
    </row>
    <row r="581" spans="1:4" x14ac:dyDescent="0.25">
      <c r="A581" t="s">
        <v>1936</v>
      </c>
    </row>
    <row r="582" spans="1:4" x14ac:dyDescent="0.25">
      <c r="A582" t="s">
        <v>763</v>
      </c>
      <c r="B582" t="s">
        <v>758</v>
      </c>
      <c r="C582" t="s">
        <v>12</v>
      </c>
      <c r="D582" t="s">
        <v>11</v>
      </c>
    </row>
    <row r="583" spans="1:4" x14ac:dyDescent="0.25">
      <c r="C583" t="s">
        <v>2004</v>
      </c>
    </row>
    <row r="584" spans="1:4" x14ac:dyDescent="0.25">
      <c r="B584" t="s">
        <v>1735</v>
      </c>
    </row>
    <row r="585" spans="1:4" x14ac:dyDescent="0.25">
      <c r="A585" t="s">
        <v>1937</v>
      </c>
    </row>
    <row r="586" spans="1:4" x14ac:dyDescent="0.25">
      <c r="A586" t="s">
        <v>786</v>
      </c>
      <c r="B586" t="s">
        <v>778</v>
      </c>
      <c r="C586" t="s">
        <v>30</v>
      </c>
      <c r="D586" t="s">
        <v>11</v>
      </c>
    </row>
    <row r="587" spans="1:4" x14ac:dyDescent="0.25">
      <c r="C587" t="s">
        <v>2005</v>
      </c>
    </row>
    <row r="588" spans="1:4" x14ac:dyDescent="0.25">
      <c r="B588" t="s">
        <v>1675</v>
      </c>
    </row>
    <row r="589" spans="1:4" x14ac:dyDescent="0.25">
      <c r="A589" t="s">
        <v>1938</v>
      </c>
    </row>
    <row r="590" spans="1:4" x14ac:dyDescent="0.25">
      <c r="A590" t="s">
        <v>876</v>
      </c>
      <c r="B590" t="s">
        <v>874</v>
      </c>
      <c r="C590" t="s">
        <v>82</v>
      </c>
      <c r="D590" t="s">
        <v>11</v>
      </c>
    </row>
    <row r="591" spans="1:4" x14ac:dyDescent="0.25">
      <c r="C591" t="s">
        <v>2015</v>
      </c>
    </row>
    <row r="592" spans="1:4" x14ac:dyDescent="0.25">
      <c r="B592" t="s">
        <v>1762</v>
      </c>
    </row>
    <row r="593" spans="1:4" x14ac:dyDescent="0.25">
      <c r="A593" t="s">
        <v>1939</v>
      </c>
    </row>
    <row r="594" spans="1:4" x14ac:dyDescent="0.25">
      <c r="A594" t="s">
        <v>538</v>
      </c>
      <c r="B594" t="s">
        <v>539</v>
      </c>
      <c r="C594" t="s">
        <v>110</v>
      </c>
      <c r="D594" t="s">
        <v>11</v>
      </c>
    </row>
    <row r="595" spans="1:4" x14ac:dyDescent="0.25">
      <c r="C595" t="s">
        <v>2003</v>
      </c>
    </row>
    <row r="596" spans="1:4" x14ac:dyDescent="0.25">
      <c r="B596" t="s">
        <v>1940</v>
      </c>
    </row>
    <row r="597" spans="1:4" x14ac:dyDescent="0.25">
      <c r="A597" t="s">
        <v>1941</v>
      </c>
    </row>
    <row r="598" spans="1:4" x14ac:dyDescent="0.25">
      <c r="A598" t="s">
        <v>1019</v>
      </c>
      <c r="B598" t="s">
        <v>1020</v>
      </c>
      <c r="C598" t="s">
        <v>82</v>
      </c>
      <c r="D598" t="s">
        <v>11</v>
      </c>
    </row>
    <row r="599" spans="1:4" x14ac:dyDescent="0.25">
      <c r="C599" t="s">
        <v>2015</v>
      </c>
    </row>
    <row r="600" spans="1:4" x14ac:dyDescent="0.25">
      <c r="B600" t="s">
        <v>1942</v>
      </c>
    </row>
    <row r="601" spans="1:4" x14ac:dyDescent="0.25">
      <c r="A601" t="s">
        <v>1943</v>
      </c>
    </row>
    <row r="602" spans="1:4" x14ac:dyDescent="0.25">
      <c r="A602" t="s">
        <v>1576</v>
      </c>
      <c r="B602" t="s">
        <v>1577</v>
      </c>
      <c r="C602" t="s">
        <v>12</v>
      </c>
      <c r="D602" t="s">
        <v>11</v>
      </c>
    </row>
    <row r="603" spans="1:4" x14ac:dyDescent="0.25">
      <c r="C603" t="s">
        <v>2004</v>
      </c>
    </row>
    <row r="604" spans="1:4" x14ac:dyDescent="0.25">
      <c r="B604" t="s">
        <v>1944</v>
      </c>
    </row>
    <row r="605" spans="1:4" x14ac:dyDescent="0.25">
      <c r="A605" t="s">
        <v>1945</v>
      </c>
    </row>
    <row r="606" spans="1:4" x14ac:dyDescent="0.25">
      <c r="A606" t="s">
        <v>717</v>
      </c>
      <c r="B606" t="s">
        <v>709</v>
      </c>
      <c r="C606" t="s">
        <v>82</v>
      </c>
      <c r="D606" t="s">
        <v>11</v>
      </c>
    </row>
    <row r="607" spans="1:4" x14ac:dyDescent="0.25">
      <c r="C607" t="s">
        <v>2015</v>
      </c>
    </row>
    <row r="608" spans="1:4" x14ac:dyDescent="0.25">
      <c r="B608" t="s">
        <v>1791</v>
      </c>
    </row>
    <row r="609" spans="1:4" x14ac:dyDescent="0.25">
      <c r="A609" t="s">
        <v>1946</v>
      </c>
    </row>
    <row r="610" spans="1:4" x14ac:dyDescent="0.25">
      <c r="A610" t="s">
        <v>570</v>
      </c>
      <c r="B610" t="s">
        <v>565</v>
      </c>
      <c r="C610" t="s">
        <v>30</v>
      </c>
      <c r="D610" t="s">
        <v>11</v>
      </c>
    </row>
    <row r="611" spans="1:4" x14ac:dyDescent="0.25">
      <c r="C611" t="s">
        <v>2005</v>
      </c>
    </row>
    <row r="612" spans="1:4" x14ac:dyDescent="0.25">
      <c r="B612" t="s">
        <v>1671</v>
      </c>
    </row>
    <row r="613" spans="1:4" x14ac:dyDescent="0.25">
      <c r="A613" t="s">
        <v>1947</v>
      </c>
    </row>
    <row r="614" spans="1:4" x14ac:dyDescent="0.25">
      <c r="A614" t="s">
        <v>65</v>
      </c>
      <c r="B614" t="s">
        <v>62</v>
      </c>
      <c r="C614" t="s">
        <v>60</v>
      </c>
      <c r="D614" t="s">
        <v>11</v>
      </c>
    </row>
    <row r="615" spans="1:4" x14ac:dyDescent="0.25">
      <c r="C615" t="s">
        <v>2006</v>
      </c>
    </row>
    <row r="616" spans="1:4" x14ac:dyDescent="0.25">
      <c r="B616" t="s">
        <v>1899</v>
      </c>
    </row>
    <row r="617" spans="1:4" x14ac:dyDescent="0.25">
      <c r="A617" t="s">
        <v>1948</v>
      </c>
    </row>
    <row r="618" spans="1:4" x14ac:dyDescent="0.25">
      <c r="A618" t="s">
        <v>1135</v>
      </c>
      <c r="B618" t="s">
        <v>1136</v>
      </c>
      <c r="C618" t="s">
        <v>191</v>
      </c>
      <c r="D618" t="s">
        <v>11</v>
      </c>
    </row>
    <row r="619" spans="1:4" x14ac:dyDescent="0.25">
      <c r="C619" t="s">
        <v>2013</v>
      </c>
    </row>
    <row r="620" spans="1:4" x14ac:dyDescent="0.25">
      <c r="B620" t="s">
        <v>1949</v>
      </c>
    </row>
    <row r="621" spans="1:4" x14ac:dyDescent="0.25">
      <c r="A621" t="s">
        <v>1950</v>
      </c>
    </row>
    <row r="622" spans="1:4" x14ac:dyDescent="0.25">
      <c r="A622" t="s">
        <v>561</v>
      </c>
      <c r="B622" t="s">
        <v>558</v>
      </c>
      <c r="C622" t="s">
        <v>12</v>
      </c>
      <c r="D622" t="s">
        <v>11</v>
      </c>
    </row>
    <row r="623" spans="1:4" x14ac:dyDescent="0.25">
      <c r="C623" t="s">
        <v>2004</v>
      </c>
    </row>
    <row r="624" spans="1:4" x14ac:dyDescent="0.25">
      <c r="B624" t="s">
        <v>1931</v>
      </c>
    </row>
    <row r="625" spans="1:4" x14ac:dyDescent="0.25">
      <c r="A625" t="s">
        <v>1951</v>
      </c>
    </row>
    <row r="626" spans="1:4" x14ac:dyDescent="0.25">
      <c r="A626" t="s">
        <v>879</v>
      </c>
      <c r="B626" t="s">
        <v>874</v>
      </c>
      <c r="C626" t="s">
        <v>110</v>
      </c>
      <c r="D626" t="s">
        <v>11</v>
      </c>
    </row>
    <row r="627" spans="1:4" x14ac:dyDescent="0.25">
      <c r="C627" t="s">
        <v>2003</v>
      </c>
    </row>
    <row r="628" spans="1:4" x14ac:dyDescent="0.25">
      <c r="B628" t="s">
        <v>1762</v>
      </c>
    </row>
    <row r="629" spans="1:4" x14ac:dyDescent="0.25">
      <c r="A629" t="s">
        <v>1952</v>
      </c>
    </row>
    <row r="630" spans="1:4" x14ac:dyDescent="0.25">
      <c r="A630" t="s">
        <v>1501</v>
      </c>
      <c r="B630" t="s">
        <v>1502</v>
      </c>
      <c r="C630" t="s">
        <v>368</v>
      </c>
      <c r="D630" t="s">
        <v>11</v>
      </c>
    </row>
    <row r="631" spans="1:4" x14ac:dyDescent="0.25">
      <c r="C631" t="s">
        <v>2011</v>
      </c>
    </row>
    <row r="632" spans="1:4" x14ac:dyDescent="0.25">
      <c r="B632" t="s">
        <v>1953</v>
      </c>
    </row>
    <row r="633" spans="1:4" x14ac:dyDescent="0.25">
      <c r="A633" t="s">
        <v>1954</v>
      </c>
    </row>
    <row r="634" spans="1:4" x14ac:dyDescent="0.25">
      <c r="A634" t="s">
        <v>940</v>
      </c>
      <c r="B634" t="s">
        <v>938</v>
      </c>
      <c r="C634" t="s">
        <v>274</v>
      </c>
      <c r="D634" t="s">
        <v>11</v>
      </c>
    </row>
    <row r="635" spans="1:4" x14ac:dyDescent="0.25">
      <c r="C635" t="s">
        <v>2007</v>
      </c>
    </row>
    <row r="636" spans="1:4" x14ac:dyDescent="0.25">
      <c r="B636" t="s">
        <v>1840</v>
      </c>
    </row>
    <row r="637" spans="1:4" x14ac:dyDescent="0.25">
      <c r="A637" t="s">
        <v>1955</v>
      </c>
    </row>
    <row r="638" spans="1:4" x14ac:dyDescent="0.25">
      <c r="A638" t="s">
        <v>817</v>
      </c>
      <c r="B638" t="s">
        <v>818</v>
      </c>
      <c r="C638" t="s">
        <v>368</v>
      </c>
      <c r="D638" t="s">
        <v>11</v>
      </c>
    </row>
    <row r="639" spans="1:4" x14ac:dyDescent="0.25">
      <c r="C639" t="s">
        <v>2011</v>
      </c>
    </row>
    <row r="640" spans="1:4" x14ac:dyDescent="0.25">
      <c r="B640" t="s">
        <v>1920</v>
      </c>
    </row>
    <row r="641" spans="1:4" x14ac:dyDescent="0.25">
      <c r="A641" t="s">
        <v>1956</v>
      </c>
    </row>
    <row r="642" spans="1:4" x14ac:dyDescent="0.25">
      <c r="A642" t="s">
        <v>1388</v>
      </c>
      <c r="B642" t="s">
        <v>1385</v>
      </c>
      <c r="C642" t="s">
        <v>12</v>
      </c>
      <c r="D642" t="s">
        <v>11</v>
      </c>
    </row>
    <row r="643" spans="1:4" x14ac:dyDescent="0.25">
      <c r="C643" t="s">
        <v>2004</v>
      </c>
    </row>
    <row r="644" spans="1:4" x14ac:dyDescent="0.25">
      <c r="B644" t="s">
        <v>1869</v>
      </c>
    </row>
    <row r="645" spans="1:4" x14ac:dyDescent="0.25">
      <c r="A645" t="s">
        <v>1957</v>
      </c>
    </row>
    <row r="646" spans="1:4" x14ac:dyDescent="0.25">
      <c r="A646" t="s">
        <v>883</v>
      </c>
      <c r="B646" t="s">
        <v>882</v>
      </c>
      <c r="C646" t="s">
        <v>82</v>
      </c>
      <c r="D646" t="s">
        <v>11</v>
      </c>
    </row>
    <row r="647" spans="1:4" x14ac:dyDescent="0.25">
      <c r="C647" t="s">
        <v>2015</v>
      </c>
    </row>
    <row r="648" spans="1:4" x14ac:dyDescent="0.25">
      <c r="B648" t="s">
        <v>1718</v>
      </c>
    </row>
    <row r="649" spans="1:4" x14ac:dyDescent="0.25">
      <c r="A649" t="s">
        <v>1958</v>
      </c>
    </row>
    <row r="650" spans="1:4" x14ac:dyDescent="0.25">
      <c r="A650" t="s">
        <v>39</v>
      </c>
      <c r="B650" t="s">
        <v>40</v>
      </c>
      <c r="C650" t="s">
        <v>12</v>
      </c>
      <c r="D650" t="s">
        <v>11</v>
      </c>
    </row>
    <row r="651" spans="1:4" x14ac:dyDescent="0.25">
      <c r="C651" t="s">
        <v>2004</v>
      </c>
    </row>
    <row r="652" spans="1:4" x14ac:dyDescent="0.25">
      <c r="B652" t="s">
        <v>1959</v>
      </c>
    </row>
    <row r="653" spans="1:4" x14ac:dyDescent="0.25">
      <c r="A653" t="s">
        <v>1960</v>
      </c>
    </row>
    <row r="654" spans="1:4" x14ac:dyDescent="0.25">
      <c r="A654" t="s">
        <v>1028</v>
      </c>
      <c r="B654" t="s">
        <v>1029</v>
      </c>
      <c r="C654" t="s">
        <v>30</v>
      </c>
      <c r="D654" t="s">
        <v>11</v>
      </c>
    </row>
    <row r="655" spans="1:4" x14ac:dyDescent="0.25">
      <c r="C655" t="s">
        <v>2005</v>
      </c>
    </row>
    <row r="656" spans="1:4" x14ac:dyDescent="0.25">
      <c r="B656" t="s">
        <v>1708</v>
      </c>
    </row>
    <row r="657" spans="1:4" x14ac:dyDescent="0.25">
      <c r="A657" t="s">
        <v>1961</v>
      </c>
    </row>
    <row r="658" spans="1:4" x14ac:dyDescent="0.25">
      <c r="A658" t="s">
        <v>890</v>
      </c>
      <c r="B658" t="s">
        <v>882</v>
      </c>
      <c r="C658" t="s">
        <v>110</v>
      </c>
      <c r="D658" t="s">
        <v>11</v>
      </c>
    </row>
    <row r="659" spans="1:4" x14ac:dyDescent="0.25">
      <c r="C659" t="s">
        <v>2003</v>
      </c>
    </row>
    <row r="660" spans="1:4" x14ac:dyDescent="0.25">
      <c r="B660" t="s">
        <v>1718</v>
      </c>
    </row>
    <row r="661" spans="1:4" x14ac:dyDescent="0.25">
      <c r="A661" t="s">
        <v>1962</v>
      </c>
    </row>
    <row r="662" spans="1:4" x14ac:dyDescent="0.25">
      <c r="A662" t="s">
        <v>435</v>
      </c>
      <c r="B662" t="s">
        <v>436</v>
      </c>
      <c r="C662" t="s">
        <v>249</v>
      </c>
      <c r="D662" t="s">
        <v>11</v>
      </c>
    </row>
    <row r="663" spans="1:4" x14ac:dyDescent="0.25">
      <c r="C663" t="s">
        <v>2014</v>
      </c>
    </row>
    <row r="664" spans="1:4" x14ac:dyDescent="0.25">
      <c r="B664" t="s">
        <v>1713</v>
      </c>
    </row>
    <row r="665" spans="1:4" x14ac:dyDescent="0.25">
      <c r="A665" t="s">
        <v>1963</v>
      </c>
    </row>
    <row r="666" spans="1:4" x14ac:dyDescent="0.25">
      <c r="A666" t="s">
        <v>730</v>
      </c>
      <c r="B666" t="s">
        <v>731</v>
      </c>
      <c r="C666" t="s">
        <v>249</v>
      </c>
      <c r="D666" t="s">
        <v>11</v>
      </c>
    </row>
    <row r="667" spans="1:4" x14ac:dyDescent="0.25">
      <c r="C667" t="s">
        <v>2014</v>
      </c>
    </row>
    <row r="668" spans="1:4" x14ac:dyDescent="0.25">
      <c r="B668" t="s">
        <v>1964</v>
      </c>
    </row>
    <row r="669" spans="1:4" x14ac:dyDescent="0.25">
      <c r="A669" t="s">
        <v>1965</v>
      </c>
    </row>
    <row r="670" spans="1:4" x14ac:dyDescent="0.25">
      <c r="A670" t="s">
        <v>116</v>
      </c>
      <c r="B670" t="s">
        <v>117</v>
      </c>
      <c r="C670" t="s">
        <v>110</v>
      </c>
      <c r="D670" t="s">
        <v>11</v>
      </c>
    </row>
    <row r="671" spans="1:4" x14ac:dyDescent="0.25">
      <c r="C671" t="s">
        <v>2003</v>
      </c>
    </row>
    <row r="672" spans="1:4" x14ac:dyDescent="0.25">
      <c r="B672" t="s">
        <v>1966</v>
      </c>
    </row>
    <row r="673" spans="1:4" x14ac:dyDescent="0.25">
      <c r="A673" t="s">
        <v>1967</v>
      </c>
    </row>
    <row r="674" spans="1:4" x14ac:dyDescent="0.25">
      <c r="A674" t="s">
        <v>43</v>
      </c>
      <c r="B674" t="s">
        <v>44</v>
      </c>
      <c r="C674" t="s">
        <v>12</v>
      </c>
      <c r="D674" t="s">
        <v>11</v>
      </c>
    </row>
    <row r="675" spans="1:4" x14ac:dyDescent="0.25">
      <c r="C675" t="s">
        <v>2004</v>
      </c>
    </row>
    <row r="676" spans="1:4" x14ac:dyDescent="0.25">
      <c r="B676" t="s">
        <v>1968</v>
      </c>
    </row>
    <row r="677" spans="1:4" x14ac:dyDescent="0.25">
      <c r="A677" t="s">
        <v>1969</v>
      </c>
    </row>
    <row r="678" spans="1:4" x14ac:dyDescent="0.25">
      <c r="A678" t="s">
        <v>1446</v>
      </c>
      <c r="B678" t="s">
        <v>1447</v>
      </c>
      <c r="C678" t="s">
        <v>266</v>
      </c>
      <c r="D678" t="s">
        <v>11</v>
      </c>
    </row>
    <row r="679" spans="1:4" x14ac:dyDescent="0.25">
      <c r="C679" t="s">
        <v>2012</v>
      </c>
    </row>
    <row r="680" spans="1:4" x14ac:dyDescent="0.25">
      <c r="B680" t="s">
        <v>1970</v>
      </c>
    </row>
    <row r="681" spans="1:4" x14ac:dyDescent="0.25">
      <c r="A681" t="s">
        <v>1971</v>
      </c>
    </row>
    <row r="682" spans="1:4" x14ac:dyDescent="0.25">
      <c r="A682" t="s">
        <v>606</v>
      </c>
      <c r="B682" t="s">
        <v>604</v>
      </c>
      <c r="C682" t="s">
        <v>110</v>
      </c>
      <c r="D682" t="s">
        <v>11</v>
      </c>
    </row>
    <row r="683" spans="1:4" x14ac:dyDescent="0.25">
      <c r="C683" t="s">
        <v>2003</v>
      </c>
    </row>
    <row r="684" spans="1:4" x14ac:dyDescent="0.25">
      <c r="B684" t="s">
        <v>1700</v>
      </c>
    </row>
    <row r="685" spans="1:4" x14ac:dyDescent="0.25">
      <c r="A685" t="s">
        <v>1972</v>
      </c>
    </row>
    <row r="686" spans="1:4" x14ac:dyDescent="0.25">
      <c r="A686" t="s">
        <v>1209</v>
      </c>
      <c r="B686" t="s">
        <v>1210</v>
      </c>
      <c r="C686" t="s">
        <v>110</v>
      </c>
      <c r="D686" t="s">
        <v>11</v>
      </c>
    </row>
    <row r="687" spans="1:4" x14ac:dyDescent="0.25">
      <c r="C687" t="s">
        <v>2003</v>
      </c>
    </row>
    <row r="688" spans="1:4" x14ac:dyDescent="0.25">
      <c r="B688" t="s">
        <v>1870</v>
      </c>
    </row>
    <row r="689" spans="1:4" x14ac:dyDescent="0.25">
      <c r="A689" t="s">
        <v>1973</v>
      </c>
    </row>
    <row r="690" spans="1:4" x14ac:dyDescent="0.25">
      <c r="A690" t="s">
        <v>833</v>
      </c>
      <c r="B690" t="s">
        <v>827</v>
      </c>
      <c r="C690" t="s">
        <v>92</v>
      </c>
      <c r="D690" t="s">
        <v>11</v>
      </c>
    </row>
    <row r="691" spans="1:4" x14ac:dyDescent="0.25">
      <c r="C691" t="s">
        <v>2010</v>
      </c>
    </row>
    <row r="692" spans="1:4" x14ac:dyDescent="0.25">
      <c r="B692" t="s">
        <v>1778</v>
      </c>
    </row>
    <row r="693" spans="1:4" x14ac:dyDescent="0.25">
      <c r="A693" t="s">
        <v>1974</v>
      </c>
    </row>
    <row r="694" spans="1:4" x14ac:dyDescent="0.25">
      <c r="A694" t="s">
        <v>996</v>
      </c>
      <c r="B694" t="s">
        <v>993</v>
      </c>
      <c r="C694" t="s">
        <v>191</v>
      </c>
      <c r="D694" t="s">
        <v>11</v>
      </c>
    </row>
    <row r="695" spans="1:4" x14ac:dyDescent="0.25">
      <c r="C695" t="s">
        <v>2013</v>
      </c>
    </row>
    <row r="696" spans="1:4" x14ac:dyDescent="0.25">
      <c r="B696" t="s">
        <v>1883</v>
      </c>
    </row>
    <row r="697" spans="1:4" x14ac:dyDescent="0.25">
      <c r="A697" t="s">
        <v>1975</v>
      </c>
    </row>
    <row r="698" spans="1:4" x14ac:dyDescent="0.25">
      <c r="A698" t="s">
        <v>1016</v>
      </c>
      <c r="B698" t="s">
        <v>1017</v>
      </c>
      <c r="C698" t="s">
        <v>266</v>
      </c>
      <c r="D698" t="s">
        <v>11</v>
      </c>
    </row>
    <row r="699" spans="1:4" x14ac:dyDescent="0.25">
      <c r="C699" t="s">
        <v>2012</v>
      </c>
    </row>
    <row r="700" spans="1:4" x14ac:dyDescent="0.25">
      <c r="B700" t="s">
        <v>1976</v>
      </c>
    </row>
    <row r="701" spans="1:4" x14ac:dyDescent="0.25">
      <c r="A701" t="s">
        <v>1977</v>
      </c>
    </row>
    <row r="702" spans="1:4" x14ac:dyDescent="0.25">
      <c r="A702" t="s">
        <v>761</v>
      </c>
      <c r="B702" t="s">
        <v>758</v>
      </c>
      <c r="C702" t="s">
        <v>82</v>
      </c>
      <c r="D702" t="s">
        <v>11</v>
      </c>
    </row>
    <row r="703" spans="1:4" x14ac:dyDescent="0.25">
      <c r="C703" t="s">
        <v>2015</v>
      </c>
    </row>
    <row r="704" spans="1:4" x14ac:dyDescent="0.25">
      <c r="B704" t="s">
        <v>1735</v>
      </c>
    </row>
    <row r="705" spans="1:4" x14ac:dyDescent="0.25">
      <c r="A705" t="s">
        <v>1978</v>
      </c>
    </row>
    <row r="706" spans="1:4" x14ac:dyDescent="0.25">
      <c r="A706" t="s">
        <v>272</v>
      </c>
      <c r="B706" t="s">
        <v>268</v>
      </c>
      <c r="C706" t="s">
        <v>274</v>
      </c>
      <c r="D706" t="s">
        <v>11</v>
      </c>
    </row>
    <row r="707" spans="1:4" x14ac:dyDescent="0.25">
      <c r="C707" t="s">
        <v>2007</v>
      </c>
    </row>
    <row r="708" spans="1:4" x14ac:dyDescent="0.25">
      <c r="B708" t="s">
        <v>1871</v>
      </c>
    </row>
    <row r="709" spans="1:4" x14ac:dyDescent="0.25">
      <c r="A709" t="s">
        <v>1979</v>
      </c>
    </row>
    <row r="710" spans="1:4" x14ac:dyDescent="0.25">
      <c r="A710" t="s">
        <v>120</v>
      </c>
      <c r="B710" t="s">
        <v>121</v>
      </c>
      <c r="C710" t="s">
        <v>110</v>
      </c>
      <c r="D710" t="s">
        <v>11</v>
      </c>
    </row>
    <row r="711" spans="1:4" x14ac:dyDescent="0.25">
      <c r="C711" t="s">
        <v>2003</v>
      </c>
    </row>
    <row r="712" spans="1:4" x14ac:dyDescent="0.25">
      <c r="B712" t="s">
        <v>1980</v>
      </c>
    </row>
    <row r="713" spans="1:4" x14ac:dyDescent="0.25">
      <c r="A713" t="s">
        <v>1981</v>
      </c>
    </row>
    <row r="714" spans="1:4" x14ac:dyDescent="0.25">
      <c r="A714" t="s">
        <v>1340</v>
      </c>
      <c r="B714" t="s">
        <v>1341</v>
      </c>
      <c r="C714" t="s">
        <v>110</v>
      </c>
      <c r="D714" t="s">
        <v>11</v>
      </c>
    </row>
    <row r="715" spans="1:4" x14ac:dyDescent="0.25">
      <c r="C715" t="s">
        <v>2003</v>
      </c>
    </row>
    <row r="716" spans="1:4" x14ac:dyDescent="0.25">
      <c r="B716" t="s">
        <v>1982</v>
      </c>
    </row>
    <row r="717" spans="1:4" x14ac:dyDescent="0.25">
      <c r="A717" t="s">
        <v>1983</v>
      </c>
    </row>
    <row r="718" spans="1:4" x14ac:dyDescent="0.25">
      <c r="A718" t="s">
        <v>584</v>
      </c>
      <c r="B718" t="s">
        <v>582</v>
      </c>
      <c r="C718" t="s">
        <v>191</v>
      </c>
      <c r="D718" t="s">
        <v>11</v>
      </c>
    </row>
    <row r="719" spans="1:4" x14ac:dyDescent="0.25">
      <c r="C719" t="s">
        <v>2013</v>
      </c>
    </row>
    <row r="720" spans="1:4" x14ac:dyDescent="0.25">
      <c r="B720" t="s">
        <v>1908</v>
      </c>
    </row>
    <row r="721" spans="1:4" x14ac:dyDescent="0.25">
      <c r="A721" t="s">
        <v>1984</v>
      </c>
    </row>
    <row r="722" spans="1:4" x14ac:dyDescent="0.25">
      <c r="A722" t="s">
        <v>1558</v>
      </c>
      <c r="B722" t="s">
        <v>1552</v>
      </c>
      <c r="C722" t="s">
        <v>30</v>
      </c>
      <c r="D722" t="s">
        <v>11</v>
      </c>
    </row>
    <row r="723" spans="1:4" x14ac:dyDescent="0.25">
      <c r="C723" t="s">
        <v>2005</v>
      </c>
    </row>
    <row r="724" spans="1:4" x14ac:dyDescent="0.25">
      <c r="B724" t="s">
        <v>1928</v>
      </c>
    </row>
    <row r="725" spans="1:4" x14ac:dyDescent="0.25">
      <c r="A725" t="s">
        <v>1985</v>
      </c>
    </row>
    <row r="726" spans="1:4" x14ac:dyDescent="0.25">
      <c r="A726" t="s">
        <v>1373</v>
      </c>
      <c r="B726" t="s">
        <v>1374</v>
      </c>
      <c r="C726" t="s">
        <v>51</v>
      </c>
      <c r="D726" t="s">
        <v>11</v>
      </c>
    </row>
    <row r="727" spans="1:4" x14ac:dyDescent="0.25">
      <c r="C727" t="s">
        <v>2002</v>
      </c>
    </row>
    <row r="728" spans="1:4" x14ac:dyDescent="0.25">
      <c r="B728" t="s">
        <v>1986</v>
      </c>
    </row>
    <row r="729" spans="1:4" x14ac:dyDescent="0.25">
      <c r="A729" t="s">
        <v>1987</v>
      </c>
    </row>
    <row r="730" spans="1:4" x14ac:dyDescent="0.25">
      <c r="A730" t="s">
        <v>926</v>
      </c>
      <c r="B730" t="s">
        <v>927</v>
      </c>
      <c r="C730" t="s">
        <v>30</v>
      </c>
      <c r="D730" t="s">
        <v>11</v>
      </c>
    </row>
    <row r="731" spans="1:4" x14ac:dyDescent="0.25">
      <c r="C731" t="s">
        <v>2005</v>
      </c>
    </row>
    <row r="732" spans="1:4" x14ac:dyDescent="0.25">
      <c r="B732" t="s">
        <v>1665</v>
      </c>
    </row>
    <row r="733" spans="1:4" x14ac:dyDescent="0.25">
      <c r="A733" t="s">
        <v>1988</v>
      </c>
    </row>
    <row r="734" spans="1:4" x14ac:dyDescent="0.25">
      <c r="A734" t="s">
        <v>602</v>
      </c>
      <c r="B734" t="s">
        <v>599</v>
      </c>
      <c r="C734" t="s">
        <v>110</v>
      </c>
      <c r="D734" t="s">
        <v>11</v>
      </c>
    </row>
    <row r="735" spans="1:4" x14ac:dyDescent="0.25">
      <c r="C735" t="s">
        <v>2003</v>
      </c>
    </row>
    <row r="736" spans="1:4" x14ac:dyDescent="0.25">
      <c r="B736" t="s">
        <v>1731</v>
      </c>
    </row>
    <row r="737" spans="1:4" x14ac:dyDescent="0.25">
      <c r="A737" t="s">
        <v>1989</v>
      </c>
    </row>
    <row r="738" spans="1:4" x14ac:dyDescent="0.25">
      <c r="A738" t="s">
        <v>1182</v>
      </c>
      <c r="B738" t="s">
        <v>1183</v>
      </c>
      <c r="C738" t="s">
        <v>110</v>
      </c>
      <c r="D738" t="s">
        <v>11</v>
      </c>
    </row>
    <row r="739" spans="1:4" x14ac:dyDescent="0.25">
      <c r="C739" t="s">
        <v>2003</v>
      </c>
    </row>
    <row r="740" spans="1:4" x14ac:dyDescent="0.25">
      <c r="B740" t="s">
        <v>1990</v>
      </c>
    </row>
    <row r="741" spans="1:4" x14ac:dyDescent="0.25">
      <c r="A741" t="s">
        <v>1991</v>
      </c>
    </row>
    <row r="742" spans="1:4" x14ac:dyDescent="0.25">
      <c r="A742" t="s">
        <v>714</v>
      </c>
      <c r="B742" t="s">
        <v>709</v>
      </c>
      <c r="C742" t="s">
        <v>110</v>
      </c>
      <c r="D742" t="s">
        <v>11</v>
      </c>
    </row>
    <row r="743" spans="1:4" x14ac:dyDescent="0.25">
      <c r="C743" t="s">
        <v>2003</v>
      </c>
    </row>
    <row r="744" spans="1:4" x14ac:dyDescent="0.25">
      <c r="B744" t="s">
        <v>1791</v>
      </c>
    </row>
    <row r="745" spans="1:4" x14ac:dyDescent="0.25">
      <c r="A745" t="s">
        <v>1992</v>
      </c>
    </row>
    <row r="746" spans="1:4" x14ac:dyDescent="0.25">
      <c r="A746" t="s">
        <v>1260</v>
      </c>
      <c r="B746" t="s">
        <v>1261</v>
      </c>
      <c r="C746" t="s">
        <v>82</v>
      </c>
      <c r="D746" t="s">
        <v>11</v>
      </c>
    </row>
    <row r="747" spans="1:4" x14ac:dyDescent="0.25">
      <c r="C747" t="s">
        <v>2015</v>
      </c>
    </row>
    <row r="748" spans="1:4" x14ac:dyDescent="0.25">
      <c r="B748" t="s">
        <v>1993</v>
      </c>
    </row>
    <row r="749" spans="1:4" x14ac:dyDescent="0.25">
      <c r="A749" t="s">
        <v>1994</v>
      </c>
    </row>
    <row r="750" spans="1:4" x14ac:dyDescent="0.25">
      <c r="A750" t="s">
        <v>901</v>
      </c>
      <c r="B750" t="s">
        <v>896</v>
      </c>
      <c r="C750" t="s">
        <v>148</v>
      </c>
      <c r="D750" t="s">
        <v>11</v>
      </c>
    </row>
    <row r="751" spans="1:4" x14ac:dyDescent="0.25">
      <c r="C751" t="s">
        <v>2009</v>
      </c>
    </row>
    <row r="752" spans="1:4" x14ac:dyDescent="0.25">
      <c r="B752" t="s">
        <v>1925</v>
      </c>
    </row>
    <row r="753" spans="1:4" x14ac:dyDescent="0.25">
      <c r="A753" t="s">
        <v>1995</v>
      </c>
    </row>
    <row r="754" spans="1:4" x14ac:dyDescent="0.25">
      <c r="A754" t="s">
        <v>871</v>
      </c>
      <c r="B754" t="s">
        <v>859</v>
      </c>
      <c r="C754" t="s">
        <v>148</v>
      </c>
      <c r="D754" t="s">
        <v>11</v>
      </c>
    </row>
    <row r="755" spans="1:4" x14ac:dyDescent="0.25">
      <c r="C755" t="s">
        <v>2009</v>
      </c>
    </row>
    <row r="756" spans="1:4" x14ac:dyDescent="0.25">
      <c r="B756" t="s">
        <v>1692</v>
      </c>
    </row>
    <row r="757" spans="1:4" x14ac:dyDescent="0.25">
      <c r="A757" t="s">
        <v>1996</v>
      </c>
    </row>
    <row r="758" spans="1:4" x14ac:dyDescent="0.25">
      <c r="A758" t="s">
        <v>47</v>
      </c>
      <c r="B758" t="s">
        <v>48</v>
      </c>
      <c r="C758" t="s">
        <v>51</v>
      </c>
      <c r="D758" t="s">
        <v>11</v>
      </c>
    </row>
    <row r="759" spans="1:4" x14ac:dyDescent="0.25">
      <c r="C759" t="s">
        <v>2002</v>
      </c>
    </row>
    <row r="760" spans="1:4" x14ac:dyDescent="0.25">
      <c r="B760" t="s">
        <v>1997</v>
      </c>
    </row>
    <row r="761" spans="1:4" x14ac:dyDescent="0.25">
      <c r="A761" t="s">
        <v>1998</v>
      </c>
    </row>
    <row r="762" spans="1:4" x14ac:dyDescent="0.25">
      <c r="A762" t="s">
        <v>1124</v>
      </c>
      <c r="B762" t="s">
        <v>1125</v>
      </c>
      <c r="C762" t="s">
        <v>51</v>
      </c>
      <c r="D762" t="s">
        <v>11</v>
      </c>
    </row>
    <row r="763" spans="1:4" x14ac:dyDescent="0.25">
      <c r="C763" t="s">
        <v>2002</v>
      </c>
    </row>
    <row r="764" spans="1:4" x14ac:dyDescent="0.25">
      <c r="B764" t="s">
        <v>1999</v>
      </c>
    </row>
    <row r="765" spans="1:4" x14ac:dyDescent="0.25">
      <c r="A765" t="s">
        <v>2000</v>
      </c>
    </row>
    <row r="766" spans="1:4" x14ac:dyDescent="0.25">
      <c r="A766" t="s">
        <v>1659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tabSelected="1" topLeftCell="A22" zoomScale="85" zoomScaleNormal="85" workbookViewId="0">
      <selection activeCell="K38" sqref="K38"/>
    </sheetView>
  </sheetViews>
  <sheetFormatPr defaultRowHeight="15" x14ac:dyDescent="0.25"/>
  <cols>
    <col min="2" max="2" width="19.42578125" customWidth="1"/>
    <col min="3" max="3" width="16.85546875" customWidth="1"/>
    <col min="4" max="4" width="15" customWidth="1"/>
    <col min="5" max="5" width="14.42578125" customWidth="1"/>
    <col min="6" max="6" width="17.140625" customWidth="1"/>
    <col min="7" max="7" width="17" customWidth="1"/>
    <col min="9" max="9" width="19.28515625" customWidth="1"/>
    <col min="10" max="10" width="15.7109375" customWidth="1"/>
  </cols>
  <sheetData>
    <row r="1" spans="1:10" x14ac:dyDescent="0.25">
      <c r="A1" s="6" t="s">
        <v>0</v>
      </c>
      <c r="B1" s="6" t="s">
        <v>1</v>
      </c>
      <c r="C1" s="6" t="s">
        <v>2</v>
      </c>
      <c r="D1" s="6" t="s">
        <v>3</v>
      </c>
      <c r="E1" s="6" t="s">
        <v>4</v>
      </c>
      <c r="F1" s="6" t="s">
        <v>5</v>
      </c>
      <c r="G1" s="6" t="s">
        <v>6</v>
      </c>
    </row>
    <row r="2" spans="1:10" x14ac:dyDescent="0.25">
      <c r="A2" s="2">
        <v>1</v>
      </c>
      <c r="B2" s="2" t="s">
        <v>7</v>
      </c>
      <c r="C2" s="2" t="s">
        <v>8</v>
      </c>
      <c r="D2" s="2" t="s">
        <v>9</v>
      </c>
      <c r="E2" s="2" t="s">
        <v>10</v>
      </c>
      <c r="F2" s="2" t="s">
        <v>11</v>
      </c>
      <c r="G2" s="2" t="s">
        <v>12</v>
      </c>
      <c r="I2" t="s">
        <v>2017</v>
      </c>
      <c r="J2" t="s">
        <v>1654</v>
      </c>
    </row>
    <row r="3" spans="1:10" x14ac:dyDescent="0.25">
      <c r="A3" s="2">
        <v>2</v>
      </c>
      <c r="B3" s="2" t="s">
        <v>13</v>
      </c>
      <c r="C3" s="2" t="s">
        <v>14</v>
      </c>
      <c r="D3" s="2" t="s">
        <v>15</v>
      </c>
      <c r="E3" s="2" t="s">
        <v>16</v>
      </c>
      <c r="F3" s="2" t="s">
        <v>11</v>
      </c>
      <c r="G3" s="2" t="s">
        <v>12</v>
      </c>
      <c r="I3" t="s">
        <v>12</v>
      </c>
      <c r="J3">
        <f>COUNTIF(Tableusa[Industry],"Technology")</f>
        <v>42</v>
      </c>
    </row>
    <row r="4" spans="1:10" x14ac:dyDescent="0.25">
      <c r="A4" s="2">
        <v>3</v>
      </c>
      <c r="B4" s="2" t="s">
        <v>17</v>
      </c>
      <c r="C4" s="2" t="s">
        <v>18</v>
      </c>
      <c r="D4" s="2" t="s">
        <v>19</v>
      </c>
      <c r="E4" s="2" t="s">
        <v>20</v>
      </c>
      <c r="F4" s="2" t="s">
        <v>11</v>
      </c>
      <c r="G4" s="2" t="s">
        <v>12</v>
      </c>
      <c r="I4" t="s">
        <v>51</v>
      </c>
      <c r="J4">
        <f>COUNTIF(Tableusa[Industry],"Diversified")</f>
        <v>8</v>
      </c>
    </row>
    <row r="5" spans="1:10" x14ac:dyDescent="0.25">
      <c r="A5" s="2">
        <v>4</v>
      </c>
      <c r="B5" s="2" t="s">
        <v>21</v>
      </c>
      <c r="C5" s="2" t="s">
        <v>22</v>
      </c>
      <c r="D5" s="2" t="s">
        <v>23</v>
      </c>
      <c r="E5" s="2" t="s">
        <v>24</v>
      </c>
      <c r="F5" s="2" t="s">
        <v>11</v>
      </c>
      <c r="G5" s="2" t="s">
        <v>12</v>
      </c>
      <c r="I5" t="s">
        <v>60</v>
      </c>
      <c r="J5">
        <f>COUNTIF(Tableusa[Industry],"Retail")</f>
        <v>14</v>
      </c>
    </row>
    <row r="6" spans="1:10" x14ac:dyDescent="0.25">
      <c r="A6" s="2">
        <v>6</v>
      </c>
      <c r="B6" s="2" t="s">
        <v>31</v>
      </c>
      <c r="C6" s="2" t="s">
        <v>32</v>
      </c>
      <c r="D6" s="2" t="s">
        <v>33</v>
      </c>
      <c r="E6" s="2" t="s">
        <v>34</v>
      </c>
      <c r="F6" s="2" t="s">
        <v>11</v>
      </c>
      <c r="G6" s="2" t="s">
        <v>12</v>
      </c>
      <c r="I6" t="s">
        <v>92</v>
      </c>
      <c r="J6">
        <f>COUNTIF(Tableusa[Industry],"Industrial")</f>
        <v>7</v>
      </c>
    </row>
    <row r="7" spans="1:10" x14ac:dyDescent="0.25">
      <c r="A7" s="2">
        <v>7</v>
      </c>
      <c r="B7" s="2" t="s">
        <v>35</v>
      </c>
      <c r="C7" s="2" t="s">
        <v>36</v>
      </c>
      <c r="D7" s="2" t="s">
        <v>37</v>
      </c>
      <c r="E7" s="2" t="s">
        <v>38</v>
      </c>
      <c r="F7" s="2" t="s">
        <v>11</v>
      </c>
      <c r="G7" s="2" t="s">
        <v>12</v>
      </c>
      <c r="I7" t="s">
        <v>110</v>
      </c>
      <c r="J7">
        <f>COUNTIF(Tableusa[Industry],"Finance")</f>
        <v>38</v>
      </c>
    </row>
    <row r="8" spans="1:10" x14ac:dyDescent="0.25">
      <c r="A8" s="2">
        <v>8</v>
      </c>
      <c r="B8" s="2" t="s">
        <v>39</v>
      </c>
      <c r="C8" s="2" t="s">
        <v>40</v>
      </c>
      <c r="D8" s="2" t="s">
        <v>41</v>
      </c>
      <c r="E8" s="2" t="s">
        <v>42</v>
      </c>
      <c r="F8" s="2" t="s">
        <v>11</v>
      </c>
      <c r="G8" s="2" t="s">
        <v>12</v>
      </c>
      <c r="I8" t="s">
        <v>148</v>
      </c>
      <c r="J8">
        <f>COUNTIF(Tableusa[Industry],"Food &amp; Beverage")</f>
        <v>11</v>
      </c>
    </row>
    <row r="9" spans="1:10" x14ac:dyDescent="0.25">
      <c r="A9" s="2">
        <v>9</v>
      </c>
      <c r="B9" s="2" t="s">
        <v>43</v>
      </c>
      <c r="C9" s="2" t="s">
        <v>44</v>
      </c>
      <c r="D9" s="2" t="s">
        <v>45</v>
      </c>
      <c r="E9" s="2" t="s">
        <v>46</v>
      </c>
      <c r="F9" s="2" t="s">
        <v>11</v>
      </c>
      <c r="G9" s="2" t="s">
        <v>12</v>
      </c>
      <c r="I9" t="s">
        <v>191</v>
      </c>
      <c r="J9">
        <f>COUNTIF(Tableusa[Industry],"Entertainment")</f>
        <v>9</v>
      </c>
    </row>
    <row r="10" spans="1:10" x14ac:dyDescent="0.25">
      <c r="A10" s="2">
        <v>10</v>
      </c>
      <c r="B10" s="2" t="s">
        <v>47</v>
      </c>
      <c r="C10" s="2" t="s">
        <v>48</v>
      </c>
      <c r="D10" s="2" t="s">
        <v>49</v>
      </c>
      <c r="E10" s="2" t="s">
        <v>50</v>
      </c>
      <c r="F10" s="2" t="s">
        <v>11</v>
      </c>
      <c r="G10" s="2" t="s">
        <v>51</v>
      </c>
      <c r="I10" t="s">
        <v>30</v>
      </c>
      <c r="J10">
        <f>COUNTIF(Tableusa[Industry],"Consumer")</f>
        <v>14</v>
      </c>
    </row>
    <row r="11" spans="1:10" x14ac:dyDescent="0.25">
      <c r="A11" s="2">
        <v>11</v>
      </c>
      <c r="B11" s="2" t="s">
        <v>52</v>
      </c>
      <c r="C11" s="2" t="s">
        <v>53</v>
      </c>
      <c r="D11" s="2" t="s">
        <v>54</v>
      </c>
      <c r="E11" s="2" t="s">
        <v>55</v>
      </c>
      <c r="F11" s="2" t="s">
        <v>11</v>
      </c>
      <c r="G11" s="2" t="s">
        <v>12</v>
      </c>
      <c r="I11" t="s">
        <v>274</v>
      </c>
      <c r="J11">
        <f>COUNTIF(Tableusa[Industry],"Health Care")</f>
        <v>6</v>
      </c>
    </row>
    <row r="12" spans="1:10" x14ac:dyDescent="0.25">
      <c r="A12" s="2">
        <v>12</v>
      </c>
      <c r="B12" s="2" t="s">
        <v>56</v>
      </c>
      <c r="C12" s="2" t="s">
        <v>57</v>
      </c>
      <c r="D12" s="2" t="s">
        <v>58</v>
      </c>
      <c r="E12" s="2" t="s">
        <v>59</v>
      </c>
      <c r="F12" s="2" t="s">
        <v>11</v>
      </c>
      <c r="G12" s="2" t="s">
        <v>60</v>
      </c>
      <c r="I12" t="s">
        <v>249</v>
      </c>
      <c r="J12">
        <f>COUNTIF(Tableusa[Industry],"Real Estate")</f>
        <v>8</v>
      </c>
    </row>
    <row r="13" spans="1:10" x14ac:dyDescent="0.25">
      <c r="A13" s="2">
        <v>13</v>
      </c>
      <c r="B13" s="2" t="s">
        <v>61</v>
      </c>
      <c r="C13" s="2" t="s">
        <v>62</v>
      </c>
      <c r="D13" s="2" t="s">
        <v>63</v>
      </c>
      <c r="E13" s="2" t="s">
        <v>64</v>
      </c>
      <c r="F13" s="2" t="s">
        <v>11</v>
      </c>
      <c r="G13" s="2" t="s">
        <v>12</v>
      </c>
      <c r="I13" t="s">
        <v>368</v>
      </c>
      <c r="J13">
        <f>COUNTIF(Tableusa[Industry],"Media &amp; Telecom")</f>
        <v>8</v>
      </c>
    </row>
    <row r="14" spans="1:10" x14ac:dyDescent="0.25">
      <c r="A14" s="2">
        <v>14</v>
      </c>
      <c r="B14" s="2" t="s">
        <v>65</v>
      </c>
      <c r="C14" s="2" t="s">
        <v>62</v>
      </c>
      <c r="D14" s="2" t="s">
        <v>66</v>
      </c>
      <c r="E14" s="2" t="s">
        <v>67</v>
      </c>
      <c r="F14" s="2" t="s">
        <v>11</v>
      </c>
      <c r="G14" s="2" t="s">
        <v>60</v>
      </c>
      <c r="I14" t="s">
        <v>82</v>
      </c>
      <c r="J14">
        <f>COUNTIF(Tableusa[Industry],"Energy")</f>
        <v>15</v>
      </c>
    </row>
    <row r="15" spans="1:10" x14ac:dyDescent="0.25">
      <c r="A15" s="2">
        <v>15</v>
      </c>
      <c r="B15" s="2" t="s">
        <v>68</v>
      </c>
      <c r="C15" s="2" t="s">
        <v>69</v>
      </c>
      <c r="D15" s="2" t="s">
        <v>70</v>
      </c>
      <c r="E15" s="2" t="s">
        <v>71</v>
      </c>
      <c r="F15" s="2" t="s">
        <v>11</v>
      </c>
      <c r="G15" s="2" t="s">
        <v>60</v>
      </c>
      <c r="I15" t="s">
        <v>266</v>
      </c>
      <c r="J15">
        <f>COUNTIF(Tableusa[Industry],"Services")</f>
        <v>8</v>
      </c>
    </row>
    <row r="16" spans="1:10" x14ac:dyDescent="0.25">
      <c r="A16" s="2">
        <v>20</v>
      </c>
      <c r="B16" s="2" t="s">
        <v>93</v>
      </c>
      <c r="C16" s="2" t="s">
        <v>94</v>
      </c>
      <c r="D16" s="2" t="s">
        <v>95</v>
      </c>
      <c r="E16" s="2" t="s">
        <v>96</v>
      </c>
      <c r="F16" s="2" t="s">
        <v>11</v>
      </c>
      <c r="G16" s="2" t="s">
        <v>92</v>
      </c>
      <c r="I16" t="s">
        <v>209</v>
      </c>
      <c r="J16" s="7">
        <f>COUNTIF(Tableusa[Industry],"Commodities")</f>
        <v>3</v>
      </c>
    </row>
    <row r="17" spans="1:10" x14ac:dyDescent="0.25">
      <c r="A17" s="2">
        <v>22</v>
      </c>
      <c r="B17" s="2" t="s">
        <v>101</v>
      </c>
      <c r="C17" s="2" t="s">
        <v>102</v>
      </c>
      <c r="D17" s="2" t="s">
        <v>103</v>
      </c>
      <c r="E17" s="2" t="s">
        <v>104</v>
      </c>
      <c r="F17" s="2" t="s">
        <v>11</v>
      </c>
      <c r="G17" s="2" t="s">
        <v>92</v>
      </c>
      <c r="I17" t="s">
        <v>1654</v>
      </c>
      <c r="J17">
        <f>SUM(Table2[Total])</f>
        <v>191</v>
      </c>
    </row>
    <row r="18" spans="1:10" x14ac:dyDescent="0.25">
      <c r="A18" s="2">
        <v>25</v>
      </c>
      <c r="B18" s="2" t="s">
        <v>116</v>
      </c>
      <c r="C18" s="2" t="s">
        <v>117</v>
      </c>
      <c r="D18" s="2" t="s">
        <v>118</v>
      </c>
      <c r="E18" s="2" t="s">
        <v>119</v>
      </c>
      <c r="F18" s="2" t="s">
        <v>11</v>
      </c>
      <c r="G18" s="2" t="s">
        <v>110</v>
      </c>
    </row>
    <row r="19" spans="1:10" x14ac:dyDescent="0.25">
      <c r="A19" s="2">
        <v>26</v>
      </c>
      <c r="B19" s="2" t="s">
        <v>120</v>
      </c>
      <c r="C19" s="2" t="s">
        <v>121</v>
      </c>
      <c r="D19" s="2" t="s">
        <v>122</v>
      </c>
      <c r="E19" s="2" t="s">
        <v>123</v>
      </c>
      <c r="F19" s="2" t="s">
        <v>11</v>
      </c>
      <c r="G19" s="2" t="s">
        <v>110</v>
      </c>
    </row>
    <row r="20" spans="1:10" x14ac:dyDescent="0.25">
      <c r="A20" s="2">
        <v>29</v>
      </c>
      <c r="B20" s="2" t="s">
        <v>133</v>
      </c>
      <c r="C20" s="2" t="s">
        <v>134</v>
      </c>
      <c r="D20" s="2" t="s">
        <v>135</v>
      </c>
      <c r="E20" s="2" t="s">
        <v>136</v>
      </c>
      <c r="F20" s="2" t="s">
        <v>11</v>
      </c>
      <c r="G20" s="2" t="s">
        <v>110</v>
      </c>
    </row>
    <row r="21" spans="1:10" x14ac:dyDescent="0.25">
      <c r="A21" s="2">
        <v>32</v>
      </c>
      <c r="B21" s="2" t="s">
        <v>144</v>
      </c>
      <c r="C21" s="2" t="s">
        <v>145</v>
      </c>
      <c r="D21" s="2" t="s">
        <v>146</v>
      </c>
      <c r="E21" s="2" t="s">
        <v>147</v>
      </c>
      <c r="F21" s="2" t="s">
        <v>11</v>
      </c>
      <c r="G21" s="2" t="s">
        <v>148</v>
      </c>
    </row>
    <row r="22" spans="1:10" x14ac:dyDescent="0.25">
      <c r="A22" s="2">
        <v>33</v>
      </c>
      <c r="B22" s="2" t="s">
        <v>149</v>
      </c>
      <c r="C22" s="2" t="s">
        <v>145</v>
      </c>
      <c r="D22" s="2" t="s">
        <v>146</v>
      </c>
      <c r="E22" s="2" t="s">
        <v>147</v>
      </c>
      <c r="F22" s="2" t="s">
        <v>11</v>
      </c>
      <c r="G22" s="2" t="s">
        <v>148</v>
      </c>
    </row>
    <row r="23" spans="1:10" x14ac:dyDescent="0.25">
      <c r="A23" s="2">
        <v>34</v>
      </c>
      <c r="B23" s="2" t="s">
        <v>150</v>
      </c>
      <c r="C23" s="2" t="s">
        <v>151</v>
      </c>
      <c r="D23" s="2" t="s">
        <v>152</v>
      </c>
      <c r="E23" s="2" t="s">
        <v>153</v>
      </c>
      <c r="F23" s="2" t="s">
        <v>11</v>
      </c>
      <c r="G23" s="2" t="s">
        <v>110</v>
      </c>
    </row>
    <row r="24" spans="1:10" x14ac:dyDescent="0.25">
      <c r="A24" s="2">
        <v>37</v>
      </c>
      <c r="B24" s="2" t="s">
        <v>160</v>
      </c>
      <c r="C24" s="2" t="s">
        <v>161</v>
      </c>
      <c r="D24" s="2" t="s">
        <v>162</v>
      </c>
      <c r="E24" s="2" t="s">
        <v>163</v>
      </c>
      <c r="F24" s="2" t="s">
        <v>11</v>
      </c>
      <c r="G24" s="2" t="s">
        <v>110</v>
      </c>
    </row>
    <row r="25" spans="1:10" x14ac:dyDescent="0.25">
      <c r="A25" s="2">
        <v>38</v>
      </c>
      <c r="B25" s="2" t="s">
        <v>164</v>
      </c>
      <c r="C25" s="2" t="s">
        <v>165</v>
      </c>
      <c r="D25" s="2" t="s">
        <v>166</v>
      </c>
      <c r="E25" s="2" t="s">
        <v>167</v>
      </c>
      <c r="F25" s="2" t="s">
        <v>11</v>
      </c>
      <c r="G25" s="2" t="s">
        <v>12</v>
      </c>
    </row>
    <row r="26" spans="1:10" x14ac:dyDescent="0.25">
      <c r="A26" s="2">
        <v>40</v>
      </c>
      <c r="B26" s="2" t="s">
        <v>172</v>
      </c>
      <c r="C26" s="2" t="s">
        <v>173</v>
      </c>
      <c r="D26" s="2" t="s">
        <v>174</v>
      </c>
      <c r="E26" s="2" t="s">
        <v>175</v>
      </c>
      <c r="F26" s="2" t="s">
        <v>11</v>
      </c>
      <c r="G26" s="2" t="s">
        <v>51</v>
      </c>
    </row>
    <row r="27" spans="1:10" x14ac:dyDescent="0.25">
      <c r="A27" s="2">
        <v>41</v>
      </c>
      <c r="B27" s="2" t="s">
        <v>176</v>
      </c>
      <c r="C27" s="2" t="s">
        <v>173</v>
      </c>
      <c r="D27" s="2" t="s">
        <v>177</v>
      </c>
      <c r="E27" s="2" t="s">
        <v>178</v>
      </c>
      <c r="F27" s="2" t="s">
        <v>11</v>
      </c>
      <c r="G27" s="2" t="s">
        <v>60</v>
      </c>
    </row>
    <row r="28" spans="1:10" x14ac:dyDescent="0.25">
      <c r="A28" s="2">
        <v>44</v>
      </c>
      <c r="B28" s="2" t="s">
        <v>188</v>
      </c>
      <c r="C28" s="2" t="s">
        <v>189</v>
      </c>
      <c r="D28" s="2" t="s">
        <v>190</v>
      </c>
      <c r="E28" s="2" t="s">
        <v>15</v>
      </c>
      <c r="F28" s="2" t="s">
        <v>11</v>
      </c>
      <c r="G28" s="2" t="s">
        <v>191</v>
      </c>
    </row>
    <row r="29" spans="1:10" x14ac:dyDescent="0.25">
      <c r="A29" s="2">
        <v>45</v>
      </c>
      <c r="B29" s="2" t="s">
        <v>192</v>
      </c>
      <c r="C29" s="2" t="s">
        <v>193</v>
      </c>
      <c r="D29" s="2" t="s">
        <v>194</v>
      </c>
      <c r="E29" s="2" t="s">
        <v>195</v>
      </c>
      <c r="F29" s="2" t="s">
        <v>11</v>
      </c>
      <c r="G29" s="2" t="s">
        <v>12</v>
      </c>
    </row>
    <row r="30" spans="1:10" x14ac:dyDescent="0.25">
      <c r="A30" s="2">
        <v>49</v>
      </c>
      <c r="B30" s="2" t="s">
        <v>210</v>
      </c>
      <c r="C30" s="2" t="s">
        <v>211</v>
      </c>
      <c r="D30" s="2" t="s">
        <v>212</v>
      </c>
      <c r="E30" s="2" t="s">
        <v>213</v>
      </c>
      <c r="F30" s="2" t="s">
        <v>11</v>
      </c>
      <c r="G30" s="2" t="s">
        <v>30</v>
      </c>
    </row>
    <row r="31" spans="1:10" x14ac:dyDescent="0.25">
      <c r="A31" s="2">
        <v>59</v>
      </c>
      <c r="B31" s="2" t="s">
        <v>250</v>
      </c>
      <c r="C31" s="2" t="s">
        <v>246</v>
      </c>
      <c r="D31" s="2" t="s">
        <v>251</v>
      </c>
      <c r="E31" s="2" t="s">
        <v>252</v>
      </c>
      <c r="F31" s="2" t="s">
        <v>11</v>
      </c>
      <c r="G31" s="2" t="s">
        <v>12</v>
      </c>
    </row>
    <row r="32" spans="1:10" x14ac:dyDescent="0.25">
      <c r="A32" s="2">
        <v>64</v>
      </c>
      <c r="B32" s="2" t="s">
        <v>272</v>
      </c>
      <c r="C32" s="2" t="s">
        <v>268</v>
      </c>
      <c r="D32" s="2" t="s">
        <v>142</v>
      </c>
      <c r="E32" s="2" t="s">
        <v>273</v>
      </c>
      <c r="F32" s="2" t="s">
        <v>11</v>
      </c>
      <c r="G32" s="2" t="s">
        <v>274</v>
      </c>
    </row>
    <row r="33" spans="1:7" x14ac:dyDescent="0.25">
      <c r="A33" s="2">
        <v>67</v>
      </c>
      <c r="B33" s="2" t="s">
        <v>284</v>
      </c>
      <c r="C33" s="2" t="s">
        <v>285</v>
      </c>
      <c r="D33" s="2" t="s">
        <v>286</v>
      </c>
      <c r="E33" s="2" t="s">
        <v>287</v>
      </c>
      <c r="F33" s="2" t="s">
        <v>11</v>
      </c>
      <c r="G33" s="2" t="s">
        <v>249</v>
      </c>
    </row>
    <row r="34" spans="1:7" x14ac:dyDescent="0.25">
      <c r="A34" s="2">
        <v>76</v>
      </c>
      <c r="B34" s="2" t="s">
        <v>321</v>
      </c>
      <c r="C34" s="2" t="s">
        <v>322</v>
      </c>
      <c r="D34" s="2" t="s">
        <v>323</v>
      </c>
      <c r="E34" s="2" t="s">
        <v>324</v>
      </c>
      <c r="F34" s="2" t="s">
        <v>11</v>
      </c>
      <c r="G34" s="2" t="s">
        <v>92</v>
      </c>
    </row>
    <row r="35" spans="1:7" x14ac:dyDescent="0.25">
      <c r="A35" s="2">
        <v>81</v>
      </c>
      <c r="B35" s="2" t="s">
        <v>340</v>
      </c>
      <c r="C35" s="2" t="s">
        <v>341</v>
      </c>
      <c r="D35" s="2" t="s">
        <v>342</v>
      </c>
      <c r="E35" s="2" t="s">
        <v>343</v>
      </c>
      <c r="F35" s="2" t="s">
        <v>11</v>
      </c>
      <c r="G35" s="2" t="s">
        <v>60</v>
      </c>
    </row>
    <row r="36" spans="1:7" x14ac:dyDescent="0.25">
      <c r="A36" s="2">
        <v>82</v>
      </c>
      <c r="B36" s="2" t="s">
        <v>344</v>
      </c>
      <c r="C36" s="2" t="s">
        <v>345</v>
      </c>
      <c r="D36" s="2" t="s">
        <v>346</v>
      </c>
      <c r="E36" s="2" t="s">
        <v>347</v>
      </c>
      <c r="F36" s="2" t="s">
        <v>11</v>
      </c>
      <c r="G36" s="2" t="s">
        <v>82</v>
      </c>
    </row>
    <row r="37" spans="1:7" x14ac:dyDescent="0.25">
      <c r="A37" s="2">
        <v>96</v>
      </c>
      <c r="B37" s="2" t="s">
        <v>401</v>
      </c>
      <c r="C37" s="2" t="s">
        <v>402</v>
      </c>
      <c r="D37" s="2" t="s">
        <v>264</v>
      </c>
      <c r="E37" s="2" t="s">
        <v>403</v>
      </c>
      <c r="F37" s="2" t="s">
        <v>11</v>
      </c>
      <c r="G37" s="2" t="s">
        <v>110</v>
      </c>
    </row>
    <row r="38" spans="1:7" x14ac:dyDescent="0.25">
      <c r="A38" s="2">
        <v>99</v>
      </c>
      <c r="B38" s="2" t="s">
        <v>412</v>
      </c>
      <c r="C38" s="2" t="s">
        <v>413</v>
      </c>
      <c r="D38" s="2" t="s">
        <v>414</v>
      </c>
      <c r="E38" s="2" t="s">
        <v>415</v>
      </c>
      <c r="F38" s="2" t="s">
        <v>11</v>
      </c>
      <c r="G38" s="2" t="s">
        <v>51</v>
      </c>
    </row>
    <row r="39" spans="1:7" x14ac:dyDescent="0.25">
      <c r="A39" s="2">
        <v>101</v>
      </c>
      <c r="B39" s="2" t="s">
        <v>420</v>
      </c>
      <c r="C39" s="2" t="s">
        <v>417</v>
      </c>
      <c r="D39" s="2" t="s">
        <v>421</v>
      </c>
      <c r="E39" s="2" t="s">
        <v>422</v>
      </c>
      <c r="F39" s="2" t="s">
        <v>11</v>
      </c>
      <c r="G39" s="2" t="s">
        <v>110</v>
      </c>
    </row>
    <row r="40" spans="1:7" x14ac:dyDescent="0.25">
      <c r="A40" s="2">
        <v>106</v>
      </c>
      <c r="B40" s="2" t="s">
        <v>435</v>
      </c>
      <c r="C40" s="2" t="s">
        <v>436</v>
      </c>
      <c r="D40" s="3">
        <v>0</v>
      </c>
      <c r="E40" s="2" t="s">
        <v>355</v>
      </c>
      <c r="F40" s="2" t="s">
        <v>11</v>
      </c>
      <c r="G40" s="2" t="s">
        <v>249</v>
      </c>
    </row>
    <row r="41" spans="1:7" x14ac:dyDescent="0.25">
      <c r="A41" s="2">
        <v>110</v>
      </c>
      <c r="B41" s="2" t="s">
        <v>449</v>
      </c>
      <c r="C41" s="2" t="s">
        <v>450</v>
      </c>
      <c r="D41" s="2" t="s">
        <v>451</v>
      </c>
      <c r="E41" s="2" t="s">
        <v>452</v>
      </c>
      <c r="F41" s="2" t="s">
        <v>11</v>
      </c>
      <c r="G41" s="2" t="s">
        <v>110</v>
      </c>
    </row>
    <row r="42" spans="1:7" x14ac:dyDescent="0.25">
      <c r="A42" s="2">
        <v>112</v>
      </c>
      <c r="B42" s="2" t="s">
        <v>457</v>
      </c>
      <c r="C42" s="2" t="s">
        <v>458</v>
      </c>
      <c r="D42" s="2" t="s">
        <v>459</v>
      </c>
      <c r="E42" s="2" t="s">
        <v>460</v>
      </c>
      <c r="F42" s="2" t="s">
        <v>11</v>
      </c>
      <c r="G42" s="2" t="s">
        <v>368</v>
      </c>
    </row>
    <row r="43" spans="1:7" x14ac:dyDescent="0.25">
      <c r="A43" s="2">
        <v>113</v>
      </c>
      <c r="B43" s="2" t="s">
        <v>461</v>
      </c>
      <c r="C43" s="2" t="s">
        <v>458</v>
      </c>
      <c r="D43" s="2" t="s">
        <v>462</v>
      </c>
      <c r="E43" s="2" t="s">
        <v>463</v>
      </c>
      <c r="F43" s="2" t="s">
        <v>11</v>
      </c>
      <c r="G43" s="2" t="s">
        <v>12</v>
      </c>
    </row>
    <row r="44" spans="1:7" x14ac:dyDescent="0.25">
      <c r="A44" s="2">
        <v>119</v>
      </c>
      <c r="B44" s="2" t="s">
        <v>482</v>
      </c>
      <c r="C44" s="2" t="s">
        <v>483</v>
      </c>
      <c r="D44" s="2" t="s">
        <v>484</v>
      </c>
      <c r="E44" s="2" t="s">
        <v>485</v>
      </c>
      <c r="F44" s="2" t="s">
        <v>11</v>
      </c>
      <c r="G44" s="2" t="s">
        <v>82</v>
      </c>
    </row>
    <row r="45" spans="1:7" x14ac:dyDescent="0.25">
      <c r="A45" s="2">
        <v>120</v>
      </c>
      <c r="B45" s="2" t="s">
        <v>486</v>
      </c>
      <c r="C45" s="2" t="s">
        <v>487</v>
      </c>
      <c r="D45" s="2" t="s">
        <v>488</v>
      </c>
      <c r="E45" s="2" t="s">
        <v>489</v>
      </c>
      <c r="F45" s="2" t="s">
        <v>11</v>
      </c>
      <c r="G45" s="2" t="s">
        <v>60</v>
      </c>
    </row>
    <row r="46" spans="1:7" x14ac:dyDescent="0.25">
      <c r="A46" s="2">
        <v>121</v>
      </c>
      <c r="B46" s="2" t="s">
        <v>490</v>
      </c>
      <c r="C46" s="2" t="s">
        <v>487</v>
      </c>
      <c r="D46" s="2" t="s">
        <v>491</v>
      </c>
      <c r="E46" s="2" t="s">
        <v>492</v>
      </c>
      <c r="F46" s="2" t="s">
        <v>11</v>
      </c>
      <c r="G46" s="2" t="s">
        <v>30</v>
      </c>
    </row>
    <row r="47" spans="1:7" x14ac:dyDescent="0.25">
      <c r="A47" s="2">
        <v>123</v>
      </c>
      <c r="B47" s="2" t="s">
        <v>496</v>
      </c>
      <c r="C47" s="2" t="s">
        <v>497</v>
      </c>
      <c r="D47" s="2" t="s">
        <v>498</v>
      </c>
      <c r="E47" s="2" t="s">
        <v>499</v>
      </c>
      <c r="F47" s="2" t="s">
        <v>11</v>
      </c>
      <c r="G47" s="2" t="s">
        <v>12</v>
      </c>
    </row>
    <row r="48" spans="1:7" x14ac:dyDescent="0.25">
      <c r="A48" s="2">
        <v>127</v>
      </c>
      <c r="B48" s="2" t="s">
        <v>511</v>
      </c>
      <c r="C48" s="2" t="s">
        <v>512</v>
      </c>
      <c r="D48" s="3">
        <v>0</v>
      </c>
      <c r="E48" s="2" t="s">
        <v>513</v>
      </c>
      <c r="F48" s="2" t="s">
        <v>11</v>
      </c>
      <c r="G48" s="2" t="s">
        <v>249</v>
      </c>
    </row>
    <row r="49" spans="1:7" x14ac:dyDescent="0.25">
      <c r="A49" s="2">
        <v>130</v>
      </c>
      <c r="B49" s="2" t="s">
        <v>521</v>
      </c>
      <c r="C49" s="2" t="s">
        <v>522</v>
      </c>
      <c r="D49" s="2" t="s">
        <v>523</v>
      </c>
      <c r="E49" s="2" t="s">
        <v>524</v>
      </c>
      <c r="F49" s="2" t="s">
        <v>11</v>
      </c>
      <c r="G49" s="2" t="s">
        <v>12</v>
      </c>
    </row>
    <row r="50" spans="1:7" x14ac:dyDescent="0.25">
      <c r="A50" s="2">
        <v>132</v>
      </c>
      <c r="B50" s="2" t="s">
        <v>529</v>
      </c>
      <c r="C50" s="2" t="s">
        <v>530</v>
      </c>
      <c r="D50" s="2" t="s">
        <v>447</v>
      </c>
      <c r="E50" s="2" t="s">
        <v>531</v>
      </c>
      <c r="F50" s="2" t="s">
        <v>11</v>
      </c>
      <c r="G50" s="2" t="s">
        <v>30</v>
      </c>
    </row>
    <row r="51" spans="1:7" x14ac:dyDescent="0.25">
      <c r="A51" s="2">
        <v>135</v>
      </c>
      <c r="B51" s="2" t="s">
        <v>538</v>
      </c>
      <c r="C51" s="2" t="s">
        <v>539</v>
      </c>
      <c r="D51" s="3">
        <v>0</v>
      </c>
      <c r="E51" s="2" t="s">
        <v>540</v>
      </c>
      <c r="F51" s="2" t="s">
        <v>11</v>
      </c>
      <c r="G51" s="2" t="s">
        <v>110</v>
      </c>
    </row>
    <row r="52" spans="1:7" x14ac:dyDescent="0.25">
      <c r="A52" s="2">
        <v>136</v>
      </c>
      <c r="B52" s="2" t="s">
        <v>541</v>
      </c>
      <c r="C52" s="2" t="s">
        <v>542</v>
      </c>
      <c r="D52" s="2" t="s">
        <v>543</v>
      </c>
      <c r="E52" s="2" t="s">
        <v>544</v>
      </c>
      <c r="F52" s="2" t="s">
        <v>11</v>
      </c>
      <c r="G52" s="2" t="s">
        <v>12</v>
      </c>
    </row>
    <row r="53" spans="1:7" x14ac:dyDescent="0.25">
      <c r="A53" s="2">
        <v>140</v>
      </c>
      <c r="B53" s="2" t="s">
        <v>557</v>
      </c>
      <c r="C53" s="2" t="s">
        <v>558</v>
      </c>
      <c r="D53" s="2" t="s">
        <v>559</v>
      </c>
      <c r="E53" s="2" t="s">
        <v>560</v>
      </c>
      <c r="F53" s="2" t="s">
        <v>11</v>
      </c>
      <c r="G53" s="2" t="s">
        <v>110</v>
      </c>
    </row>
    <row r="54" spans="1:7" x14ac:dyDescent="0.25">
      <c r="A54" s="2">
        <v>141</v>
      </c>
      <c r="B54" s="2" t="s">
        <v>561</v>
      </c>
      <c r="C54" s="2" t="s">
        <v>558</v>
      </c>
      <c r="D54" s="2" t="s">
        <v>562</v>
      </c>
      <c r="E54" s="2" t="s">
        <v>563</v>
      </c>
      <c r="F54" s="2" t="s">
        <v>11</v>
      </c>
      <c r="G54" s="2" t="s">
        <v>12</v>
      </c>
    </row>
    <row r="55" spans="1:7" x14ac:dyDescent="0.25">
      <c r="A55" s="2">
        <v>144</v>
      </c>
      <c r="B55" s="2" t="s">
        <v>570</v>
      </c>
      <c r="C55" s="2" t="s">
        <v>565</v>
      </c>
      <c r="D55" s="2" t="s">
        <v>571</v>
      </c>
      <c r="E55" s="2" t="s">
        <v>572</v>
      </c>
      <c r="F55" s="2" t="s">
        <v>11</v>
      </c>
      <c r="G55" s="2" t="s">
        <v>30</v>
      </c>
    </row>
    <row r="56" spans="1:7" x14ac:dyDescent="0.25">
      <c r="A56" s="2">
        <v>145</v>
      </c>
      <c r="B56" s="2" t="s">
        <v>573</v>
      </c>
      <c r="C56" s="2" t="s">
        <v>574</v>
      </c>
      <c r="D56" s="2" t="s">
        <v>228</v>
      </c>
      <c r="E56" s="2" t="s">
        <v>296</v>
      </c>
      <c r="F56" s="2" t="s">
        <v>11</v>
      </c>
      <c r="G56" s="2" t="s">
        <v>191</v>
      </c>
    </row>
    <row r="57" spans="1:7" x14ac:dyDescent="0.25">
      <c r="A57" s="2">
        <v>146</v>
      </c>
      <c r="B57" s="2" t="s">
        <v>575</v>
      </c>
      <c r="C57" s="2" t="s">
        <v>576</v>
      </c>
      <c r="D57" s="2" t="s">
        <v>366</v>
      </c>
      <c r="E57" s="2" t="s">
        <v>577</v>
      </c>
      <c r="F57" s="2" t="s">
        <v>11</v>
      </c>
      <c r="G57" s="2" t="s">
        <v>110</v>
      </c>
    </row>
    <row r="58" spans="1:7" x14ac:dyDescent="0.25">
      <c r="A58" s="2">
        <v>147</v>
      </c>
      <c r="B58" s="2" t="s">
        <v>578</v>
      </c>
      <c r="C58" s="2" t="s">
        <v>576</v>
      </c>
      <c r="D58" s="2" t="s">
        <v>579</v>
      </c>
      <c r="E58" s="2" t="s">
        <v>580</v>
      </c>
      <c r="F58" s="2" t="s">
        <v>11</v>
      </c>
      <c r="G58" s="2" t="s">
        <v>51</v>
      </c>
    </row>
    <row r="59" spans="1:7" x14ac:dyDescent="0.25">
      <c r="A59" s="2">
        <v>149</v>
      </c>
      <c r="B59" s="2" t="s">
        <v>584</v>
      </c>
      <c r="C59" s="2" t="s">
        <v>582</v>
      </c>
      <c r="D59" s="2" t="s">
        <v>585</v>
      </c>
      <c r="E59" s="2" t="s">
        <v>586</v>
      </c>
      <c r="F59" s="2" t="s">
        <v>11</v>
      </c>
      <c r="G59" s="2" t="s">
        <v>191</v>
      </c>
    </row>
    <row r="60" spans="1:7" x14ac:dyDescent="0.25">
      <c r="A60" s="2">
        <v>151</v>
      </c>
      <c r="B60" s="2" t="s">
        <v>590</v>
      </c>
      <c r="C60" s="2" t="s">
        <v>591</v>
      </c>
      <c r="D60" s="2" t="s">
        <v>592</v>
      </c>
      <c r="E60" s="2" t="s">
        <v>15</v>
      </c>
      <c r="F60" s="2" t="s">
        <v>11</v>
      </c>
      <c r="G60" s="2" t="s">
        <v>12</v>
      </c>
    </row>
    <row r="61" spans="1:7" x14ac:dyDescent="0.25">
      <c r="A61" s="2">
        <v>152</v>
      </c>
      <c r="B61" s="2" t="s">
        <v>593</v>
      </c>
      <c r="C61" s="2" t="s">
        <v>594</v>
      </c>
      <c r="D61" s="3">
        <v>0</v>
      </c>
      <c r="E61" s="2" t="s">
        <v>595</v>
      </c>
      <c r="F61" s="2" t="s">
        <v>11</v>
      </c>
      <c r="G61" s="2" t="s">
        <v>266</v>
      </c>
    </row>
    <row r="62" spans="1:7" x14ac:dyDescent="0.25">
      <c r="A62" s="2">
        <v>153</v>
      </c>
      <c r="B62" s="2" t="s">
        <v>596</v>
      </c>
      <c r="C62" s="2" t="s">
        <v>594</v>
      </c>
      <c r="D62" s="2" t="s">
        <v>597</v>
      </c>
      <c r="E62" s="2" t="s">
        <v>256</v>
      </c>
      <c r="F62" s="2" t="s">
        <v>11</v>
      </c>
      <c r="G62" s="2" t="s">
        <v>191</v>
      </c>
    </row>
    <row r="63" spans="1:7" x14ac:dyDescent="0.25">
      <c r="A63" s="2">
        <v>154</v>
      </c>
      <c r="B63" s="2" t="s">
        <v>598</v>
      </c>
      <c r="C63" s="2" t="s">
        <v>599</v>
      </c>
      <c r="D63" s="3">
        <v>0</v>
      </c>
      <c r="E63" s="2" t="s">
        <v>600</v>
      </c>
      <c r="F63" s="2" t="s">
        <v>11</v>
      </c>
      <c r="G63" s="2" t="s">
        <v>12</v>
      </c>
    </row>
    <row r="64" spans="1:7" x14ac:dyDescent="0.25">
      <c r="A64" s="2">
        <v>155</v>
      </c>
      <c r="B64" s="2" t="s">
        <v>601</v>
      </c>
      <c r="C64" s="2" t="s">
        <v>599</v>
      </c>
      <c r="D64" s="2" t="s">
        <v>264</v>
      </c>
      <c r="E64" s="2" t="s">
        <v>600</v>
      </c>
      <c r="F64" s="2" t="s">
        <v>11</v>
      </c>
      <c r="G64" s="2" t="s">
        <v>12</v>
      </c>
    </row>
    <row r="65" spans="1:7" x14ac:dyDescent="0.25">
      <c r="A65" s="2">
        <v>156</v>
      </c>
      <c r="B65" s="2" t="s">
        <v>602</v>
      </c>
      <c r="C65" s="2" t="s">
        <v>599</v>
      </c>
      <c r="D65" s="2" t="s">
        <v>264</v>
      </c>
      <c r="E65" s="2" t="s">
        <v>54</v>
      </c>
      <c r="F65" s="2" t="s">
        <v>11</v>
      </c>
      <c r="G65" s="2" t="s">
        <v>110</v>
      </c>
    </row>
    <row r="66" spans="1:7" x14ac:dyDescent="0.25">
      <c r="A66" s="2">
        <v>157</v>
      </c>
      <c r="B66" s="2" t="s">
        <v>603</v>
      </c>
      <c r="C66" s="2" t="s">
        <v>604</v>
      </c>
      <c r="D66" s="3">
        <v>0</v>
      </c>
      <c r="E66" s="2" t="s">
        <v>605</v>
      </c>
      <c r="F66" s="2" t="s">
        <v>11</v>
      </c>
      <c r="G66" s="2" t="s">
        <v>60</v>
      </c>
    </row>
    <row r="67" spans="1:7" x14ac:dyDescent="0.25">
      <c r="A67" s="2">
        <v>158</v>
      </c>
      <c r="B67" s="2" t="s">
        <v>606</v>
      </c>
      <c r="C67" s="2" t="s">
        <v>604</v>
      </c>
      <c r="D67" s="2" t="s">
        <v>607</v>
      </c>
      <c r="E67" s="2" t="s">
        <v>608</v>
      </c>
      <c r="F67" s="2" t="s">
        <v>11</v>
      </c>
      <c r="G67" s="2" t="s">
        <v>110</v>
      </c>
    </row>
    <row r="68" spans="1:7" x14ac:dyDescent="0.25">
      <c r="A68" s="2">
        <v>159</v>
      </c>
      <c r="B68" s="2" t="s">
        <v>609</v>
      </c>
      <c r="C68" s="2" t="s">
        <v>604</v>
      </c>
      <c r="D68" s="2" t="s">
        <v>610</v>
      </c>
      <c r="E68" s="2" t="s">
        <v>611</v>
      </c>
      <c r="F68" s="2" t="s">
        <v>11</v>
      </c>
      <c r="G68" s="2" t="s">
        <v>82</v>
      </c>
    </row>
    <row r="69" spans="1:7" x14ac:dyDescent="0.25">
      <c r="A69" s="2">
        <v>164</v>
      </c>
      <c r="B69" s="2" t="s">
        <v>627</v>
      </c>
      <c r="C69" s="2" t="s">
        <v>628</v>
      </c>
      <c r="D69" s="2" t="s">
        <v>629</v>
      </c>
      <c r="E69" s="2" t="s">
        <v>630</v>
      </c>
      <c r="F69" s="2" t="s">
        <v>11</v>
      </c>
      <c r="G69" s="2" t="s">
        <v>110</v>
      </c>
    </row>
    <row r="70" spans="1:7" x14ac:dyDescent="0.25">
      <c r="A70" s="2">
        <v>166</v>
      </c>
      <c r="B70" s="2" t="s">
        <v>634</v>
      </c>
      <c r="C70" s="2" t="s">
        <v>628</v>
      </c>
      <c r="D70" s="2" t="s">
        <v>635</v>
      </c>
      <c r="E70" s="2" t="s">
        <v>636</v>
      </c>
      <c r="F70" s="2" t="s">
        <v>11</v>
      </c>
      <c r="G70" s="2" t="s">
        <v>110</v>
      </c>
    </row>
    <row r="71" spans="1:7" x14ac:dyDescent="0.25">
      <c r="A71" s="2">
        <v>168</v>
      </c>
      <c r="B71" s="2" t="s">
        <v>640</v>
      </c>
      <c r="C71" s="2" t="s">
        <v>641</v>
      </c>
      <c r="D71" s="2" t="s">
        <v>642</v>
      </c>
      <c r="E71" s="2" t="s">
        <v>535</v>
      </c>
      <c r="F71" s="2" t="s">
        <v>11</v>
      </c>
      <c r="G71" s="2" t="s">
        <v>110</v>
      </c>
    </row>
    <row r="72" spans="1:7" x14ac:dyDescent="0.25">
      <c r="A72" s="2">
        <v>169</v>
      </c>
      <c r="B72" s="2" t="s">
        <v>643</v>
      </c>
      <c r="C72" s="2" t="s">
        <v>641</v>
      </c>
      <c r="D72" s="2" t="s">
        <v>644</v>
      </c>
      <c r="E72" s="2" t="s">
        <v>645</v>
      </c>
      <c r="F72" s="2" t="s">
        <v>11</v>
      </c>
      <c r="G72" s="2" t="s">
        <v>110</v>
      </c>
    </row>
    <row r="73" spans="1:7" x14ac:dyDescent="0.25">
      <c r="A73" s="2">
        <v>177</v>
      </c>
      <c r="B73" s="2" t="s">
        <v>668</v>
      </c>
      <c r="C73" s="2" t="s">
        <v>665</v>
      </c>
      <c r="D73" s="2" t="s">
        <v>669</v>
      </c>
      <c r="E73" s="2" t="s">
        <v>670</v>
      </c>
      <c r="F73" s="2" t="s">
        <v>11</v>
      </c>
      <c r="G73" s="2" t="s">
        <v>274</v>
      </c>
    </row>
    <row r="74" spans="1:7" x14ac:dyDescent="0.25">
      <c r="A74" s="2">
        <v>183</v>
      </c>
      <c r="B74" s="2" t="s">
        <v>690</v>
      </c>
      <c r="C74" s="2" t="s">
        <v>687</v>
      </c>
      <c r="D74" s="2" t="s">
        <v>691</v>
      </c>
      <c r="E74" s="2" t="s">
        <v>692</v>
      </c>
      <c r="F74" s="2" t="s">
        <v>11</v>
      </c>
      <c r="G74" s="2" t="s">
        <v>60</v>
      </c>
    </row>
    <row r="75" spans="1:7" x14ac:dyDescent="0.25">
      <c r="A75" s="2">
        <v>184</v>
      </c>
      <c r="B75" s="2" t="s">
        <v>693</v>
      </c>
      <c r="C75" s="2" t="s">
        <v>694</v>
      </c>
      <c r="D75" s="2" t="s">
        <v>695</v>
      </c>
      <c r="E75" s="2" t="s">
        <v>696</v>
      </c>
      <c r="F75" s="2" t="s">
        <v>11</v>
      </c>
      <c r="G75" s="2" t="s">
        <v>12</v>
      </c>
    </row>
    <row r="76" spans="1:7" x14ac:dyDescent="0.25">
      <c r="A76" s="2">
        <v>185</v>
      </c>
      <c r="B76" s="2" t="s">
        <v>697</v>
      </c>
      <c r="C76" s="2" t="s">
        <v>694</v>
      </c>
      <c r="D76" s="2" t="s">
        <v>698</v>
      </c>
      <c r="E76" s="2" t="s">
        <v>699</v>
      </c>
      <c r="F76" s="2" t="s">
        <v>11</v>
      </c>
      <c r="G76" s="2" t="s">
        <v>110</v>
      </c>
    </row>
    <row r="77" spans="1:7" x14ac:dyDescent="0.25">
      <c r="A77" s="2">
        <v>188</v>
      </c>
      <c r="B77" s="2" t="s">
        <v>708</v>
      </c>
      <c r="C77" s="2" t="s">
        <v>709</v>
      </c>
      <c r="D77" s="2" t="s">
        <v>710</v>
      </c>
      <c r="E77" s="2" t="s">
        <v>711</v>
      </c>
      <c r="F77" s="2" t="s">
        <v>11</v>
      </c>
      <c r="G77" s="2" t="s">
        <v>110</v>
      </c>
    </row>
    <row r="78" spans="1:7" x14ac:dyDescent="0.25">
      <c r="A78" s="2">
        <v>190</v>
      </c>
      <c r="B78" s="2" t="s">
        <v>714</v>
      </c>
      <c r="C78" s="2" t="s">
        <v>709</v>
      </c>
      <c r="D78" s="2" t="s">
        <v>715</v>
      </c>
      <c r="E78" s="2" t="s">
        <v>716</v>
      </c>
      <c r="F78" s="2" t="s">
        <v>11</v>
      </c>
      <c r="G78" s="2" t="s">
        <v>110</v>
      </c>
    </row>
    <row r="79" spans="1:7" x14ac:dyDescent="0.25">
      <c r="A79" s="2">
        <v>191</v>
      </c>
      <c r="B79" s="2" t="s">
        <v>717</v>
      </c>
      <c r="C79" s="2" t="s">
        <v>709</v>
      </c>
      <c r="D79" s="2" t="s">
        <v>718</v>
      </c>
      <c r="E79" s="2" t="s">
        <v>719</v>
      </c>
      <c r="F79" s="2" t="s">
        <v>11</v>
      </c>
      <c r="G79" s="2" t="s">
        <v>82</v>
      </c>
    </row>
    <row r="80" spans="1:7" x14ac:dyDescent="0.25">
      <c r="A80" s="2">
        <v>192</v>
      </c>
      <c r="B80" s="2" t="s">
        <v>720</v>
      </c>
      <c r="C80" s="2" t="s">
        <v>721</v>
      </c>
      <c r="D80" s="2" t="s">
        <v>240</v>
      </c>
      <c r="E80" s="2" t="s">
        <v>722</v>
      </c>
      <c r="F80" s="2" t="s">
        <v>11</v>
      </c>
      <c r="G80" s="2" t="s">
        <v>110</v>
      </c>
    </row>
    <row r="81" spans="1:7" x14ac:dyDescent="0.25">
      <c r="A81" s="2">
        <v>193</v>
      </c>
      <c r="B81" s="2" t="s">
        <v>723</v>
      </c>
      <c r="C81" s="2" t="s">
        <v>721</v>
      </c>
      <c r="D81" s="2" t="s">
        <v>724</v>
      </c>
      <c r="E81" s="2" t="s">
        <v>725</v>
      </c>
      <c r="F81" s="2" t="s">
        <v>11</v>
      </c>
      <c r="G81" s="2" t="s">
        <v>82</v>
      </c>
    </row>
    <row r="82" spans="1:7" x14ac:dyDescent="0.25">
      <c r="A82" s="2">
        <v>195</v>
      </c>
      <c r="B82" s="2" t="s">
        <v>730</v>
      </c>
      <c r="C82" s="2" t="s">
        <v>731</v>
      </c>
      <c r="D82" s="3">
        <v>0</v>
      </c>
      <c r="E82" s="2" t="s">
        <v>732</v>
      </c>
      <c r="F82" s="2" t="s">
        <v>11</v>
      </c>
      <c r="G82" s="2" t="s">
        <v>249</v>
      </c>
    </row>
    <row r="83" spans="1:7" x14ac:dyDescent="0.25">
      <c r="A83" s="2">
        <v>197</v>
      </c>
      <c r="B83" s="2" t="s">
        <v>737</v>
      </c>
      <c r="C83" s="2" t="s">
        <v>734</v>
      </c>
      <c r="D83" s="2" t="s">
        <v>738</v>
      </c>
      <c r="E83" s="2" t="s">
        <v>739</v>
      </c>
      <c r="F83" s="2" t="s">
        <v>11</v>
      </c>
      <c r="G83" s="2" t="s">
        <v>60</v>
      </c>
    </row>
    <row r="84" spans="1:7" x14ac:dyDescent="0.25">
      <c r="A84" s="2">
        <v>198</v>
      </c>
      <c r="B84" s="2" t="s">
        <v>740</v>
      </c>
      <c r="C84" s="2" t="s">
        <v>734</v>
      </c>
      <c r="D84" s="2" t="s">
        <v>741</v>
      </c>
      <c r="E84" s="2" t="s">
        <v>742</v>
      </c>
      <c r="F84" s="2" t="s">
        <v>11</v>
      </c>
      <c r="G84" s="2" t="s">
        <v>274</v>
      </c>
    </row>
    <row r="85" spans="1:7" x14ac:dyDescent="0.25">
      <c r="A85" s="2">
        <v>199</v>
      </c>
      <c r="B85" s="2" t="s">
        <v>743</v>
      </c>
      <c r="C85" s="2" t="s">
        <v>744</v>
      </c>
      <c r="D85" s="2" t="s">
        <v>745</v>
      </c>
      <c r="E85" s="2" t="s">
        <v>746</v>
      </c>
      <c r="F85" s="2" t="s">
        <v>11</v>
      </c>
      <c r="G85" s="2" t="s">
        <v>12</v>
      </c>
    </row>
    <row r="86" spans="1:7" x14ac:dyDescent="0.25">
      <c r="A86" s="2">
        <v>200</v>
      </c>
      <c r="B86" s="2" t="s">
        <v>747</v>
      </c>
      <c r="C86" s="2" t="s">
        <v>748</v>
      </c>
      <c r="D86" s="2" t="s">
        <v>749</v>
      </c>
      <c r="E86" s="2" t="s">
        <v>750</v>
      </c>
      <c r="F86" s="2" t="s">
        <v>11</v>
      </c>
      <c r="G86" s="2" t="s">
        <v>12</v>
      </c>
    </row>
    <row r="87" spans="1:7" x14ac:dyDescent="0.25">
      <c r="A87" s="2">
        <v>204</v>
      </c>
      <c r="B87" s="2" t="s">
        <v>761</v>
      </c>
      <c r="C87" s="2" t="s">
        <v>758</v>
      </c>
      <c r="D87" s="2" t="s">
        <v>762</v>
      </c>
      <c r="E87" s="2" t="s">
        <v>630</v>
      </c>
      <c r="F87" s="2" t="s">
        <v>11</v>
      </c>
      <c r="G87" s="2" t="s">
        <v>82</v>
      </c>
    </row>
    <row r="88" spans="1:7" x14ac:dyDescent="0.25">
      <c r="A88" s="2">
        <v>205</v>
      </c>
      <c r="B88" s="2" t="s">
        <v>763</v>
      </c>
      <c r="C88" s="2" t="s">
        <v>758</v>
      </c>
      <c r="D88" s="2" t="s">
        <v>300</v>
      </c>
      <c r="E88" s="2" t="s">
        <v>764</v>
      </c>
      <c r="F88" s="2" t="s">
        <v>11</v>
      </c>
      <c r="G88" s="2" t="s">
        <v>12</v>
      </c>
    </row>
    <row r="89" spans="1:7" x14ac:dyDescent="0.25">
      <c r="A89" s="2">
        <v>211</v>
      </c>
      <c r="B89" s="2" t="s">
        <v>777</v>
      </c>
      <c r="C89" s="2" t="s">
        <v>778</v>
      </c>
      <c r="D89" s="2" t="s">
        <v>691</v>
      </c>
      <c r="E89" s="2" t="s">
        <v>779</v>
      </c>
      <c r="F89" s="2" t="s">
        <v>11</v>
      </c>
      <c r="G89" s="2" t="s">
        <v>60</v>
      </c>
    </row>
    <row r="90" spans="1:7" x14ac:dyDescent="0.25">
      <c r="A90" s="2">
        <v>213</v>
      </c>
      <c r="B90" s="2" t="s">
        <v>783</v>
      </c>
      <c r="C90" s="2" t="s">
        <v>778</v>
      </c>
      <c r="D90" s="2" t="s">
        <v>784</v>
      </c>
      <c r="E90" s="2" t="s">
        <v>785</v>
      </c>
      <c r="F90" s="2" t="s">
        <v>11</v>
      </c>
      <c r="G90" s="2" t="s">
        <v>60</v>
      </c>
    </row>
    <row r="91" spans="1:7" x14ac:dyDescent="0.25">
      <c r="A91" s="2">
        <v>214</v>
      </c>
      <c r="B91" s="2" t="s">
        <v>786</v>
      </c>
      <c r="C91" s="2" t="s">
        <v>778</v>
      </c>
      <c r="D91" s="2" t="s">
        <v>787</v>
      </c>
      <c r="E91" s="2" t="s">
        <v>788</v>
      </c>
      <c r="F91" s="2" t="s">
        <v>11</v>
      </c>
      <c r="G91" s="2" t="s">
        <v>30</v>
      </c>
    </row>
    <row r="92" spans="1:7" x14ac:dyDescent="0.25">
      <c r="A92" s="2">
        <v>215</v>
      </c>
      <c r="B92" s="2" t="s">
        <v>789</v>
      </c>
      <c r="C92" s="2" t="s">
        <v>778</v>
      </c>
      <c r="D92" s="2" t="s">
        <v>790</v>
      </c>
      <c r="E92" s="2" t="s">
        <v>791</v>
      </c>
      <c r="F92" s="2" t="s">
        <v>11</v>
      </c>
      <c r="G92" s="2" t="s">
        <v>368</v>
      </c>
    </row>
    <row r="93" spans="1:7" x14ac:dyDescent="0.25">
      <c r="A93" s="2">
        <v>218</v>
      </c>
      <c r="B93" s="2" t="s">
        <v>798</v>
      </c>
      <c r="C93" s="2" t="s">
        <v>796</v>
      </c>
      <c r="D93" s="2" t="s">
        <v>799</v>
      </c>
      <c r="E93" s="2" t="s">
        <v>800</v>
      </c>
      <c r="F93" s="2" t="s">
        <v>11</v>
      </c>
      <c r="G93" s="2" t="s">
        <v>12</v>
      </c>
    </row>
    <row r="94" spans="1:7" x14ac:dyDescent="0.25">
      <c r="A94" s="2">
        <v>222</v>
      </c>
      <c r="B94" s="2" t="s">
        <v>811</v>
      </c>
      <c r="C94" s="2" t="s">
        <v>812</v>
      </c>
      <c r="D94" s="2" t="s">
        <v>813</v>
      </c>
      <c r="E94" s="2" t="s">
        <v>107</v>
      </c>
      <c r="F94" s="2" t="s">
        <v>11</v>
      </c>
      <c r="G94" s="2" t="s">
        <v>266</v>
      </c>
    </row>
    <row r="95" spans="1:7" x14ac:dyDescent="0.25">
      <c r="A95" s="2">
        <v>224</v>
      </c>
      <c r="B95" s="2" t="s">
        <v>817</v>
      </c>
      <c r="C95" s="2" t="s">
        <v>818</v>
      </c>
      <c r="D95" s="2" t="s">
        <v>666</v>
      </c>
      <c r="E95" s="2" t="s">
        <v>819</v>
      </c>
      <c r="F95" s="2" t="s">
        <v>11</v>
      </c>
      <c r="G95" s="2" t="s">
        <v>368</v>
      </c>
    </row>
    <row r="96" spans="1:7" x14ac:dyDescent="0.25">
      <c r="A96" s="2">
        <v>229</v>
      </c>
      <c r="B96" s="2" t="s">
        <v>833</v>
      </c>
      <c r="C96" s="2" t="s">
        <v>827</v>
      </c>
      <c r="D96" s="2" t="s">
        <v>834</v>
      </c>
      <c r="E96" s="2" t="s">
        <v>835</v>
      </c>
      <c r="F96" s="2" t="s">
        <v>11</v>
      </c>
      <c r="G96" s="2" t="s">
        <v>92</v>
      </c>
    </row>
    <row r="97" spans="1:7" x14ac:dyDescent="0.25">
      <c r="A97" s="2">
        <v>233</v>
      </c>
      <c r="B97" s="2" t="s">
        <v>844</v>
      </c>
      <c r="C97" s="2" t="s">
        <v>837</v>
      </c>
      <c r="D97" s="2" t="s">
        <v>845</v>
      </c>
      <c r="E97" s="2" t="s">
        <v>846</v>
      </c>
      <c r="F97" s="2" t="s">
        <v>11</v>
      </c>
      <c r="G97" s="2" t="s">
        <v>110</v>
      </c>
    </row>
    <row r="98" spans="1:7" x14ac:dyDescent="0.25">
      <c r="A98" s="2">
        <v>234</v>
      </c>
      <c r="B98" s="2" t="s">
        <v>847</v>
      </c>
      <c r="C98" s="2" t="s">
        <v>848</v>
      </c>
      <c r="D98" s="3">
        <v>0</v>
      </c>
      <c r="E98" s="2" t="s">
        <v>849</v>
      </c>
      <c r="F98" s="2" t="s">
        <v>11</v>
      </c>
      <c r="G98" s="2" t="s">
        <v>249</v>
      </c>
    </row>
    <row r="99" spans="1:7" x14ac:dyDescent="0.25">
      <c r="A99" s="2">
        <v>237</v>
      </c>
      <c r="B99" s="2" t="s">
        <v>858</v>
      </c>
      <c r="C99" s="2" t="s">
        <v>859</v>
      </c>
      <c r="D99" s="2" t="s">
        <v>860</v>
      </c>
      <c r="E99" s="2" t="s">
        <v>861</v>
      </c>
      <c r="F99" s="2" t="s">
        <v>11</v>
      </c>
      <c r="G99" s="2" t="s">
        <v>266</v>
      </c>
    </row>
    <row r="100" spans="1:7" x14ac:dyDescent="0.25">
      <c r="A100" s="2">
        <v>240</v>
      </c>
      <c r="B100" s="2" t="s">
        <v>868</v>
      </c>
      <c r="C100" s="2" t="s">
        <v>859</v>
      </c>
      <c r="D100" s="2" t="s">
        <v>869</v>
      </c>
      <c r="E100" s="2" t="s">
        <v>870</v>
      </c>
      <c r="F100" s="2" t="s">
        <v>11</v>
      </c>
      <c r="G100" s="2" t="s">
        <v>148</v>
      </c>
    </row>
    <row r="101" spans="1:7" x14ac:dyDescent="0.25">
      <c r="A101" s="2">
        <v>241</v>
      </c>
      <c r="B101" s="2" t="s">
        <v>871</v>
      </c>
      <c r="C101" s="2" t="s">
        <v>859</v>
      </c>
      <c r="D101" s="2" t="s">
        <v>869</v>
      </c>
      <c r="E101" s="2" t="s">
        <v>870</v>
      </c>
      <c r="F101" s="2" t="s">
        <v>11</v>
      </c>
      <c r="G101" s="2" t="s">
        <v>148</v>
      </c>
    </row>
    <row r="102" spans="1:7" x14ac:dyDescent="0.25">
      <c r="A102" s="2">
        <v>242</v>
      </c>
      <c r="B102" s="2" t="s">
        <v>872</v>
      </c>
      <c r="C102" s="2" t="s">
        <v>859</v>
      </c>
      <c r="D102" s="2" t="s">
        <v>869</v>
      </c>
      <c r="E102" s="2" t="s">
        <v>870</v>
      </c>
      <c r="F102" s="2" t="s">
        <v>11</v>
      </c>
      <c r="G102" s="2" t="s">
        <v>148</v>
      </c>
    </row>
    <row r="103" spans="1:7" x14ac:dyDescent="0.25">
      <c r="A103" s="2">
        <v>244</v>
      </c>
      <c r="B103" s="2" t="s">
        <v>876</v>
      </c>
      <c r="C103" s="2" t="s">
        <v>874</v>
      </c>
      <c r="D103" s="2" t="s">
        <v>877</v>
      </c>
      <c r="E103" s="2" t="s">
        <v>878</v>
      </c>
      <c r="F103" s="2" t="s">
        <v>11</v>
      </c>
      <c r="G103" s="2" t="s">
        <v>82</v>
      </c>
    </row>
    <row r="104" spans="1:7" x14ac:dyDescent="0.25">
      <c r="A104" s="2">
        <v>245</v>
      </c>
      <c r="B104" s="2" t="s">
        <v>879</v>
      </c>
      <c r="C104" s="2" t="s">
        <v>874</v>
      </c>
      <c r="D104" s="3">
        <v>0</v>
      </c>
      <c r="E104" s="2" t="s">
        <v>880</v>
      </c>
      <c r="F104" s="2" t="s">
        <v>11</v>
      </c>
      <c r="G104" s="2" t="s">
        <v>110</v>
      </c>
    </row>
    <row r="105" spans="1:7" x14ac:dyDescent="0.25">
      <c r="A105" s="2">
        <v>246</v>
      </c>
      <c r="B105" s="2" t="s">
        <v>881</v>
      </c>
      <c r="C105" s="2" t="s">
        <v>882</v>
      </c>
      <c r="D105" s="2" t="s">
        <v>170</v>
      </c>
      <c r="E105" s="2" t="s">
        <v>431</v>
      </c>
      <c r="F105" s="2" t="s">
        <v>11</v>
      </c>
      <c r="G105" s="2" t="s">
        <v>82</v>
      </c>
    </row>
    <row r="106" spans="1:7" x14ac:dyDescent="0.25">
      <c r="A106" s="2">
        <v>247</v>
      </c>
      <c r="B106" s="2" t="s">
        <v>883</v>
      </c>
      <c r="C106" s="2" t="s">
        <v>882</v>
      </c>
      <c r="D106" s="2" t="s">
        <v>170</v>
      </c>
      <c r="E106" s="2" t="s">
        <v>431</v>
      </c>
      <c r="F106" s="2" t="s">
        <v>11</v>
      </c>
      <c r="G106" s="2" t="s">
        <v>82</v>
      </c>
    </row>
    <row r="107" spans="1:7" x14ac:dyDescent="0.25">
      <c r="A107" s="2">
        <v>248</v>
      </c>
      <c r="B107" s="2" t="s">
        <v>884</v>
      </c>
      <c r="C107" s="2" t="s">
        <v>882</v>
      </c>
      <c r="D107" s="2" t="s">
        <v>170</v>
      </c>
      <c r="E107" s="2" t="s">
        <v>431</v>
      </c>
      <c r="F107" s="2" t="s">
        <v>11</v>
      </c>
      <c r="G107" s="2" t="s">
        <v>82</v>
      </c>
    </row>
    <row r="108" spans="1:7" x14ac:dyDescent="0.25">
      <c r="A108" s="2">
        <v>249</v>
      </c>
      <c r="B108" s="2" t="s">
        <v>885</v>
      </c>
      <c r="C108" s="2" t="s">
        <v>882</v>
      </c>
      <c r="D108" s="2" t="s">
        <v>886</v>
      </c>
      <c r="E108" s="2" t="s">
        <v>887</v>
      </c>
      <c r="F108" s="2" t="s">
        <v>11</v>
      </c>
      <c r="G108" s="2" t="s">
        <v>110</v>
      </c>
    </row>
    <row r="109" spans="1:7" x14ac:dyDescent="0.25">
      <c r="A109" s="2">
        <v>251</v>
      </c>
      <c r="B109" s="2" t="s">
        <v>890</v>
      </c>
      <c r="C109" s="2" t="s">
        <v>882</v>
      </c>
      <c r="D109" s="3">
        <v>0</v>
      </c>
      <c r="E109" s="2" t="s">
        <v>891</v>
      </c>
      <c r="F109" s="2" t="s">
        <v>11</v>
      </c>
      <c r="G109" s="2" t="s">
        <v>110</v>
      </c>
    </row>
    <row r="110" spans="1:7" x14ac:dyDescent="0.25">
      <c r="A110" s="2">
        <v>255</v>
      </c>
      <c r="B110" s="2" t="s">
        <v>901</v>
      </c>
      <c r="C110" s="2" t="s">
        <v>896</v>
      </c>
      <c r="D110" s="2" t="s">
        <v>869</v>
      </c>
      <c r="E110" s="2" t="s">
        <v>902</v>
      </c>
      <c r="F110" s="2" t="s">
        <v>11</v>
      </c>
      <c r="G110" s="2" t="s">
        <v>148</v>
      </c>
    </row>
    <row r="111" spans="1:7" x14ac:dyDescent="0.25">
      <c r="A111" s="2">
        <v>256</v>
      </c>
      <c r="B111" s="2" t="s">
        <v>903</v>
      </c>
      <c r="C111" s="2" t="s">
        <v>896</v>
      </c>
      <c r="D111" s="2" t="s">
        <v>90</v>
      </c>
      <c r="E111" s="2" t="s">
        <v>904</v>
      </c>
      <c r="F111" s="2" t="s">
        <v>11</v>
      </c>
      <c r="G111" s="2" t="s">
        <v>274</v>
      </c>
    </row>
    <row r="112" spans="1:7" x14ac:dyDescent="0.25">
      <c r="A112" s="2">
        <v>257</v>
      </c>
      <c r="B112" s="2" t="s">
        <v>905</v>
      </c>
      <c r="C112" s="2" t="s">
        <v>906</v>
      </c>
      <c r="D112" s="2" t="s">
        <v>907</v>
      </c>
      <c r="E112" s="2" t="s">
        <v>908</v>
      </c>
      <c r="F112" s="2" t="s">
        <v>11</v>
      </c>
      <c r="G112" s="2" t="s">
        <v>12</v>
      </c>
    </row>
    <row r="113" spans="1:7" x14ac:dyDescent="0.25">
      <c r="A113" s="2">
        <v>264</v>
      </c>
      <c r="B113" s="2" t="s">
        <v>926</v>
      </c>
      <c r="C113" s="2" t="s">
        <v>927</v>
      </c>
      <c r="D113" s="2" t="s">
        <v>688</v>
      </c>
      <c r="E113" s="2" t="s">
        <v>928</v>
      </c>
      <c r="F113" s="2" t="s">
        <v>11</v>
      </c>
      <c r="G113" s="2" t="s">
        <v>30</v>
      </c>
    </row>
    <row r="114" spans="1:7" x14ac:dyDescent="0.25">
      <c r="A114" s="2">
        <v>266</v>
      </c>
      <c r="B114" s="2" t="s">
        <v>932</v>
      </c>
      <c r="C114" s="2" t="s">
        <v>927</v>
      </c>
      <c r="D114" s="3">
        <v>0</v>
      </c>
      <c r="E114" s="2" t="s">
        <v>933</v>
      </c>
      <c r="F114" s="2" t="s">
        <v>11</v>
      </c>
      <c r="G114" s="2" t="s">
        <v>12</v>
      </c>
    </row>
    <row r="115" spans="1:7" x14ac:dyDescent="0.25">
      <c r="A115" s="2">
        <v>268</v>
      </c>
      <c r="B115" s="2" t="s">
        <v>937</v>
      </c>
      <c r="C115" s="2" t="s">
        <v>938</v>
      </c>
      <c r="D115" s="2" t="s">
        <v>939</v>
      </c>
      <c r="E115" s="2" t="s">
        <v>474</v>
      </c>
      <c r="F115" s="2" t="s">
        <v>11</v>
      </c>
      <c r="G115" s="2" t="s">
        <v>110</v>
      </c>
    </row>
    <row r="116" spans="1:7" x14ac:dyDescent="0.25">
      <c r="A116" s="2">
        <v>269</v>
      </c>
      <c r="B116" s="2" t="s">
        <v>940</v>
      </c>
      <c r="C116" s="2" t="s">
        <v>938</v>
      </c>
      <c r="D116" s="2" t="s">
        <v>331</v>
      </c>
      <c r="E116" s="2" t="s">
        <v>23</v>
      </c>
      <c r="F116" s="2" t="s">
        <v>11</v>
      </c>
      <c r="G116" s="2" t="s">
        <v>274</v>
      </c>
    </row>
    <row r="117" spans="1:7" x14ac:dyDescent="0.25">
      <c r="A117" s="2">
        <v>274</v>
      </c>
      <c r="B117" s="2" t="s">
        <v>954</v>
      </c>
      <c r="C117" s="2" t="s">
        <v>951</v>
      </c>
      <c r="D117" s="2" t="s">
        <v>955</v>
      </c>
      <c r="E117" s="2" t="s">
        <v>956</v>
      </c>
      <c r="F117" s="2" t="s">
        <v>11</v>
      </c>
      <c r="G117" s="2" t="s">
        <v>110</v>
      </c>
    </row>
    <row r="118" spans="1:7" x14ac:dyDescent="0.25">
      <c r="A118" s="2">
        <v>286</v>
      </c>
      <c r="B118" s="2" t="s">
        <v>989</v>
      </c>
      <c r="C118" s="2" t="s">
        <v>990</v>
      </c>
      <c r="D118" s="3">
        <v>0</v>
      </c>
      <c r="E118" s="2" t="s">
        <v>991</v>
      </c>
      <c r="F118" s="2" t="s">
        <v>11</v>
      </c>
      <c r="G118" s="2" t="s">
        <v>60</v>
      </c>
    </row>
    <row r="119" spans="1:7" x14ac:dyDescent="0.25">
      <c r="A119" s="2">
        <v>288</v>
      </c>
      <c r="B119" s="2" t="s">
        <v>996</v>
      </c>
      <c r="C119" s="2" t="s">
        <v>993</v>
      </c>
      <c r="D119" s="2" t="s">
        <v>300</v>
      </c>
      <c r="E119" s="2" t="s">
        <v>997</v>
      </c>
      <c r="F119" s="2" t="s">
        <v>11</v>
      </c>
      <c r="G119" s="2" t="s">
        <v>191</v>
      </c>
    </row>
    <row r="120" spans="1:7" x14ac:dyDescent="0.25">
      <c r="A120" s="2">
        <v>293</v>
      </c>
      <c r="B120" s="2" t="s">
        <v>1011</v>
      </c>
      <c r="C120" s="2" t="s">
        <v>1007</v>
      </c>
      <c r="D120" s="2" t="s">
        <v>1012</v>
      </c>
      <c r="E120" s="2" t="s">
        <v>1013</v>
      </c>
      <c r="F120" s="2" t="s">
        <v>11</v>
      </c>
      <c r="G120" s="2" t="s">
        <v>368</v>
      </c>
    </row>
    <row r="121" spans="1:7" x14ac:dyDescent="0.25">
      <c r="A121" s="2">
        <v>295</v>
      </c>
      <c r="B121" s="2" t="s">
        <v>1016</v>
      </c>
      <c r="C121" s="2" t="s">
        <v>1017</v>
      </c>
      <c r="D121" s="2" t="s">
        <v>1018</v>
      </c>
      <c r="E121" s="2" t="s">
        <v>760</v>
      </c>
      <c r="F121" s="2" t="s">
        <v>11</v>
      </c>
      <c r="G121" s="2" t="s">
        <v>266</v>
      </c>
    </row>
    <row r="122" spans="1:7" x14ac:dyDescent="0.25">
      <c r="A122" s="2">
        <v>296</v>
      </c>
      <c r="B122" s="2" t="s">
        <v>1019</v>
      </c>
      <c r="C122" s="2" t="s">
        <v>1020</v>
      </c>
      <c r="D122" s="2" t="s">
        <v>1021</v>
      </c>
      <c r="E122" s="2" t="s">
        <v>953</v>
      </c>
      <c r="F122" s="2" t="s">
        <v>11</v>
      </c>
      <c r="G122" s="2" t="s">
        <v>82</v>
      </c>
    </row>
    <row r="123" spans="1:7" x14ac:dyDescent="0.25">
      <c r="A123" s="2">
        <v>298</v>
      </c>
      <c r="B123" s="2" t="s">
        <v>1025</v>
      </c>
      <c r="C123" s="2" t="s">
        <v>1026</v>
      </c>
      <c r="D123" s="2" t="s">
        <v>1027</v>
      </c>
      <c r="E123" s="2" t="s">
        <v>846</v>
      </c>
      <c r="F123" s="2" t="s">
        <v>11</v>
      </c>
      <c r="G123" s="2" t="s">
        <v>12</v>
      </c>
    </row>
    <row r="124" spans="1:7" x14ac:dyDescent="0.25">
      <c r="A124" s="2">
        <v>299</v>
      </c>
      <c r="B124" s="2" t="s">
        <v>1028</v>
      </c>
      <c r="C124" s="2" t="s">
        <v>1029</v>
      </c>
      <c r="D124" s="2" t="s">
        <v>1030</v>
      </c>
      <c r="E124" s="2" t="s">
        <v>1031</v>
      </c>
      <c r="F124" s="2" t="s">
        <v>11</v>
      </c>
      <c r="G124" s="2" t="s">
        <v>30</v>
      </c>
    </row>
    <row r="125" spans="1:7" x14ac:dyDescent="0.25">
      <c r="A125" s="2">
        <v>300</v>
      </c>
      <c r="B125" s="2" t="s">
        <v>1032</v>
      </c>
      <c r="C125" s="2" t="s">
        <v>1029</v>
      </c>
      <c r="D125" s="3">
        <v>0</v>
      </c>
      <c r="E125" s="2" t="s">
        <v>1033</v>
      </c>
      <c r="F125" s="2" t="s">
        <v>11</v>
      </c>
      <c r="G125" s="2" t="s">
        <v>30</v>
      </c>
    </row>
    <row r="126" spans="1:7" x14ac:dyDescent="0.25">
      <c r="A126" s="2">
        <v>301</v>
      </c>
      <c r="B126" s="2" t="s">
        <v>1034</v>
      </c>
      <c r="C126" s="2" t="s">
        <v>1029</v>
      </c>
      <c r="D126" s="3">
        <v>0</v>
      </c>
      <c r="E126" s="2" t="s">
        <v>1033</v>
      </c>
      <c r="F126" s="2" t="s">
        <v>11</v>
      </c>
      <c r="G126" s="2" t="s">
        <v>30</v>
      </c>
    </row>
    <row r="127" spans="1:7" x14ac:dyDescent="0.25">
      <c r="A127" s="2">
        <v>304</v>
      </c>
      <c r="B127" s="2" t="s">
        <v>1042</v>
      </c>
      <c r="C127" s="2" t="s">
        <v>1043</v>
      </c>
      <c r="D127" s="2" t="s">
        <v>1044</v>
      </c>
      <c r="E127" s="2" t="s">
        <v>1045</v>
      </c>
      <c r="F127" s="2" t="s">
        <v>11</v>
      </c>
      <c r="G127" s="2" t="s">
        <v>266</v>
      </c>
    </row>
    <row r="128" spans="1:7" x14ac:dyDescent="0.25">
      <c r="A128" s="2">
        <v>308</v>
      </c>
      <c r="B128" s="2" t="s">
        <v>1056</v>
      </c>
      <c r="C128" s="2" t="s">
        <v>1057</v>
      </c>
      <c r="D128" s="2" t="s">
        <v>1058</v>
      </c>
      <c r="E128" s="2" t="s">
        <v>1059</v>
      </c>
      <c r="F128" s="2" t="s">
        <v>11</v>
      </c>
      <c r="G128" s="2" t="s">
        <v>110</v>
      </c>
    </row>
    <row r="129" spans="1:7" x14ac:dyDescent="0.25">
      <c r="A129" s="2">
        <v>309</v>
      </c>
      <c r="B129" s="2" t="s">
        <v>1060</v>
      </c>
      <c r="C129" s="2" t="s">
        <v>1061</v>
      </c>
      <c r="D129" s="2" t="s">
        <v>1062</v>
      </c>
      <c r="E129" s="2" t="s">
        <v>1063</v>
      </c>
      <c r="F129" s="2" t="s">
        <v>11</v>
      </c>
      <c r="G129" s="2" t="s">
        <v>82</v>
      </c>
    </row>
    <row r="130" spans="1:7" x14ac:dyDescent="0.25">
      <c r="A130" s="2">
        <v>311</v>
      </c>
      <c r="B130" s="2" t="s">
        <v>1067</v>
      </c>
      <c r="C130" s="2" t="s">
        <v>1068</v>
      </c>
      <c r="D130" s="3">
        <v>0</v>
      </c>
      <c r="E130" s="2" t="s">
        <v>1069</v>
      </c>
      <c r="F130" s="2" t="s">
        <v>11</v>
      </c>
      <c r="G130" s="2" t="s">
        <v>110</v>
      </c>
    </row>
    <row r="131" spans="1:7" x14ac:dyDescent="0.25">
      <c r="A131" s="2">
        <v>313</v>
      </c>
      <c r="B131" s="2" t="s">
        <v>1073</v>
      </c>
      <c r="C131" s="2" t="s">
        <v>1074</v>
      </c>
      <c r="D131" s="3">
        <v>0</v>
      </c>
      <c r="E131" s="3">
        <v>0</v>
      </c>
      <c r="F131" s="2" t="s">
        <v>11</v>
      </c>
      <c r="G131" s="2" t="s">
        <v>191</v>
      </c>
    </row>
    <row r="132" spans="1:7" x14ac:dyDescent="0.25">
      <c r="A132" s="2">
        <v>318</v>
      </c>
      <c r="B132" s="2" t="s">
        <v>1087</v>
      </c>
      <c r="C132" s="2" t="s">
        <v>1088</v>
      </c>
      <c r="D132" s="3">
        <v>0</v>
      </c>
      <c r="E132" s="2" t="s">
        <v>1089</v>
      </c>
      <c r="F132" s="2" t="s">
        <v>11</v>
      </c>
      <c r="G132" s="2" t="s">
        <v>148</v>
      </c>
    </row>
    <row r="133" spans="1:7" x14ac:dyDescent="0.25">
      <c r="A133" s="2">
        <v>324</v>
      </c>
      <c r="B133" s="2" t="s">
        <v>1109</v>
      </c>
      <c r="C133" s="2" t="s">
        <v>1106</v>
      </c>
      <c r="D133" s="2" t="s">
        <v>1110</v>
      </c>
      <c r="E133" s="2" t="s">
        <v>1111</v>
      </c>
      <c r="F133" s="2" t="s">
        <v>11</v>
      </c>
      <c r="G133" s="2" t="s">
        <v>60</v>
      </c>
    </row>
    <row r="134" spans="1:7" x14ac:dyDescent="0.25">
      <c r="A134" s="2">
        <v>329</v>
      </c>
      <c r="B134" s="2" t="s">
        <v>1124</v>
      </c>
      <c r="C134" s="2" t="s">
        <v>1125</v>
      </c>
      <c r="D134" s="2" t="s">
        <v>1126</v>
      </c>
      <c r="E134" s="2" t="s">
        <v>1127</v>
      </c>
      <c r="F134" s="2" t="s">
        <v>11</v>
      </c>
      <c r="G134" s="2" t="s">
        <v>51</v>
      </c>
    </row>
    <row r="135" spans="1:7" x14ac:dyDescent="0.25">
      <c r="A135" s="2">
        <v>331</v>
      </c>
      <c r="B135" s="2" t="s">
        <v>1132</v>
      </c>
      <c r="C135" s="2" t="s">
        <v>1133</v>
      </c>
      <c r="D135" s="2" t="s">
        <v>264</v>
      </c>
      <c r="E135" s="2" t="s">
        <v>1134</v>
      </c>
      <c r="F135" s="2" t="s">
        <v>11</v>
      </c>
      <c r="G135" s="2" t="s">
        <v>30</v>
      </c>
    </row>
    <row r="136" spans="1:7" x14ac:dyDescent="0.25">
      <c r="A136" s="2">
        <v>332</v>
      </c>
      <c r="B136" s="2" t="s">
        <v>1135</v>
      </c>
      <c r="C136" s="2" t="s">
        <v>1136</v>
      </c>
      <c r="D136" s="3">
        <v>0</v>
      </c>
      <c r="E136" s="2" t="s">
        <v>1137</v>
      </c>
      <c r="F136" s="2" t="s">
        <v>11</v>
      </c>
      <c r="G136" s="2" t="s">
        <v>191</v>
      </c>
    </row>
    <row r="137" spans="1:7" x14ac:dyDescent="0.25">
      <c r="A137" s="2">
        <v>336</v>
      </c>
      <c r="B137" s="2" t="s">
        <v>1150</v>
      </c>
      <c r="C137" s="2" t="s">
        <v>1151</v>
      </c>
      <c r="D137" s="2" t="s">
        <v>1152</v>
      </c>
      <c r="E137" s="2" t="s">
        <v>1153</v>
      </c>
      <c r="F137" s="2" t="s">
        <v>11</v>
      </c>
      <c r="G137" s="2" t="s">
        <v>266</v>
      </c>
    </row>
    <row r="138" spans="1:7" x14ac:dyDescent="0.25">
      <c r="A138" s="2">
        <v>337</v>
      </c>
      <c r="B138" s="2" t="s">
        <v>1154</v>
      </c>
      <c r="C138" s="2" t="s">
        <v>1151</v>
      </c>
      <c r="D138" s="2" t="s">
        <v>1155</v>
      </c>
      <c r="E138" s="2" t="s">
        <v>1156</v>
      </c>
      <c r="F138" s="2" t="s">
        <v>11</v>
      </c>
      <c r="G138" s="2" t="s">
        <v>368</v>
      </c>
    </row>
    <row r="139" spans="1:7" x14ac:dyDescent="0.25">
      <c r="A139" s="2">
        <v>338</v>
      </c>
      <c r="B139" s="2" t="s">
        <v>1157</v>
      </c>
      <c r="C139" s="2" t="s">
        <v>1151</v>
      </c>
      <c r="D139" s="2" t="s">
        <v>1155</v>
      </c>
      <c r="E139" s="2" t="s">
        <v>1156</v>
      </c>
      <c r="F139" s="2" t="s">
        <v>11</v>
      </c>
      <c r="G139" s="2" t="s">
        <v>368</v>
      </c>
    </row>
    <row r="140" spans="1:7" x14ac:dyDescent="0.25">
      <c r="A140" s="2">
        <v>346</v>
      </c>
      <c r="B140" s="2" t="s">
        <v>1178</v>
      </c>
      <c r="C140" s="2" t="s">
        <v>1179</v>
      </c>
      <c r="D140" s="2" t="s">
        <v>1180</v>
      </c>
      <c r="E140" s="2" t="s">
        <v>1181</v>
      </c>
      <c r="F140" s="2" t="s">
        <v>11</v>
      </c>
      <c r="G140" s="2" t="s">
        <v>191</v>
      </c>
    </row>
    <row r="141" spans="1:7" x14ac:dyDescent="0.25">
      <c r="A141" s="2">
        <v>347</v>
      </c>
      <c r="B141" s="2" t="s">
        <v>1182</v>
      </c>
      <c r="C141" s="2" t="s">
        <v>1183</v>
      </c>
      <c r="D141" s="2" t="s">
        <v>1184</v>
      </c>
      <c r="E141" s="2" t="s">
        <v>1185</v>
      </c>
      <c r="F141" s="2" t="s">
        <v>11</v>
      </c>
      <c r="G141" s="2" t="s">
        <v>110</v>
      </c>
    </row>
    <row r="142" spans="1:7" x14ac:dyDescent="0.25">
      <c r="A142" s="2">
        <v>349</v>
      </c>
      <c r="B142" s="2" t="s">
        <v>1190</v>
      </c>
      <c r="C142" s="2" t="s">
        <v>1187</v>
      </c>
      <c r="D142" s="2" t="s">
        <v>1191</v>
      </c>
      <c r="E142" s="2" t="s">
        <v>1192</v>
      </c>
      <c r="F142" s="2" t="s">
        <v>11</v>
      </c>
      <c r="G142" s="2" t="s">
        <v>274</v>
      </c>
    </row>
    <row r="143" spans="1:7" x14ac:dyDescent="0.25">
      <c r="A143" s="2">
        <v>350</v>
      </c>
      <c r="B143" s="2" t="s">
        <v>1193</v>
      </c>
      <c r="C143" s="2" t="s">
        <v>1194</v>
      </c>
      <c r="D143" s="2" t="s">
        <v>1195</v>
      </c>
      <c r="E143" s="2" t="s">
        <v>1196</v>
      </c>
      <c r="F143" s="2" t="s">
        <v>11</v>
      </c>
      <c r="G143" s="2" t="s">
        <v>92</v>
      </c>
    </row>
    <row r="144" spans="1:7" x14ac:dyDescent="0.25">
      <c r="A144" s="2">
        <v>352</v>
      </c>
      <c r="B144" s="2" t="s">
        <v>1201</v>
      </c>
      <c r="C144" s="2" t="s">
        <v>1198</v>
      </c>
      <c r="D144" s="2" t="s">
        <v>1202</v>
      </c>
      <c r="E144" s="2" t="s">
        <v>1041</v>
      </c>
      <c r="F144" s="2" t="s">
        <v>11</v>
      </c>
      <c r="G144" s="2" t="s">
        <v>82</v>
      </c>
    </row>
    <row r="145" spans="1:7" x14ac:dyDescent="0.25">
      <c r="A145" s="2">
        <v>355</v>
      </c>
      <c r="B145" s="2" t="s">
        <v>1209</v>
      </c>
      <c r="C145" s="2" t="s">
        <v>1210</v>
      </c>
      <c r="D145" s="2" t="s">
        <v>1211</v>
      </c>
      <c r="E145" s="2" t="s">
        <v>1212</v>
      </c>
      <c r="F145" s="2" t="s">
        <v>11</v>
      </c>
      <c r="G145" s="2" t="s">
        <v>110</v>
      </c>
    </row>
    <row r="146" spans="1:7" x14ac:dyDescent="0.25">
      <c r="A146" s="2">
        <v>357</v>
      </c>
      <c r="B146" s="2" t="s">
        <v>1215</v>
      </c>
      <c r="C146" s="2" t="s">
        <v>1216</v>
      </c>
      <c r="D146" s="2" t="s">
        <v>1217</v>
      </c>
      <c r="E146" s="2" t="s">
        <v>1218</v>
      </c>
      <c r="F146" s="2" t="s">
        <v>11</v>
      </c>
      <c r="G146" s="2" t="s">
        <v>148</v>
      </c>
    </row>
    <row r="147" spans="1:7" x14ac:dyDescent="0.25">
      <c r="A147" s="2">
        <v>358</v>
      </c>
      <c r="B147" s="2" t="s">
        <v>1219</v>
      </c>
      <c r="C147" s="2" t="s">
        <v>1216</v>
      </c>
      <c r="D147" s="2" t="s">
        <v>1217</v>
      </c>
      <c r="E147" s="2" t="s">
        <v>1218</v>
      </c>
      <c r="F147" s="2" t="s">
        <v>11</v>
      </c>
      <c r="G147" s="2" t="s">
        <v>148</v>
      </c>
    </row>
    <row r="148" spans="1:7" x14ac:dyDescent="0.25">
      <c r="A148" s="2">
        <v>360</v>
      </c>
      <c r="B148" s="2" t="s">
        <v>1222</v>
      </c>
      <c r="C148" s="2" t="s">
        <v>1221</v>
      </c>
      <c r="D148" s="2" t="s">
        <v>300</v>
      </c>
      <c r="E148" s="2" t="s">
        <v>1223</v>
      </c>
      <c r="F148" s="2" t="s">
        <v>11</v>
      </c>
      <c r="G148" s="2" t="s">
        <v>110</v>
      </c>
    </row>
    <row r="149" spans="1:7" x14ac:dyDescent="0.25">
      <c r="A149" s="2">
        <v>361</v>
      </c>
      <c r="B149" s="2" t="s">
        <v>1224</v>
      </c>
      <c r="C149" s="2" t="s">
        <v>1225</v>
      </c>
      <c r="D149" s="2" t="s">
        <v>1226</v>
      </c>
      <c r="E149" s="2" t="s">
        <v>1227</v>
      </c>
      <c r="F149" s="2" t="s">
        <v>11</v>
      </c>
      <c r="G149" s="2" t="s">
        <v>12</v>
      </c>
    </row>
    <row r="150" spans="1:7" x14ac:dyDescent="0.25">
      <c r="A150" s="2">
        <v>363</v>
      </c>
      <c r="B150" s="2" t="s">
        <v>1232</v>
      </c>
      <c r="C150" s="2" t="s">
        <v>1229</v>
      </c>
      <c r="D150" s="2" t="s">
        <v>37</v>
      </c>
      <c r="E150" s="2" t="s">
        <v>1233</v>
      </c>
      <c r="F150" s="2" t="s">
        <v>11</v>
      </c>
      <c r="G150" s="2" t="s">
        <v>12</v>
      </c>
    </row>
    <row r="151" spans="1:7" x14ac:dyDescent="0.25">
      <c r="A151" s="2">
        <v>366</v>
      </c>
      <c r="B151" s="2" t="s">
        <v>1240</v>
      </c>
      <c r="C151" s="2" t="s">
        <v>1241</v>
      </c>
      <c r="D151" s="2" t="s">
        <v>1242</v>
      </c>
      <c r="E151" s="2" t="s">
        <v>1131</v>
      </c>
      <c r="F151" s="2" t="s">
        <v>11</v>
      </c>
      <c r="G151" s="2" t="s">
        <v>92</v>
      </c>
    </row>
    <row r="152" spans="1:7" x14ac:dyDescent="0.25">
      <c r="A152" s="2">
        <v>367</v>
      </c>
      <c r="B152" s="2" t="s">
        <v>1243</v>
      </c>
      <c r="C152" s="2" t="s">
        <v>1244</v>
      </c>
      <c r="D152" s="2" t="s">
        <v>566</v>
      </c>
      <c r="E152" s="2" t="s">
        <v>829</v>
      </c>
      <c r="F152" s="2" t="s">
        <v>11</v>
      </c>
      <c r="G152" s="2" t="s">
        <v>148</v>
      </c>
    </row>
    <row r="153" spans="1:7" x14ac:dyDescent="0.25">
      <c r="A153" s="2">
        <v>368</v>
      </c>
      <c r="B153" s="2" t="s">
        <v>1245</v>
      </c>
      <c r="C153" s="2" t="s">
        <v>1246</v>
      </c>
      <c r="D153" s="2" t="s">
        <v>1247</v>
      </c>
      <c r="E153" s="2" t="s">
        <v>1248</v>
      </c>
      <c r="F153" s="2" t="s">
        <v>11</v>
      </c>
      <c r="G153" s="2" t="s">
        <v>12</v>
      </c>
    </row>
    <row r="154" spans="1:7" x14ac:dyDescent="0.25">
      <c r="A154" s="2">
        <v>370</v>
      </c>
      <c r="B154" s="2" t="s">
        <v>1252</v>
      </c>
      <c r="C154" s="2" t="s">
        <v>1253</v>
      </c>
      <c r="D154" s="2" t="s">
        <v>264</v>
      </c>
      <c r="E154" s="2" t="s">
        <v>1223</v>
      </c>
      <c r="F154" s="2" t="s">
        <v>11</v>
      </c>
      <c r="G154" s="2" t="s">
        <v>12</v>
      </c>
    </row>
    <row r="155" spans="1:7" x14ac:dyDescent="0.25">
      <c r="A155" s="2">
        <v>373</v>
      </c>
      <c r="B155" s="2" t="s">
        <v>1260</v>
      </c>
      <c r="C155" s="2" t="s">
        <v>1261</v>
      </c>
      <c r="D155" s="2" t="s">
        <v>1262</v>
      </c>
      <c r="E155" s="2" t="s">
        <v>1231</v>
      </c>
      <c r="F155" s="2" t="s">
        <v>11</v>
      </c>
      <c r="G155" s="2" t="s">
        <v>82</v>
      </c>
    </row>
    <row r="156" spans="1:7" x14ac:dyDescent="0.25">
      <c r="A156" s="2">
        <v>377</v>
      </c>
      <c r="B156" s="2" t="s">
        <v>1270</v>
      </c>
      <c r="C156" s="2" t="s">
        <v>1271</v>
      </c>
      <c r="D156" s="2" t="s">
        <v>1272</v>
      </c>
      <c r="E156" s="2" t="s">
        <v>474</v>
      </c>
      <c r="F156" s="2" t="s">
        <v>11</v>
      </c>
      <c r="G156" s="2" t="s">
        <v>12</v>
      </c>
    </row>
    <row r="157" spans="1:7" x14ac:dyDescent="0.25">
      <c r="A157" s="2">
        <v>386</v>
      </c>
      <c r="B157" s="2" t="s">
        <v>1301</v>
      </c>
      <c r="C157" s="2" t="s">
        <v>1298</v>
      </c>
      <c r="D157" s="2" t="s">
        <v>1302</v>
      </c>
      <c r="E157" s="2" t="s">
        <v>1303</v>
      </c>
      <c r="F157" s="2" t="s">
        <v>11</v>
      </c>
      <c r="G157" s="2" t="s">
        <v>110</v>
      </c>
    </row>
    <row r="158" spans="1:7" x14ac:dyDescent="0.25">
      <c r="A158" s="2">
        <v>387</v>
      </c>
      <c r="B158" s="2" t="s">
        <v>1304</v>
      </c>
      <c r="C158" s="2" t="s">
        <v>1305</v>
      </c>
      <c r="D158" s="3">
        <v>0</v>
      </c>
      <c r="E158" s="2" t="s">
        <v>1306</v>
      </c>
      <c r="F158" s="2" t="s">
        <v>11</v>
      </c>
      <c r="G158" s="2" t="s">
        <v>110</v>
      </c>
    </row>
    <row r="159" spans="1:7" x14ac:dyDescent="0.25">
      <c r="A159" s="2">
        <v>389</v>
      </c>
      <c r="B159" s="2" t="s">
        <v>1310</v>
      </c>
      <c r="C159" s="2" t="s">
        <v>1311</v>
      </c>
      <c r="D159" s="2" t="s">
        <v>1312</v>
      </c>
      <c r="E159" s="2" t="s">
        <v>1313</v>
      </c>
      <c r="F159" s="2" t="s">
        <v>11</v>
      </c>
      <c r="G159" s="2" t="s">
        <v>30</v>
      </c>
    </row>
    <row r="160" spans="1:7" x14ac:dyDescent="0.25">
      <c r="A160" s="2">
        <v>393</v>
      </c>
      <c r="B160" s="2" t="s">
        <v>1324</v>
      </c>
      <c r="C160" s="2" t="s">
        <v>1325</v>
      </c>
      <c r="D160" s="2" t="s">
        <v>264</v>
      </c>
      <c r="E160" s="2" t="s">
        <v>1326</v>
      </c>
      <c r="F160" s="2" t="s">
        <v>11</v>
      </c>
      <c r="G160" s="2" t="s">
        <v>249</v>
      </c>
    </row>
    <row r="161" spans="1:7" x14ac:dyDescent="0.25">
      <c r="A161" s="2">
        <v>398</v>
      </c>
      <c r="B161" s="2" t="s">
        <v>1340</v>
      </c>
      <c r="C161" s="2" t="s">
        <v>1341</v>
      </c>
      <c r="D161" s="2" t="s">
        <v>1342</v>
      </c>
      <c r="E161" s="2" t="s">
        <v>1326</v>
      </c>
      <c r="F161" s="2" t="s">
        <v>11</v>
      </c>
      <c r="G161" s="2" t="s">
        <v>110</v>
      </c>
    </row>
    <row r="162" spans="1:7" x14ac:dyDescent="0.25">
      <c r="A162" s="2">
        <v>403</v>
      </c>
      <c r="B162" s="2" t="s">
        <v>1356</v>
      </c>
      <c r="C162" s="2" t="s">
        <v>1357</v>
      </c>
      <c r="D162" s="3">
        <v>0</v>
      </c>
      <c r="E162" s="2" t="s">
        <v>1358</v>
      </c>
      <c r="F162" s="2" t="s">
        <v>11</v>
      </c>
      <c r="G162" s="2" t="s">
        <v>30</v>
      </c>
    </row>
    <row r="163" spans="1:7" x14ac:dyDescent="0.25">
      <c r="A163" s="2">
        <v>406</v>
      </c>
      <c r="B163" s="2" t="s">
        <v>1367</v>
      </c>
      <c r="C163" s="2" t="s">
        <v>1368</v>
      </c>
      <c r="D163" s="3">
        <v>0</v>
      </c>
      <c r="E163" s="2" t="s">
        <v>1369</v>
      </c>
      <c r="F163" s="2" t="s">
        <v>11</v>
      </c>
      <c r="G163" s="2" t="s">
        <v>191</v>
      </c>
    </row>
    <row r="164" spans="1:7" x14ac:dyDescent="0.25">
      <c r="A164" s="2">
        <v>408</v>
      </c>
      <c r="B164" s="2" t="s">
        <v>1373</v>
      </c>
      <c r="C164" s="2" t="s">
        <v>1374</v>
      </c>
      <c r="D164" s="2" t="s">
        <v>1375</v>
      </c>
      <c r="E164" s="2" t="s">
        <v>1376</v>
      </c>
      <c r="F164" s="2" t="s">
        <v>11</v>
      </c>
      <c r="G164" s="2" t="s">
        <v>51</v>
      </c>
    </row>
    <row r="165" spans="1:7" x14ac:dyDescent="0.25">
      <c r="A165" s="2">
        <v>412</v>
      </c>
      <c r="B165" s="2" t="s">
        <v>1388</v>
      </c>
      <c r="C165" s="2" t="s">
        <v>1385</v>
      </c>
      <c r="D165" s="2" t="s">
        <v>1389</v>
      </c>
      <c r="E165" s="2" t="s">
        <v>1390</v>
      </c>
      <c r="F165" s="2" t="s">
        <v>11</v>
      </c>
      <c r="G165" s="2" t="s">
        <v>12</v>
      </c>
    </row>
    <row r="166" spans="1:7" x14ac:dyDescent="0.25">
      <c r="A166" s="2">
        <v>416</v>
      </c>
      <c r="B166" s="2" t="s">
        <v>1399</v>
      </c>
      <c r="C166" s="2" t="s">
        <v>1397</v>
      </c>
      <c r="D166" s="2" t="s">
        <v>300</v>
      </c>
      <c r="E166" s="2" t="s">
        <v>1400</v>
      </c>
      <c r="F166" s="2" t="s">
        <v>11</v>
      </c>
      <c r="G166" s="2" t="s">
        <v>12</v>
      </c>
    </row>
    <row r="167" spans="1:7" x14ac:dyDescent="0.25">
      <c r="A167" s="2">
        <v>418</v>
      </c>
      <c r="B167" s="2" t="s">
        <v>1404</v>
      </c>
      <c r="C167" s="2" t="s">
        <v>1405</v>
      </c>
      <c r="D167" s="3">
        <v>0</v>
      </c>
      <c r="E167" s="2" t="s">
        <v>118</v>
      </c>
      <c r="F167" s="2" t="s">
        <v>11</v>
      </c>
      <c r="G167" s="2" t="s">
        <v>249</v>
      </c>
    </row>
    <row r="168" spans="1:7" x14ac:dyDescent="0.25">
      <c r="A168" s="2">
        <v>420</v>
      </c>
      <c r="B168" s="2" t="s">
        <v>1409</v>
      </c>
      <c r="C168" s="2" t="s">
        <v>1410</v>
      </c>
      <c r="D168" s="2" t="s">
        <v>264</v>
      </c>
      <c r="E168" s="2" t="s">
        <v>324</v>
      </c>
      <c r="F168" s="2" t="s">
        <v>11</v>
      </c>
      <c r="G168" s="2" t="s">
        <v>12</v>
      </c>
    </row>
    <row r="169" spans="1:7" x14ac:dyDescent="0.25">
      <c r="A169" s="2">
        <v>429</v>
      </c>
      <c r="B169" s="2" t="s">
        <v>1438</v>
      </c>
      <c r="C169" s="2" t="s">
        <v>1431</v>
      </c>
      <c r="D169" s="2" t="s">
        <v>264</v>
      </c>
      <c r="E169" s="2" t="s">
        <v>1251</v>
      </c>
      <c r="F169" s="2" t="s">
        <v>11</v>
      </c>
      <c r="G169" s="2" t="s">
        <v>51</v>
      </c>
    </row>
    <row r="170" spans="1:7" x14ac:dyDescent="0.25">
      <c r="A170" s="2">
        <v>431</v>
      </c>
      <c r="B170" s="2" t="s">
        <v>1443</v>
      </c>
      <c r="C170" s="2" t="s">
        <v>1444</v>
      </c>
      <c r="D170" s="2" t="s">
        <v>1445</v>
      </c>
      <c r="E170" s="2" t="s">
        <v>1251</v>
      </c>
      <c r="F170" s="2" t="s">
        <v>11</v>
      </c>
      <c r="G170" s="2" t="s">
        <v>12</v>
      </c>
    </row>
    <row r="171" spans="1:7" x14ac:dyDescent="0.25">
      <c r="A171" s="2">
        <v>432</v>
      </c>
      <c r="B171" s="2" t="s">
        <v>1446</v>
      </c>
      <c r="C171" s="2" t="s">
        <v>1447</v>
      </c>
      <c r="D171" s="2" t="s">
        <v>1448</v>
      </c>
      <c r="E171" s="2" t="s">
        <v>1449</v>
      </c>
      <c r="F171" s="2" t="s">
        <v>11</v>
      </c>
      <c r="G171" s="2" t="s">
        <v>266</v>
      </c>
    </row>
    <row r="172" spans="1:7" x14ac:dyDescent="0.25">
      <c r="A172" s="2">
        <v>433</v>
      </c>
      <c r="B172" s="2" t="s">
        <v>1450</v>
      </c>
      <c r="C172" s="2" t="s">
        <v>1451</v>
      </c>
      <c r="D172" s="2" t="s">
        <v>1452</v>
      </c>
      <c r="E172" s="2" t="s">
        <v>1453</v>
      </c>
      <c r="F172" s="2" t="s">
        <v>11</v>
      </c>
      <c r="G172" s="2" t="s">
        <v>92</v>
      </c>
    </row>
    <row r="173" spans="1:7" x14ac:dyDescent="0.25">
      <c r="A173" s="2">
        <v>439</v>
      </c>
      <c r="B173" s="2" t="s">
        <v>1466</v>
      </c>
      <c r="C173" s="2" t="s">
        <v>1467</v>
      </c>
      <c r="D173" s="2" t="s">
        <v>1468</v>
      </c>
      <c r="E173" s="2" t="s">
        <v>1469</v>
      </c>
      <c r="F173" s="2" t="s">
        <v>11</v>
      </c>
      <c r="G173" s="2" t="s">
        <v>266</v>
      </c>
    </row>
    <row r="174" spans="1:7" x14ac:dyDescent="0.25">
      <c r="A174" s="2">
        <v>440</v>
      </c>
      <c r="B174" s="2" t="s">
        <v>1470</v>
      </c>
      <c r="C174" s="2" t="s">
        <v>1471</v>
      </c>
      <c r="D174" s="2" t="s">
        <v>1472</v>
      </c>
      <c r="E174" s="2" t="s">
        <v>1473</v>
      </c>
      <c r="F174" s="2" t="s">
        <v>11</v>
      </c>
      <c r="G174" s="2" t="s">
        <v>82</v>
      </c>
    </row>
    <row r="175" spans="1:7" x14ac:dyDescent="0.25">
      <c r="A175" s="2">
        <v>449</v>
      </c>
      <c r="B175" s="2" t="s">
        <v>1501</v>
      </c>
      <c r="C175" s="2" t="s">
        <v>1502</v>
      </c>
      <c r="D175" s="2" t="s">
        <v>1503</v>
      </c>
      <c r="E175" s="2" t="s">
        <v>1504</v>
      </c>
      <c r="F175" s="2" t="s">
        <v>11</v>
      </c>
      <c r="G175" s="2" t="s">
        <v>368</v>
      </c>
    </row>
    <row r="176" spans="1:7" x14ac:dyDescent="0.25">
      <c r="A176" s="2">
        <v>450</v>
      </c>
      <c r="B176" s="2" t="s">
        <v>1505</v>
      </c>
      <c r="C176" s="2" t="s">
        <v>1506</v>
      </c>
      <c r="D176" s="2" t="s">
        <v>300</v>
      </c>
      <c r="E176" s="2" t="s">
        <v>1425</v>
      </c>
      <c r="F176" s="2" t="s">
        <v>11</v>
      </c>
      <c r="G176" s="2" t="s">
        <v>12</v>
      </c>
    </row>
    <row r="177" spans="1:7" x14ac:dyDescent="0.25">
      <c r="A177" s="2">
        <v>452</v>
      </c>
      <c r="B177" s="2" t="s">
        <v>1511</v>
      </c>
      <c r="C177" s="2" t="s">
        <v>1508</v>
      </c>
      <c r="D177" s="2" t="s">
        <v>264</v>
      </c>
      <c r="E177" s="2" t="s">
        <v>1512</v>
      </c>
      <c r="F177" s="2" t="s">
        <v>11</v>
      </c>
      <c r="G177" s="2" t="s">
        <v>51</v>
      </c>
    </row>
    <row r="178" spans="1:7" x14ac:dyDescent="0.25">
      <c r="A178" s="2">
        <v>454</v>
      </c>
      <c r="B178" s="2" t="s">
        <v>1515</v>
      </c>
      <c r="C178" s="2" t="s">
        <v>1516</v>
      </c>
      <c r="D178" s="3">
        <v>0</v>
      </c>
      <c r="E178" s="3">
        <v>0</v>
      </c>
      <c r="F178" s="2" t="s">
        <v>11</v>
      </c>
      <c r="G178" s="2" t="s">
        <v>12</v>
      </c>
    </row>
    <row r="179" spans="1:7" x14ac:dyDescent="0.25">
      <c r="A179" s="2">
        <v>455</v>
      </c>
      <c r="B179" s="2" t="s">
        <v>1517</v>
      </c>
      <c r="C179" s="2" t="s">
        <v>1518</v>
      </c>
      <c r="D179" s="2" t="s">
        <v>1519</v>
      </c>
      <c r="E179" s="2" t="s">
        <v>1218</v>
      </c>
      <c r="F179" s="2" t="s">
        <v>11</v>
      </c>
      <c r="G179" s="2" t="s">
        <v>368</v>
      </c>
    </row>
    <row r="180" spans="1:7" x14ac:dyDescent="0.25">
      <c r="A180" s="2">
        <v>463</v>
      </c>
      <c r="B180" s="2" t="s">
        <v>1541</v>
      </c>
      <c r="C180" s="2" t="s">
        <v>1542</v>
      </c>
      <c r="D180" s="2" t="s">
        <v>264</v>
      </c>
      <c r="E180" s="2" t="s">
        <v>1543</v>
      </c>
      <c r="F180" s="2" t="s">
        <v>11</v>
      </c>
      <c r="G180" s="2" t="s">
        <v>209</v>
      </c>
    </row>
    <row r="181" spans="1:7" x14ac:dyDescent="0.25">
      <c r="A181" s="2">
        <v>464</v>
      </c>
      <c r="B181" s="2" t="s">
        <v>1544</v>
      </c>
      <c r="C181" s="2" t="s">
        <v>1542</v>
      </c>
      <c r="D181" s="2" t="s">
        <v>264</v>
      </c>
      <c r="E181" s="2" t="s">
        <v>1543</v>
      </c>
      <c r="F181" s="2" t="s">
        <v>11</v>
      </c>
      <c r="G181" s="2" t="s">
        <v>209</v>
      </c>
    </row>
    <row r="182" spans="1:7" x14ac:dyDescent="0.25">
      <c r="A182" s="2">
        <v>469</v>
      </c>
      <c r="B182" s="2" t="s">
        <v>1558</v>
      </c>
      <c r="C182" s="2" t="s">
        <v>1552</v>
      </c>
      <c r="D182" s="2" t="s">
        <v>1559</v>
      </c>
      <c r="E182" s="2" t="s">
        <v>1560</v>
      </c>
      <c r="F182" s="2" t="s">
        <v>11</v>
      </c>
      <c r="G182" s="2" t="s">
        <v>30</v>
      </c>
    </row>
    <row r="183" spans="1:7" x14ac:dyDescent="0.25">
      <c r="A183" s="2">
        <v>473</v>
      </c>
      <c r="B183" s="2" t="s">
        <v>1569</v>
      </c>
      <c r="C183" s="2" t="s">
        <v>1570</v>
      </c>
      <c r="D183" s="2" t="s">
        <v>1571</v>
      </c>
      <c r="E183" s="2" t="s">
        <v>1572</v>
      </c>
      <c r="F183" s="2" t="s">
        <v>11</v>
      </c>
      <c r="G183" s="2" t="s">
        <v>249</v>
      </c>
    </row>
    <row r="184" spans="1:7" x14ac:dyDescent="0.25">
      <c r="A184" s="2">
        <v>475</v>
      </c>
      <c r="B184" s="2" t="s">
        <v>1576</v>
      </c>
      <c r="C184" s="2" t="s">
        <v>1577</v>
      </c>
      <c r="D184" s="2" t="s">
        <v>1578</v>
      </c>
      <c r="E184" s="2" t="s">
        <v>1579</v>
      </c>
      <c r="F184" s="2" t="s">
        <v>11</v>
      </c>
      <c r="G184" s="2" t="s">
        <v>12</v>
      </c>
    </row>
    <row r="185" spans="1:7" x14ac:dyDescent="0.25">
      <c r="A185" s="2">
        <v>484</v>
      </c>
      <c r="B185" s="2" t="s">
        <v>1606</v>
      </c>
      <c r="C185" s="2" t="s">
        <v>1607</v>
      </c>
      <c r="D185" s="2" t="s">
        <v>1608</v>
      </c>
      <c r="E185" s="2" t="s">
        <v>1609</v>
      </c>
      <c r="F185" s="2" t="s">
        <v>11</v>
      </c>
      <c r="G185" s="2" t="s">
        <v>110</v>
      </c>
    </row>
    <row r="186" spans="1:7" x14ac:dyDescent="0.25">
      <c r="A186" s="2">
        <v>485</v>
      </c>
      <c r="B186" s="2" t="s">
        <v>1610</v>
      </c>
      <c r="C186" s="2" t="s">
        <v>1611</v>
      </c>
      <c r="D186" s="2" t="s">
        <v>1612</v>
      </c>
      <c r="E186" s="2" t="s">
        <v>1613</v>
      </c>
      <c r="F186" s="2" t="s">
        <v>11</v>
      </c>
      <c r="G186" s="2" t="s">
        <v>110</v>
      </c>
    </row>
    <row r="187" spans="1:7" x14ac:dyDescent="0.25">
      <c r="A187" s="2">
        <v>486</v>
      </c>
      <c r="B187" s="2" t="s">
        <v>1614</v>
      </c>
      <c r="C187" s="2" t="s">
        <v>1615</v>
      </c>
      <c r="D187" s="3">
        <v>0</v>
      </c>
      <c r="E187" s="2" t="s">
        <v>749</v>
      </c>
      <c r="F187" s="2" t="s">
        <v>11</v>
      </c>
      <c r="G187" s="2" t="s">
        <v>148</v>
      </c>
    </row>
    <row r="188" spans="1:7" x14ac:dyDescent="0.25">
      <c r="A188" s="2">
        <v>487</v>
      </c>
      <c r="B188" s="2" t="s">
        <v>1616</v>
      </c>
      <c r="C188" s="2" t="s">
        <v>1617</v>
      </c>
      <c r="D188" s="3">
        <v>0</v>
      </c>
      <c r="E188" s="2" t="s">
        <v>1618</v>
      </c>
      <c r="F188" s="2" t="s">
        <v>11</v>
      </c>
      <c r="G188" s="2" t="s">
        <v>110</v>
      </c>
    </row>
    <row r="189" spans="1:7" x14ac:dyDescent="0.25">
      <c r="A189" s="2">
        <v>488</v>
      </c>
      <c r="B189" s="2" t="s">
        <v>1619</v>
      </c>
      <c r="C189" s="2" t="s">
        <v>1617</v>
      </c>
      <c r="D189" s="2" t="s">
        <v>1620</v>
      </c>
      <c r="E189" s="2" t="s">
        <v>1251</v>
      </c>
      <c r="F189" s="2" t="s">
        <v>11</v>
      </c>
      <c r="G189" s="2" t="s">
        <v>12</v>
      </c>
    </row>
    <row r="190" spans="1:7" x14ac:dyDescent="0.25">
      <c r="A190" s="2">
        <v>491</v>
      </c>
      <c r="B190" s="2" t="s">
        <v>1627</v>
      </c>
      <c r="C190" s="2" t="s">
        <v>1628</v>
      </c>
      <c r="D190" s="2" t="s">
        <v>1629</v>
      </c>
      <c r="E190" s="2" t="s">
        <v>1602</v>
      </c>
      <c r="F190" s="2" t="s">
        <v>11</v>
      </c>
      <c r="G190" s="2" t="s">
        <v>30</v>
      </c>
    </row>
    <row r="191" spans="1:7" x14ac:dyDescent="0.25">
      <c r="A191" s="2">
        <v>493</v>
      </c>
      <c r="B191" s="2" t="s">
        <v>1634</v>
      </c>
      <c r="C191" s="2" t="s">
        <v>1631</v>
      </c>
      <c r="D191" s="3">
        <v>0</v>
      </c>
      <c r="E191" s="2" t="s">
        <v>1635</v>
      </c>
      <c r="F191" s="2" t="s">
        <v>11</v>
      </c>
      <c r="G191" s="2" t="s">
        <v>60</v>
      </c>
    </row>
    <row r="192" spans="1:7" x14ac:dyDescent="0.25">
      <c r="A192" s="2">
        <v>495</v>
      </c>
      <c r="B192" s="2" t="s">
        <v>1640</v>
      </c>
      <c r="C192" s="2" t="s">
        <v>1641</v>
      </c>
      <c r="D192" s="2" t="s">
        <v>1642</v>
      </c>
      <c r="E192" s="2" t="s">
        <v>1643</v>
      </c>
      <c r="F192" s="2" t="s">
        <v>11</v>
      </c>
      <c r="G192" s="2" t="s">
        <v>209</v>
      </c>
    </row>
  </sheetData>
  <conditionalFormatting sqref="G1:G192">
    <cfRule type="cellIs" dxfId="0" priority="7" operator="equal">
      <formula>"Technology"</formula>
    </cfRule>
  </conditionalFormatting>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Questions</vt:lpstr>
      <vt:lpstr>top rich2024</vt:lpstr>
      <vt:lpstr>Charts</vt:lpstr>
      <vt:lpstr>usa pivot table</vt:lpstr>
      <vt:lpstr>Data on Usa</vt:lpstr>
      <vt:lpstr>page1</vt:lpstr>
      <vt:lpstr>usa_table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Charnice Mupinda</dc:creator>
  <cp:lastModifiedBy>dell</cp:lastModifiedBy>
  <dcterms:created xsi:type="dcterms:W3CDTF">2024-12-13T15:46:38Z</dcterms:created>
  <dcterms:modified xsi:type="dcterms:W3CDTF">2024-12-18T10:15:50Z</dcterms:modified>
</cp:coreProperties>
</file>