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Склад - ИТОГО" sheetId="1" r:id="rId1"/>
    <sheet name="СПРАВОЧНИК" sheetId="7" state="hidden" r:id="rId2"/>
    <sheet name="Склад 1" sheetId="4" r:id="rId3"/>
    <sheet name="Склад 2" sheetId="5" r:id="rId4"/>
    <sheet name="Склад 3" sheetId="6" r:id="rId5"/>
  </sheets>
  <definedNames>
    <definedName name="_xlnm._FilterDatabase" localSheetId="0" hidden="1">'Склад - ИТОГО'!$A$1:$J$12</definedName>
    <definedName name="_xlnm._FilterDatabase" localSheetId="2" hidden="1">'Склад 1'!$A$1:$E$12</definedName>
    <definedName name="_xlnm._FilterDatabase" localSheetId="3" hidden="1">'Склад 2'!$A$1:$E$1</definedName>
    <definedName name="_xlnm._FilterDatabase" localSheetId="4" hidden="1">'Склад 3'!$A$1:$E$1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2" i="1"/>
  <c r="I12" i="1"/>
  <c r="I11" i="1"/>
  <c r="I10" i="1"/>
  <c r="I9" i="1"/>
  <c r="I8" i="1"/>
  <c r="I7" i="1"/>
  <c r="I6" i="1"/>
  <c r="I5" i="1"/>
  <c r="I4" i="1"/>
  <c r="I3" i="1"/>
  <c r="E7" i="1"/>
  <c r="F7" i="1" s="1"/>
  <c r="E8" i="1"/>
  <c r="H8" i="1" s="1"/>
  <c r="E9" i="1"/>
  <c r="H9" i="1" s="1"/>
  <c r="E10" i="1"/>
  <c r="H10" i="1" s="1"/>
  <c r="E11" i="1"/>
  <c r="G11" i="1" s="1"/>
  <c r="E12" i="1"/>
  <c r="F12" i="1" s="1"/>
  <c r="E3" i="1"/>
  <c r="F3" i="1" s="1"/>
  <c r="E4" i="1"/>
  <c r="F4" i="1" s="1"/>
  <c r="E5" i="1"/>
  <c r="F5" i="1" s="1"/>
  <c r="E6" i="1"/>
  <c r="H6" i="1" s="1"/>
  <c r="E2" i="1"/>
  <c r="H2" i="1" s="1"/>
  <c r="G6" i="1" l="1"/>
  <c r="H12" i="1"/>
  <c r="G12" i="1"/>
  <c r="F11" i="1"/>
  <c r="F6" i="1"/>
  <c r="G8" i="1"/>
  <c r="H3" i="1"/>
  <c r="G3" i="1"/>
  <c r="H5" i="1"/>
  <c r="G10" i="1"/>
  <c r="H7" i="1"/>
  <c r="G5" i="1"/>
  <c r="F10" i="1"/>
  <c r="G7" i="1"/>
  <c r="G2" i="1"/>
  <c r="H4" i="1"/>
  <c r="G9" i="1"/>
  <c r="F2" i="1"/>
  <c r="G4" i="1"/>
  <c r="H11" i="1"/>
  <c r="F9" i="1"/>
  <c r="F8" i="1"/>
</calcChain>
</file>

<file path=xl/sharedStrings.xml><?xml version="1.0" encoding="utf-8"?>
<sst xmlns="http://schemas.openxmlformats.org/spreadsheetml/2006/main" count="124" uniqueCount="37">
  <si>
    <t>№ поз</t>
  </si>
  <si>
    <t>Наименование товара</t>
  </si>
  <si>
    <t>Ед измерения</t>
  </si>
  <si>
    <t>В наличии</t>
  </si>
  <si>
    <t>Апельсины на вес</t>
  </si>
  <si>
    <t>кг</t>
  </si>
  <si>
    <t>Вода минеральная 1,5 л</t>
  </si>
  <si>
    <t>Хлеб из своей пекарни</t>
  </si>
  <si>
    <t>Сыр</t>
  </si>
  <si>
    <t>Яблоко</t>
  </si>
  <si>
    <t>булка</t>
  </si>
  <si>
    <t>ID</t>
  </si>
  <si>
    <t>НЕВЕРНЫЙ ID ТОВАРА!!!</t>
  </si>
  <si>
    <t>В наличии ВСЕГО</t>
  </si>
  <si>
    <t>В наличии (среднее значение)</t>
  </si>
  <si>
    <t>В наличии (макс)</t>
  </si>
  <si>
    <t>Сообщение о несоответствии ID</t>
  </si>
  <si>
    <t>Количество складов</t>
  </si>
  <si>
    <t>ID товара на всех складах - ОК</t>
  </si>
  <si>
    <t>бутылка</t>
  </si>
  <si>
    <t>Плюшка студенческая</t>
  </si>
  <si>
    <t>шт</t>
  </si>
  <si>
    <t>Сырок плавленный</t>
  </si>
  <si>
    <t>упаковка</t>
  </si>
  <si>
    <t>Добрый кола 1 л</t>
  </si>
  <si>
    <t>Чипсы Яшкино</t>
  </si>
  <si>
    <t>Напиток тонизирующий Flash</t>
  </si>
  <si>
    <t>банка</t>
  </si>
  <si>
    <t>Коктейль алкогольный 1,5 л</t>
  </si>
  <si>
    <t>кола</t>
  </si>
  <si>
    <t>яблоко</t>
  </si>
  <si>
    <t>алкогол</t>
  </si>
  <si>
    <t>груша</t>
  </si>
  <si>
    <t>апельсин</t>
  </si>
  <si>
    <t>чипс</t>
  </si>
  <si>
    <t>Вредность</t>
  </si>
  <si>
    <t>Полезность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</si>
</sst>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B1" zoomScale="205" zoomScaleNormal="205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2" width="8.7109375" customWidth="1"/>
    <col min="3" max="3" width="15.7109375" customWidth="1"/>
    <col min="4" max="5" width="14.140625" customWidth="1"/>
    <col min="6" max="6" width="14.28515625" customWidth="1"/>
    <col min="7" max="7" width="13.5703125" customWidth="1"/>
    <col min="9" max="10" width="12.5703125" customWidth="1"/>
  </cols>
  <sheetData>
    <row r="1" spans="1:10" ht="47.25" x14ac:dyDescent="0.25">
      <c r="A1" s="1" t="s">
        <v>0</v>
      </c>
      <c r="B1" s="1" t="s">
        <v>11</v>
      </c>
      <c r="C1" s="1" t="s">
        <v>1</v>
      </c>
      <c r="D1" s="1" t="s">
        <v>2</v>
      </c>
      <c r="E1" s="4" t="s">
        <v>18</v>
      </c>
      <c r="F1" s="1" t="s">
        <v>13</v>
      </c>
      <c r="G1" s="1" t="s">
        <v>14</v>
      </c>
      <c r="H1" s="1" t="s">
        <v>15</v>
      </c>
      <c r="I1" s="6" t="s">
        <v>35</v>
      </c>
      <c r="J1" s="6" t="s">
        <v>36</v>
      </c>
    </row>
    <row r="2" spans="1:10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f>IF(AND(B2='Склад 1'!B2,B2='Склад 2'!B2,B2='Склад 3'!B2),1,0)</f>
        <v>1</v>
      </c>
      <c r="F2" s="1">
        <f>IF(E2,SUM('Склад 1:Склад 3'!E2),СПРАВОЧНИК!$A$1)</f>
        <v>5</v>
      </c>
      <c r="G2" s="3">
        <f>IF(E2,AVERAGE('Склад 1:Склад 3'!E2),СПРАВОЧНИК!$A$1)</f>
        <v>1.6666666666666667</v>
      </c>
      <c r="H2" s="3">
        <f>IF(E2,MAX('Склад 1:Склад 3'!E2),СПРАВОЧНИК!$A$1)</f>
        <v>3</v>
      </c>
      <c r="I2" s="7">
        <f>IF(LEN(TRIM(CONCATENATE(IFERROR(SEARCH(СПРАВОЧНИК!$F$2,C2),""),IFERROR(SEARCH(СПРАВОЧНИК!$F$3,C2),""),IFERROR(SEARCH(СПРАВОЧНИК!$F$4,C2),""))))&gt;0,1,0)</f>
        <v>0</v>
      </c>
      <c r="J2" s="7">
        <f>IF(LEN(TRIM(CONCATENATE(IFERROR(SEARCH(СПРАВОЧНИК!$G$2,C2),""),IFERROR(SEARCH(СПРАВОЧНИК!$G$3,C2),""),IFERROR(SEARCH(СПРАВОЧНИК!$G$4,C2),""))))&gt;0,1,0)</f>
        <v>1</v>
      </c>
    </row>
    <row r="3" spans="1:10" ht="47.25" x14ac:dyDescent="0.25">
      <c r="A3" s="2">
        <v>2</v>
      </c>
      <c r="B3" s="1">
        <v>4234</v>
      </c>
      <c r="C3" s="2" t="s">
        <v>6</v>
      </c>
      <c r="D3" s="1" t="s">
        <v>19</v>
      </c>
      <c r="E3" s="1">
        <f>IF(AND(B3='Склад 1'!B3,B3='Склад 2'!B3,B3='Склад 3'!B3),1,0)</f>
        <v>1</v>
      </c>
      <c r="F3" s="1">
        <f>IF(E3,SUM('Склад 1:Склад 3'!E3),СПРАВОЧНИК!$A$1)</f>
        <v>3</v>
      </c>
      <c r="G3" s="3">
        <f>IF(E3,AVERAGE('Склад 1:Склад 3'!E3),СПРАВОЧНИК!$A$1)</f>
        <v>1</v>
      </c>
      <c r="H3" s="3">
        <f>IF(E3,MAX('Склад 1:Склад 3'!E3),СПРАВОЧНИК!$A$1)</f>
        <v>1</v>
      </c>
      <c r="I3" s="7">
        <f>IF(LEN(TRIM(CONCATENATE(IFERROR(SEARCH(СПРАВОЧНИК!$F$2,C3),""),IFERROR(SEARCH(СПРАВОЧНИК!$F$3,C3),""),IFERROR(SEARCH(СПРАВОЧНИК!$F$4,C3),""))))&gt;0,1,0)</f>
        <v>0</v>
      </c>
      <c r="J3" s="7">
        <f>IF(LEN(TRIM(CONCATENATE(IFERROR(SEARCH(СПРАВОЧНИК!$G$2,C3),""),IFERROR(SEARCH(СПРАВОЧНИК!$G$3,C3),""),IFERROR(SEARCH(СПРАВОЧНИК!$G$4,C3),""))))&gt;0,1,0)</f>
        <v>0</v>
      </c>
    </row>
    <row r="4" spans="1:10" ht="31.5" x14ac:dyDescent="0.25">
      <c r="A4" s="2">
        <v>3</v>
      </c>
      <c r="B4" s="1">
        <v>1</v>
      </c>
      <c r="C4" s="2" t="s">
        <v>7</v>
      </c>
      <c r="D4" s="1" t="s">
        <v>10</v>
      </c>
      <c r="E4" s="1">
        <f>IF(AND(B4='Склад 1'!B4,B4='Склад 2'!B4,B4='Склад 3'!B4),1,0)</f>
        <v>1</v>
      </c>
      <c r="F4" s="1">
        <f>IF(E4,SUM('Склад 1:Склад 3'!E4),СПРАВОЧНИК!$A$1)</f>
        <v>3</v>
      </c>
      <c r="G4" s="3">
        <f>IF(E4,AVERAGE('Склад 1:Склад 3'!E4),СПРАВОЧНИК!$A$1)</f>
        <v>1</v>
      </c>
      <c r="H4" s="3">
        <f>IF(E4,MAX('Склад 1:Склад 3'!E4),СПРАВОЧНИК!$A$1)</f>
        <v>1</v>
      </c>
      <c r="I4" s="7">
        <f>IF(LEN(TRIM(CONCATENATE(IFERROR(SEARCH(СПРАВОЧНИК!$F$2,C4),""),IFERROR(SEARCH(СПРАВОЧНИК!$F$3,C4),""),IFERROR(SEARCH(СПРАВОЧНИК!$F$4,C4),""))))&gt;0,1,0)</f>
        <v>0</v>
      </c>
      <c r="J4" s="7">
        <f>IF(LEN(TRIM(CONCATENATE(IFERROR(SEARCH(СПРАВОЧНИК!$G$2,C4),""),IFERROR(SEARCH(СПРАВОЧНИК!$G$3,C4),""),IFERROR(SEARCH(СПРАВОЧНИК!$G$4,C4),""))))&gt;0,1,0)</f>
        <v>0</v>
      </c>
    </row>
    <row r="5" spans="1:10" ht="15.75" x14ac:dyDescent="0.25">
      <c r="A5" s="2">
        <v>4</v>
      </c>
      <c r="B5" s="1">
        <v>3</v>
      </c>
      <c r="C5" s="2" t="s">
        <v>8</v>
      </c>
      <c r="D5" s="1" t="s">
        <v>5</v>
      </c>
      <c r="E5" s="1">
        <f>IF(AND(B5='Склад 1'!B5,B5='Склад 2'!B5,B5='Склад 3'!B5),1,0)</f>
        <v>1</v>
      </c>
      <c r="F5" s="1">
        <f>IF(E5,SUM('Склад 1:Склад 3'!E5),СПРАВОЧНИК!$A$1)</f>
        <v>3</v>
      </c>
      <c r="G5" s="3">
        <f>IF(E5,AVERAGE('Склад 1:Склад 3'!E5),СПРАВОЧНИК!$A$1)</f>
        <v>1</v>
      </c>
      <c r="H5" s="3">
        <f>IF(E5,MAX('Склад 1:Склад 3'!E5),СПРАВОЧНИК!$A$1)</f>
        <v>1</v>
      </c>
      <c r="I5" s="7">
        <f>IF(LEN(TRIM(CONCATENATE(IFERROR(SEARCH(СПРАВОЧНИК!$F$2,C5),""),IFERROR(SEARCH(СПРАВОЧНИК!$F$3,C5),""),IFERROR(SEARCH(СПРАВОЧНИК!$F$4,C5),""))))&gt;0,1,0)</f>
        <v>0</v>
      </c>
      <c r="J5" s="7">
        <f>IF(LEN(TRIM(CONCATENATE(IFERROR(SEARCH(СПРАВОЧНИК!$G$2,C5),""),IFERROR(SEARCH(СПРАВОЧНИК!$G$3,C5),""),IFERROR(SEARCH(СПРАВОЧНИК!$G$4,C5),""))))&gt;0,1,0)</f>
        <v>0</v>
      </c>
    </row>
    <row r="6" spans="1:10" ht="15.75" x14ac:dyDescent="0.25">
      <c r="A6" s="2">
        <v>5</v>
      </c>
      <c r="B6" s="1">
        <v>786</v>
      </c>
      <c r="C6" s="2" t="s">
        <v>9</v>
      </c>
      <c r="D6" s="1" t="s">
        <v>5</v>
      </c>
      <c r="E6" s="1">
        <f>IF(AND(B6='Склад 1'!B6,B6='Склад 2'!B6,B6='Склад 3'!B6),1,0)</f>
        <v>1</v>
      </c>
      <c r="F6" s="1">
        <f>IF(E6,SUM('Склад 1:Склад 3'!E6),СПРАВОЧНИК!$A$1)</f>
        <v>3</v>
      </c>
      <c r="G6" s="3">
        <f>IF(E6,AVERAGE('Склад 1:Склад 3'!E6),СПРАВОЧНИК!$A$1)</f>
        <v>1</v>
      </c>
      <c r="H6" s="3">
        <f>IF(E6,MAX('Склад 1:Склад 3'!E6),СПРАВОЧНИК!$A$1)</f>
        <v>1</v>
      </c>
      <c r="I6" s="7">
        <f>IF(LEN(TRIM(CONCATENATE(IFERROR(SEARCH(СПРАВОЧНИК!$F$2,C6),""),IFERROR(SEARCH(СПРАВОЧНИК!$F$3,C6),""),IFERROR(SEARCH(СПРАВОЧНИК!$F$4,C6),""))))&gt;0,1,0)</f>
        <v>0</v>
      </c>
      <c r="J6" s="7">
        <f>IF(LEN(TRIM(CONCATENATE(IFERROR(SEARCH(СПРАВОЧНИК!$G$2,C6),""),IFERROR(SEARCH(СПРАВОЧНИК!$G$3,C6),""),IFERROR(SEARCH(СПРАВОЧНИК!$G$4,C6),""))))&gt;0,1,0)</f>
        <v>1</v>
      </c>
    </row>
    <row r="7" spans="1:10" ht="31.5" x14ac:dyDescent="0.25">
      <c r="A7" s="2">
        <v>6</v>
      </c>
      <c r="B7" s="1">
        <v>333</v>
      </c>
      <c r="C7" s="2" t="s">
        <v>20</v>
      </c>
      <c r="D7" s="1" t="s">
        <v>21</v>
      </c>
      <c r="E7" s="1">
        <f>IF(AND(B7='Склад 1'!B7,B7='Склад 2'!B7,B7='Склад 3'!B7),1,0)</f>
        <v>1</v>
      </c>
      <c r="F7" s="1">
        <f>IF(E7,SUM('Склад 1:Склад 3'!E7),СПРАВОЧНИК!$A$1)</f>
        <v>5</v>
      </c>
      <c r="G7" s="3">
        <f>IF(E7,AVERAGE('Склад 1:Склад 3'!E7),СПРАВОЧНИК!$A$1)</f>
        <v>1.6666666666666667</v>
      </c>
      <c r="H7" s="3">
        <f>IF(E7,MAX('Склад 1:Склад 3'!E7),СПРАВОЧНИК!$A$1)</f>
        <v>3</v>
      </c>
      <c r="I7" s="7">
        <f>IF(LEN(TRIM(CONCATENATE(IFERROR(SEARCH(СПРАВОЧНИК!$F$2,C7),""),IFERROR(SEARCH(СПРАВОЧНИК!$F$3,C7),""),IFERROR(SEARCH(СПРАВОЧНИК!$F$4,C7),""))))&gt;0,1,0)</f>
        <v>0</v>
      </c>
      <c r="J7" s="7">
        <f>IF(LEN(TRIM(CONCATENATE(IFERROR(SEARCH(СПРАВОЧНИК!$G$2,C7),""),IFERROR(SEARCH(СПРАВОЧНИК!$G$3,C7),""),IFERROR(SEARCH(СПРАВОЧНИК!$G$4,C7),""))))&gt;0,1,0)</f>
        <v>0</v>
      </c>
    </row>
    <row r="8" spans="1:10" ht="31.5" x14ac:dyDescent="0.25">
      <c r="A8" s="2">
        <v>7</v>
      </c>
      <c r="B8" s="1">
        <v>111</v>
      </c>
      <c r="C8" s="2" t="s">
        <v>22</v>
      </c>
      <c r="D8" s="1" t="s">
        <v>23</v>
      </c>
      <c r="E8" s="1">
        <f>IF(AND(B8='Склад 1'!B8,B8='Склад 2'!B8,B8='Склад 3'!B8),1,0)</f>
        <v>1</v>
      </c>
      <c r="F8" s="1">
        <f>IF(E8,SUM('Склад 1:Склад 3'!E8),СПРАВОЧНИК!$A$1)</f>
        <v>11</v>
      </c>
      <c r="G8" s="3">
        <f>IF(E8,AVERAGE('Склад 1:Склад 3'!E8),СПРАВОЧНИК!$A$1)</f>
        <v>3.6666666666666665</v>
      </c>
      <c r="H8" s="3">
        <f>IF(E8,MAX('Склад 1:Склад 3'!E8),СПРАВОЧНИК!$A$1)</f>
        <v>9</v>
      </c>
      <c r="I8" s="7">
        <f>IF(LEN(TRIM(CONCATENATE(IFERROR(SEARCH(СПРАВОЧНИК!$F$2,C8),""),IFERROR(SEARCH(СПРАВОЧНИК!$F$3,C8),""),IFERROR(SEARCH(СПРАВОЧНИК!$F$4,C8),""))))&gt;0,1,0)</f>
        <v>0</v>
      </c>
      <c r="J8" s="7">
        <f>IF(LEN(TRIM(CONCATENATE(IFERROR(SEARCH(СПРАВОЧНИК!$G$2,C8),""),IFERROR(SEARCH(СПРАВОЧНИК!$G$3,C8),""),IFERROR(SEARCH(СПРАВОЧНИК!$G$4,C8),""))))&gt;0,1,0)</f>
        <v>0</v>
      </c>
    </row>
    <row r="9" spans="1:10" ht="31.5" x14ac:dyDescent="0.25">
      <c r="A9" s="2">
        <v>8</v>
      </c>
      <c r="B9" s="1">
        <v>125</v>
      </c>
      <c r="C9" s="2" t="s">
        <v>24</v>
      </c>
      <c r="D9" s="1" t="s">
        <v>19</v>
      </c>
      <c r="E9" s="1">
        <f>IF(AND(B9='Склад 1'!B9,B9='Склад 2'!B9,B9='Склад 3'!B9),1,0)</f>
        <v>1</v>
      </c>
      <c r="F9" s="1">
        <f>IF(E9,SUM('Склад 1:Склад 3'!E9),СПРАВОЧНИК!$A$1)</f>
        <v>9</v>
      </c>
      <c r="G9" s="3">
        <f>IF(E9,AVERAGE('Склад 1:Склад 3'!E9),СПРАВОЧНИК!$A$1)</f>
        <v>3</v>
      </c>
      <c r="H9" s="3">
        <f>IF(E9,MAX('Склад 1:Склад 3'!E9),СПРАВОЧНИК!$A$1)</f>
        <v>7</v>
      </c>
      <c r="I9" s="7">
        <f>IF(LEN(TRIM(CONCATENATE(IFERROR(SEARCH(СПРАВОЧНИК!$F$2,C9),""),IFERROR(SEARCH(СПРАВОЧНИК!$F$3,C9),""),IFERROR(SEARCH(СПРАВОЧНИК!$F$4,C9),""))))&gt;0,1,0)</f>
        <v>1</v>
      </c>
      <c r="J9" s="7">
        <f>IF(LEN(TRIM(CONCATENATE(IFERROR(SEARCH(СПРАВОЧНИК!$G$2,C9),""),IFERROR(SEARCH(СПРАВОЧНИК!$G$3,C9),""),IFERROR(SEARCH(СПРАВОЧНИК!$G$4,C9),""))))&gt;0,1,0)</f>
        <v>0</v>
      </c>
    </row>
    <row r="10" spans="1:10" ht="15.75" x14ac:dyDescent="0.25">
      <c r="A10" s="2">
        <v>9</v>
      </c>
      <c r="B10" s="1">
        <v>99</v>
      </c>
      <c r="C10" s="2" t="s">
        <v>25</v>
      </c>
      <c r="D10" s="1" t="s">
        <v>23</v>
      </c>
      <c r="E10" s="1">
        <f>IF(AND(B10='Склад 1'!B10,B10='Склад 2'!B10,B10='Склад 3'!B10),1,0)</f>
        <v>1</v>
      </c>
      <c r="F10" s="1">
        <f>IF(E10,SUM('Склад 1:Склад 3'!E10),СПРАВОЧНИК!$A$1)</f>
        <v>9</v>
      </c>
      <c r="G10" s="3">
        <f>IF(E10,AVERAGE('Склад 1:Склад 3'!E10),СПРАВОЧНИК!$A$1)</f>
        <v>3</v>
      </c>
      <c r="H10" s="3">
        <f>IF(E10,MAX('Склад 1:Склад 3'!E10),СПРАВОЧНИК!$A$1)</f>
        <v>3</v>
      </c>
      <c r="I10" s="7">
        <f>IF(LEN(TRIM(CONCATENATE(IFERROR(SEARCH(СПРАВОЧНИК!$F$2,C10),""),IFERROR(SEARCH(СПРАВОЧНИК!$F$3,C10),""),IFERROR(SEARCH(СПРАВОЧНИК!$F$4,C10),""))))&gt;0,1,0)</f>
        <v>1</v>
      </c>
      <c r="J10" s="7">
        <f>IF(LEN(TRIM(CONCATENATE(IFERROR(SEARCH(СПРАВОЧНИК!$G$2,C10),""),IFERROR(SEARCH(СПРАВОЧНИК!$G$3,C10),""),IFERROR(SEARCH(СПРАВОЧНИК!$G$4,C10),""))))&gt;0,1,0)</f>
        <v>0</v>
      </c>
    </row>
    <row r="11" spans="1:10" ht="47.25" x14ac:dyDescent="0.25">
      <c r="A11" s="2">
        <v>10</v>
      </c>
      <c r="B11" s="1">
        <v>555</v>
      </c>
      <c r="C11" s="2" t="s">
        <v>26</v>
      </c>
      <c r="D11" s="1" t="s">
        <v>27</v>
      </c>
      <c r="E11" s="1">
        <f>IF(AND(B11='Склад 1'!B11,B11='Склад 2'!B11,B11='Склад 3'!B11),1,0)</f>
        <v>1</v>
      </c>
      <c r="F11" s="1">
        <f>IF(E11,SUM('Склад 1:Склад 3'!E11),СПРАВОЧНИК!$A$1)</f>
        <v>30</v>
      </c>
      <c r="G11" s="3">
        <f>IF(E11,AVERAGE('Склад 1:Склад 3'!E11),СПРАВОЧНИК!$A$1)</f>
        <v>10</v>
      </c>
      <c r="H11" s="3">
        <f>IF(E11,MAX('Склад 1:Склад 3'!E11),СПРАВОЧНИК!$A$1)</f>
        <v>10</v>
      </c>
      <c r="I11" s="7">
        <f>IF(LEN(TRIM(CONCATENATE(IFERROR(SEARCH(СПРАВОЧНИК!$F$2,C11),""),IFERROR(SEARCH(СПРАВОЧНИК!$F$3,C11),""),IFERROR(SEARCH(СПРАВОЧНИК!$F$4,C11),""))))&gt;0,1,0)</f>
        <v>0</v>
      </c>
      <c r="J11" s="7">
        <f>IF(LEN(TRIM(CONCATENATE(IFERROR(SEARCH(СПРАВОЧНИК!$G$2,C11),""),IFERROR(SEARCH(СПРАВОЧНИК!$G$3,C11),""),IFERROR(SEARCH(СПРАВОЧНИК!$G$4,C11),""))))&gt;0,1,0)</f>
        <v>0</v>
      </c>
    </row>
    <row r="12" spans="1:10" ht="47.25" x14ac:dyDescent="0.25">
      <c r="A12" s="2">
        <v>11</v>
      </c>
      <c r="B12" s="1">
        <v>666</v>
      </c>
      <c r="C12" s="2" t="s">
        <v>28</v>
      </c>
      <c r="D12" s="1" t="s">
        <v>19</v>
      </c>
      <c r="E12" s="1">
        <f>IF(AND(B12='Склад 1'!B12,B12='Склад 2'!B12,B12='Склад 3'!B12),1,0)</f>
        <v>1</v>
      </c>
      <c r="F12" s="1">
        <f>IF(E12,SUM('Склад 1:Склад 3'!E12),СПРАВОЧНИК!$A$1)</f>
        <v>17</v>
      </c>
      <c r="G12" s="3">
        <f>IF(E12,AVERAGE('Склад 1:Склад 3'!E12),СПРАВОЧНИК!$A$1)</f>
        <v>5.666666666666667</v>
      </c>
      <c r="H12" s="3">
        <f>IF(E12,MAX('Склад 1:Склад 3'!E12),СПРАВОЧНИК!$A$1)</f>
        <v>11</v>
      </c>
      <c r="I12" s="7">
        <f>IF(LEN(TRIM(CONCATENATE(IFERROR(SEARCH(СПРАВОЧНИК!$F$2,C12),""),IFERROR(SEARCH(СПРАВОЧНИК!$F$3,C12),""),IFERROR(SEARCH(СПРАВОЧНИК!$F$4,C12),""))))&gt;0,1,0)</f>
        <v>1</v>
      </c>
      <c r="J12" s="7">
        <f>IF(LEN(TRIM(CONCATENATE(IFERROR(SEARCH(СПРАВОЧНИК!$G$2,C12),""),IFERROR(SEARCH(СПРАВОЧНИК!$G$3,C12),""),IFERROR(SEARCH(СПРАВОЧНИК!$G$4,C12),""))))&gt;0,1,0)</f>
        <v>0</v>
      </c>
    </row>
  </sheetData>
  <autoFilter ref="A1:J12"/>
  <dataValidations count="1">
    <dataValidation allowBlank="1" showInputMessage="1" showErrorMessage="1" promptTitle="В данной колонке отображается" prompt="0 - в том случае, если в одном из складов ID товара не соответствует таковому в ИТОГОВОЙ ТАБЛИЦЕ;_x000a_1 - если ID на всех складах одинаковы и равны текущему." sqref="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54F9BF3-CE15-4CEF-93AC-B3694D57607B}">
            <xm:f>СПРАВОЧНИК!$A$1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F2:F12</xm:sqref>
        </x14:conditionalFormatting>
        <x14:conditionalFormatting xmlns:xm="http://schemas.microsoft.com/office/excel/2006/main">
          <x14:cfRule type="cellIs" priority="2" operator="equal" id="{33165276-141B-45BE-A41C-E060643B3507}">
            <xm:f>СПРАВОЧНИК!$A$1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G2:G12</xm:sqref>
        </x14:conditionalFormatting>
        <x14:conditionalFormatting xmlns:xm="http://schemas.microsoft.com/office/excel/2006/main">
          <x14:cfRule type="cellIs" priority="1" operator="equal" id="{DF205BE8-D758-4E33-9641-279D30FA38D4}">
            <xm:f>СПРАВОЧНИК!$A$1</xm:f>
            <x14:dxf>
              <font>
                <b/>
                <i val="0"/>
                <color rgb="FFFF0000"/>
              </font>
              <fill>
                <patternFill>
                  <bgColor rgb="FFFFFF00"/>
                </patternFill>
              </fill>
            </x14:dxf>
          </x14:cfRule>
          <xm:sqref>H2:H12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"/>
    </sheetView>
  </sheetViews>
  <sheetFormatPr defaultRowHeight="15" x14ac:dyDescent="0.25"/>
  <cols>
    <col min="1" max="1" width="24.28515625" bestFit="1" customWidth="1"/>
    <col min="6" max="6" width="11.5703125" bestFit="1" customWidth="1"/>
    <col min="7" max="7" width="12.5703125" bestFit="1" customWidth="1"/>
  </cols>
  <sheetData>
    <row r="1" spans="1:7" ht="15.75" x14ac:dyDescent="0.25">
      <c r="A1" t="s">
        <v>12</v>
      </c>
      <c r="B1" t="s">
        <v>16</v>
      </c>
      <c r="F1" s="5" t="s">
        <v>35</v>
      </c>
      <c r="G1" s="5" t="s">
        <v>36</v>
      </c>
    </row>
    <row r="2" spans="1:7" x14ac:dyDescent="0.25">
      <c r="A2">
        <v>3</v>
      </c>
      <c r="B2" t="s">
        <v>17</v>
      </c>
      <c r="F2" t="s">
        <v>29</v>
      </c>
      <c r="G2" t="s">
        <v>30</v>
      </c>
    </row>
    <row r="3" spans="1:7" x14ac:dyDescent="0.25">
      <c r="F3" t="s">
        <v>31</v>
      </c>
      <c r="G3" t="s">
        <v>32</v>
      </c>
    </row>
    <row r="4" spans="1:7" x14ac:dyDescent="0.25">
      <c r="F4" t="s">
        <v>34</v>
      </c>
      <c r="G4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5" zoomScaleNormal="205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3</v>
      </c>
    </row>
    <row r="3" spans="1:5" ht="47.25" x14ac:dyDescent="0.25">
      <c r="A3" s="2">
        <v>2</v>
      </c>
      <c r="B3" s="1">
        <v>4234</v>
      </c>
      <c r="C3" s="2" t="s">
        <v>6</v>
      </c>
      <c r="D3" s="1" t="s">
        <v>19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7</v>
      </c>
      <c r="D4" s="1" t="s">
        <v>10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8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9</v>
      </c>
      <c r="D6" s="1" t="s">
        <v>5</v>
      </c>
      <c r="E6" s="1">
        <v>1</v>
      </c>
    </row>
    <row r="7" spans="1:5" ht="31.5" x14ac:dyDescent="0.25">
      <c r="A7" s="2">
        <v>6</v>
      </c>
      <c r="B7" s="1">
        <v>333</v>
      </c>
      <c r="C7" s="2" t="s">
        <v>20</v>
      </c>
      <c r="D7" s="1" t="s">
        <v>21</v>
      </c>
      <c r="E7" s="1">
        <v>1</v>
      </c>
    </row>
    <row r="8" spans="1:5" ht="31.5" x14ac:dyDescent="0.25">
      <c r="A8" s="2">
        <v>7</v>
      </c>
      <c r="B8" s="1">
        <v>111</v>
      </c>
      <c r="C8" s="2" t="s">
        <v>22</v>
      </c>
      <c r="D8" s="1" t="s">
        <v>23</v>
      </c>
      <c r="E8" s="1">
        <v>1</v>
      </c>
    </row>
    <row r="9" spans="1:5" ht="31.5" x14ac:dyDescent="0.25">
      <c r="A9" s="2">
        <v>8</v>
      </c>
      <c r="B9" s="1">
        <v>125</v>
      </c>
      <c r="C9" s="2" t="s">
        <v>24</v>
      </c>
      <c r="D9" s="1" t="s">
        <v>19</v>
      </c>
      <c r="E9" s="1">
        <v>1</v>
      </c>
    </row>
    <row r="10" spans="1:5" ht="15.75" x14ac:dyDescent="0.25">
      <c r="A10" s="2">
        <v>9</v>
      </c>
      <c r="B10" s="1">
        <v>99</v>
      </c>
      <c r="C10" s="2" t="s">
        <v>25</v>
      </c>
      <c r="D10" s="1" t="s">
        <v>23</v>
      </c>
      <c r="E10" s="1">
        <v>3</v>
      </c>
    </row>
    <row r="11" spans="1:5" ht="47.25" x14ac:dyDescent="0.25">
      <c r="A11" s="2">
        <v>10</v>
      </c>
      <c r="B11" s="1">
        <v>555</v>
      </c>
      <c r="C11" s="2" t="s">
        <v>26</v>
      </c>
      <c r="D11" s="1" t="s">
        <v>27</v>
      </c>
      <c r="E11" s="1">
        <v>10</v>
      </c>
    </row>
    <row r="12" spans="1:5" ht="47.25" x14ac:dyDescent="0.25">
      <c r="A12" s="2">
        <v>11</v>
      </c>
      <c r="B12" s="1">
        <v>666</v>
      </c>
      <c r="C12" s="2" t="s">
        <v>28</v>
      </c>
      <c r="D12" s="1" t="s">
        <v>19</v>
      </c>
      <c r="E12" s="1">
        <v>1</v>
      </c>
    </row>
  </sheetData>
  <autoFilter ref="A1:E1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5" zoomScaleNormal="205" workbookViewId="0">
      <pane ySplit="1" topLeftCell="A2" activePane="bottomLeft" state="frozen"/>
      <selection activeCell="C6" sqref="C6"/>
      <selection pane="bottomLeft" activeCell="F7" sqref="F7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1</v>
      </c>
    </row>
    <row r="3" spans="1:5" ht="47.25" x14ac:dyDescent="0.25">
      <c r="A3" s="2">
        <v>2</v>
      </c>
      <c r="B3" s="1">
        <v>4234</v>
      </c>
      <c r="C3" s="2" t="s">
        <v>6</v>
      </c>
      <c r="D3" s="1" t="s">
        <v>19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7</v>
      </c>
      <c r="D4" s="1" t="s">
        <v>10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8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9</v>
      </c>
      <c r="D6" s="1" t="s">
        <v>5</v>
      </c>
      <c r="E6" s="1">
        <v>1</v>
      </c>
    </row>
    <row r="7" spans="1:5" ht="31.5" x14ac:dyDescent="0.25">
      <c r="A7" s="2">
        <v>6</v>
      </c>
      <c r="B7" s="1">
        <v>333</v>
      </c>
      <c r="C7" s="2" t="s">
        <v>20</v>
      </c>
      <c r="D7" s="1" t="s">
        <v>21</v>
      </c>
      <c r="E7" s="1">
        <v>3</v>
      </c>
    </row>
    <row r="8" spans="1:5" ht="31.5" x14ac:dyDescent="0.25">
      <c r="A8" s="2">
        <v>7</v>
      </c>
      <c r="B8" s="1">
        <v>111</v>
      </c>
      <c r="C8" s="2" t="s">
        <v>22</v>
      </c>
      <c r="D8" s="1" t="s">
        <v>23</v>
      </c>
      <c r="E8" s="1">
        <v>1</v>
      </c>
    </row>
    <row r="9" spans="1:5" ht="31.5" x14ac:dyDescent="0.25">
      <c r="A9" s="2">
        <v>8</v>
      </c>
      <c r="B9" s="1">
        <v>125</v>
      </c>
      <c r="C9" s="2" t="s">
        <v>24</v>
      </c>
      <c r="D9" s="1" t="s">
        <v>19</v>
      </c>
      <c r="E9" s="1">
        <v>7</v>
      </c>
    </row>
    <row r="10" spans="1:5" ht="15.75" x14ac:dyDescent="0.25">
      <c r="A10" s="2">
        <v>9</v>
      </c>
      <c r="B10" s="1">
        <v>99</v>
      </c>
      <c r="C10" s="2" t="s">
        <v>25</v>
      </c>
      <c r="D10" s="1" t="s">
        <v>23</v>
      </c>
      <c r="E10" s="1">
        <v>3</v>
      </c>
    </row>
    <row r="11" spans="1:5" ht="47.25" x14ac:dyDescent="0.25">
      <c r="A11" s="2">
        <v>10</v>
      </c>
      <c r="B11" s="1">
        <v>555</v>
      </c>
      <c r="C11" s="2" t="s">
        <v>26</v>
      </c>
      <c r="D11" s="1" t="s">
        <v>27</v>
      </c>
      <c r="E11" s="1">
        <v>10</v>
      </c>
    </row>
    <row r="12" spans="1:5" ht="47.25" x14ac:dyDescent="0.25">
      <c r="A12" s="2">
        <v>11</v>
      </c>
      <c r="B12" s="1">
        <v>666</v>
      </c>
      <c r="C12" s="2" t="s">
        <v>28</v>
      </c>
      <c r="D12" s="1" t="s">
        <v>19</v>
      </c>
      <c r="E12" s="1">
        <v>5</v>
      </c>
    </row>
  </sheetData>
  <autoFilter ref="A1:E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5" zoomScaleNormal="205" workbookViewId="0">
      <pane ySplit="1" topLeftCell="A5" activePane="bottomLeft" state="frozen"/>
      <selection activeCell="C6" sqref="C6"/>
      <selection pane="bottomLeft" activeCell="F8" sqref="F8"/>
    </sheetView>
  </sheetViews>
  <sheetFormatPr defaultRowHeight="15" x14ac:dyDescent="0.25"/>
  <cols>
    <col min="1" max="2" width="8.7109375" customWidth="1"/>
    <col min="3" max="3" width="15.7109375" customWidth="1"/>
    <col min="4" max="4" width="14.140625" customWidth="1"/>
    <col min="5" max="5" width="14.28515625" customWidth="1"/>
  </cols>
  <sheetData>
    <row r="1" spans="1:5" ht="31.5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</row>
    <row r="2" spans="1:5" ht="31.5" x14ac:dyDescent="0.25">
      <c r="A2" s="2">
        <v>1</v>
      </c>
      <c r="B2" s="1">
        <v>213</v>
      </c>
      <c r="C2" s="2" t="s">
        <v>4</v>
      </c>
      <c r="D2" s="1" t="s">
        <v>5</v>
      </c>
      <c r="E2" s="1">
        <v>1</v>
      </c>
    </row>
    <row r="3" spans="1:5" ht="47.25" x14ac:dyDescent="0.25">
      <c r="A3" s="2">
        <v>2</v>
      </c>
      <c r="B3" s="1">
        <v>4234</v>
      </c>
      <c r="C3" s="2" t="s">
        <v>6</v>
      </c>
      <c r="D3" s="1" t="s">
        <v>19</v>
      </c>
      <c r="E3" s="1">
        <v>1</v>
      </c>
    </row>
    <row r="4" spans="1:5" ht="31.5" x14ac:dyDescent="0.25">
      <c r="A4" s="2">
        <v>3</v>
      </c>
      <c r="B4" s="1">
        <v>1</v>
      </c>
      <c r="C4" s="2" t="s">
        <v>7</v>
      </c>
      <c r="D4" s="1" t="s">
        <v>10</v>
      </c>
      <c r="E4" s="1">
        <v>1</v>
      </c>
    </row>
    <row r="5" spans="1:5" ht="15.75" x14ac:dyDescent="0.25">
      <c r="A5" s="2">
        <v>4</v>
      </c>
      <c r="B5" s="1">
        <v>3</v>
      </c>
      <c r="C5" s="2" t="s">
        <v>8</v>
      </c>
      <c r="D5" s="1" t="s">
        <v>5</v>
      </c>
      <c r="E5" s="1">
        <v>1</v>
      </c>
    </row>
    <row r="6" spans="1:5" ht="15.75" x14ac:dyDescent="0.25">
      <c r="A6" s="2">
        <v>5</v>
      </c>
      <c r="B6" s="1">
        <v>786</v>
      </c>
      <c r="C6" s="2" t="s">
        <v>9</v>
      </c>
      <c r="D6" s="1" t="s">
        <v>5</v>
      </c>
      <c r="E6" s="1">
        <v>1</v>
      </c>
    </row>
    <row r="7" spans="1:5" ht="31.5" x14ac:dyDescent="0.25">
      <c r="A7" s="2">
        <v>6</v>
      </c>
      <c r="B7" s="1">
        <v>333</v>
      </c>
      <c r="C7" s="2" t="s">
        <v>20</v>
      </c>
      <c r="D7" s="1" t="s">
        <v>21</v>
      </c>
      <c r="E7" s="1">
        <v>1</v>
      </c>
    </row>
    <row r="8" spans="1:5" ht="31.5" x14ac:dyDescent="0.25">
      <c r="A8" s="2">
        <v>7</v>
      </c>
      <c r="B8" s="1">
        <v>111</v>
      </c>
      <c r="C8" s="2" t="s">
        <v>22</v>
      </c>
      <c r="D8" s="1" t="s">
        <v>23</v>
      </c>
      <c r="E8" s="1">
        <v>9</v>
      </c>
    </row>
    <row r="9" spans="1:5" ht="31.5" x14ac:dyDescent="0.25">
      <c r="A9" s="2">
        <v>8</v>
      </c>
      <c r="B9" s="1">
        <v>125</v>
      </c>
      <c r="C9" s="2" t="s">
        <v>24</v>
      </c>
      <c r="D9" s="1" t="s">
        <v>19</v>
      </c>
      <c r="E9" s="1">
        <v>1</v>
      </c>
    </row>
    <row r="10" spans="1:5" ht="15.75" x14ac:dyDescent="0.25">
      <c r="A10" s="2">
        <v>9</v>
      </c>
      <c r="B10" s="1">
        <v>99</v>
      </c>
      <c r="C10" s="2" t="s">
        <v>25</v>
      </c>
      <c r="D10" s="1" t="s">
        <v>23</v>
      </c>
      <c r="E10" s="1">
        <v>3</v>
      </c>
    </row>
    <row r="11" spans="1:5" ht="47.25" x14ac:dyDescent="0.25">
      <c r="A11" s="2">
        <v>10</v>
      </c>
      <c r="B11" s="1">
        <v>555</v>
      </c>
      <c r="C11" s="2" t="s">
        <v>26</v>
      </c>
      <c r="D11" s="1" t="s">
        <v>27</v>
      </c>
      <c r="E11" s="1">
        <v>10</v>
      </c>
    </row>
    <row r="12" spans="1:5" ht="47.25" x14ac:dyDescent="0.25">
      <c r="A12" s="2">
        <v>11</v>
      </c>
      <c r="B12" s="1">
        <v>666</v>
      </c>
      <c r="C12" s="2" t="s">
        <v>28</v>
      </c>
      <c r="D12" s="1" t="s">
        <v>19</v>
      </c>
      <c r="E12" s="1">
        <v>11</v>
      </c>
    </row>
  </sheetData>
  <autoFilter ref="A1:E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Склад - ИТОГО</vt:lpstr>
      <vt:lpstr>СПРАВОЧНИК</vt:lpstr>
      <vt:lpstr>Склад 1</vt:lpstr>
      <vt:lpstr>Склад 2</vt:lpstr>
      <vt:lpstr>Склад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2023-05-11T13:56:20Z</dcterms:modified>
</cp:coreProperties>
</file>