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E0CF1199-634B-41D8-9913-EDB7F2116B22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<sst xmlns="http://schemas.openxmlformats.org/spreadsheetml/2006/main" count="27404" uniqueCount="342">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</sst>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6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10" fillId="0" borderId="6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46"/>
  <sheetViews>
    <sheetView workbookViewId="0">
      <pane ySplit="1" topLeftCell="A1339" activePane="bottomLeft" state="frozen"/>
      <selection activeCell="I8" sqref="I8:P8"/>
      <selection pane="bottomLeft" activeCell="I8" sqref="I8:P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113795</v>
      </c>
      <c r="P1332">
        <v>44797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21703</v>
      </c>
      <c r="P1335">
        <v>1146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30724</v>
      </c>
      <c r="P1338">
        <v>3414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  <row r="1341" spans="1:16" x14ac:dyDescent="0.55000000000000004">
      <c r="A1341" s="44">
        <v>44326</v>
      </c>
      <c r="B1341" t="s">
        <v>153</v>
      </c>
      <c r="C1341">
        <v>637210</v>
      </c>
      <c r="D1341">
        <v>11810360</v>
      </c>
      <c r="F1341" t="s">
        <v>277</v>
      </c>
      <c r="G1341" t="s">
        <v>277</v>
      </c>
      <c r="H1341">
        <v>67038</v>
      </c>
      <c r="I1341" t="s">
        <v>277</v>
      </c>
      <c r="J1341">
        <v>1152</v>
      </c>
      <c r="K1341" t="s">
        <v>277</v>
      </c>
      <c r="L1341" t="s">
        <v>277</v>
      </c>
      <c r="M1341">
        <v>556883</v>
      </c>
      <c r="N1341">
        <v>10872</v>
      </c>
      <c r="O1341">
        <v>198992</v>
      </c>
      <c r="P1341">
        <v>72612</v>
      </c>
    </row>
    <row r="1342" spans="1:16" x14ac:dyDescent="0.55000000000000004">
      <c r="A1342" s="44">
        <v>44326</v>
      </c>
      <c r="B1342" t="s">
        <v>154</v>
      </c>
      <c r="C1342">
        <v>2819</v>
      </c>
      <c r="D1342">
        <v>658364</v>
      </c>
      <c r="E1342" t="s">
        <v>277</v>
      </c>
      <c r="F1342" t="s">
        <v>277</v>
      </c>
      <c r="G1342" t="s">
        <v>277</v>
      </c>
      <c r="H1342">
        <v>160</v>
      </c>
      <c r="I1342" t="s">
        <v>277</v>
      </c>
      <c r="J1342">
        <v>0</v>
      </c>
      <c r="K1342" t="s">
        <v>277</v>
      </c>
      <c r="L1342" t="s">
        <v>277</v>
      </c>
      <c r="M1342">
        <v>2655</v>
      </c>
      <c r="N1342">
        <v>4</v>
      </c>
      <c r="O1342">
        <v>0</v>
      </c>
      <c r="P1342">
        <v>0</v>
      </c>
    </row>
    <row r="1343" spans="1:16" x14ac:dyDescent="0.55000000000000004">
      <c r="A1343" s="44">
        <v>44326</v>
      </c>
      <c r="B1343" t="s">
        <v>155</v>
      </c>
      <c r="C1343">
        <v>15</v>
      </c>
      <c r="D1343">
        <v>829</v>
      </c>
      <c r="E1343" t="s">
        <v>277</v>
      </c>
      <c r="F1343" t="s">
        <v>277</v>
      </c>
      <c r="G1343" t="s">
        <v>277</v>
      </c>
      <c r="H1343">
        <v>0</v>
      </c>
      <c r="I1343" t="s">
        <v>277</v>
      </c>
      <c r="J1343">
        <v>0</v>
      </c>
      <c r="K1343" t="s">
        <v>277</v>
      </c>
      <c r="L1343" t="s">
        <v>277</v>
      </c>
      <c r="M1343">
        <v>15</v>
      </c>
      <c r="N1343">
        <v>0</v>
      </c>
      <c r="O1343">
        <v>0</v>
      </c>
      <c r="P1343">
        <v>0</v>
      </c>
    </row>
    <row r="1344" spans="1:16" x14ac:dyDescent="0.55000000000000004">
      <c r="A1344" s="44">
        <v>44327</v>
      </c>
      <c r="B1344" t="s">
        <v>153</v>
      </c>
      <c r="C1344">
        <v>642970</v>
      </c>
      <c r="D1344">
        <v>11941037</v>
      </c>
      <c r="F1344" t="s">
        <v>277</v>
      </c>
      <c r="G1344" t="s">
        <v>277</v>
      </c>
      <c r="H1344">
        <v>68061</v>
      </c>
      <c r="I1344" t="s">
        <v>277</v>
      </c>
      <c r="J1344">
        <v>1176</v>
      </c>
      <c r="K1344" t="s">
        <v>277</v>
      </c>
      <c r="L1344" t="s">
        <v>277</v>
      </c>
      <c r="M1344">
        <v>561452</v>
      </c>
      <c r="N1344">
        <v>10937</v>
      </c>
      <c r="O1344">
        <v>0</v>
      </c>
      <c r="P1344">
        <v>0</v>
      </c>
    </row>
    <row r="1345" spans="1:16" x14ac:dyDescent="0.55000000000000004">
      <c r="A1345" s="44">
        <v>44327</v>
      </c>
      <c r="B1345" t="s">
        <v>154</v>
      </c>
      <c r="C1345">
        <v>2832</v>
      </c>
      <c r="D1345">
        <v>660927</v>
      </c>
      <c r="E1345" t="s">
        <v>277</v>
      </c>
      <c r="F1345" t="s">
        <v>277</v>
      </c>
      <c r="G1345" t="s">
        <v>277</v>
      </c>
      <c r="H1345">
        <v>167</v>
      </c>
      <c r="I1345" t="s">
        <v>277</v>
      </c>
      <c r="J1345">
        <v>0</v>
      </c>
      <c r="K1345" t="s">
        <v>277</v>
      </c>
      <c r="L1345" t="s">
        <v>277</v>
      </c>
      <c r="M1345">
        <v>2661</v>
      </c>
      <c r="N1345">
        <v>4</v>
      </c>
      <c r="O1345">
        <v>0</v>
      </c>
      <c r="P1345">
        <v>0</v>
      </c>
    </row>
    <row r="1346" spans="1:16" x14ac:dyDescent="0.55000000000000004">
      <c r="A1346" s="44">
        <v>44327</v>
      </c>
      <c r="B1346" t="s">
        <v>155</v>
      </c>
      <c r="C1346">
        <v>15</v>
      </c>
      <c r="D1346">
        <v>829</v>
      </c>
      <c r="E1346" t="s">
        <v>277</v>
      </c>
      <c r="F1346" t="s">
        <v>277</v>
      </c>
      <c r="G1346" t="s">
        <v>277</v>
      </c>
      <c r="H1346">
        <v>0</v>
      </c>
      <c r="I1346" t="s">
        <v>277</v>
      </c>
      <c r="J1346">
        <v>0</v>
      </c>
      <c r="K1346" t="s">
        <v>277</v>
      </c>
      <c r="L1346" t="s">
        <v>277</v>
      </c>
      <c r="M1346">
        <v>15</v>
      </c>
      <c r="N1346">
        <v>0</v>
      </c>
      <c r="O1346">
        <v>0</v>
      </c>
      <c r="P1346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694"/>
  <sheetViews>
    <sheetView workbookViewId="0">
      <pane xSplit="1" ySplit="1" topLeftCell="B19688" activePane="bottomRight" state="frozen"/>
      <selection activeCell="I8" sqref="I8:P8"/>
      <selection pane="topRight" activeCell="I8" sqref="I8:P8"/>
      <selection pane="bottomLeft" activeCell="I8" sqref="I8:P8"/>
      <selection pane="bottomRight" activeCell="I8" sqref="I8:P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  <row r="19601" spans="1:8" x14ac:dyDescent="0.55000000000000004">
      <c r="A19601" s="33">
        <v>44325</v>
      </c>
      <c r="B19601" s="1" t="s">
        <v>7</v>
      </c>
      <c r="C19601">
        <v>26681</v>
      </c>
      <c r="D19601">
        <v>559214</v>
      </c>
      <c r="E19601" s="32">
        <v>22851</v>
      </c>
      <c r="F19601">
        <v>897</v>
      </c>
      <c r="G19601" s="32">
        <v>2625</v>
      </c>
      <c r="H19601" s="32">
        <v>24</v>
      </c>
    </row>
    <row r="19602" spans="1:8" x14ac:dyDescent="0.55000000000000004">
      <c r="A19602" s="33">
        <v>44325</v>
      </c>
      <c r="B19602" s="1" t="s">
        <v>11</v>
      </c>
      <c r="C19602">
        <v>1781</v>
      </c>
      <c r="D19602">
        <v>35344</v>
      </c>
      <c r="E19602" s="32">
        <v>1471</v>
      </c>
      <c r="F19602">
        <v>26</v>
      </c>
      <c r="G19602" s="32">
        <v>284</v>
      </c>
      <c r="H19602" s="32">
        <v>4</v>
      </c>
    </row>
    <row r="19603" spans="1:8" x14ac:dyDescent="0.55000000000000004">
      <c r="A19603" s="33">
        <v>44325</v>
      </c>
      <c r="B19603" s="1" t="s">
        <v>12</v>
      </c>
      <c r="C19603">
        <v>1091</v>
      </c>
      <c r="D19603">
        <v>61274</v>
      </c>
      <c r="E19603" s="32">
        <v>846</v>
      </c>
      <c r="F19603">
        <v>35</v>
      </c>
      <c r="G19603" s="32">
        <v>210</v>
      </c>
      <c r="H19603" s="32">
        <v>2</v>
      </c>
    </row>
    <row r="19604" spans="1:8" x14ac:dyDescent="0.55000000000000004">
      <c r="A19604" s="33">
        <v>44325</v>
      </c>
      <c r="B19604" s="1" t="s">
        <v>13</v>
      </c>
      <c r="C19604">
        <v>8339</v>
      </c>
      <c r="D19604">
        <v>124669</v>
      </c>
      <c r="E19604" s="32">
        <v>7810</v>
      </c>
      <c r="F19604">
        <v>72</v>
      </c>
      <c r="G19604" s="32">
        <v>435</v>
      </c>
      <c r="H19604" s="32">
        <v>9</v>
      </c>
    </row>
    <row r="19605" spans="1:8" x14ac:dyDescent="0.55000000000000004">
      <c r="A19605" s="33">
        <v>44325</v>
      </c>
      <c r="B19605" s="1" t="s">
        <v>14</v>
      </c>
      <c r="C19605">
        <v>596</v>
      </c>
      <c r="D19605">
        <v>11000</v>
      </c>
      <c r="E19605" s="32">
        <v>454</v>
      </c>
      <c r="F19605">
        <v>9</v>
      </c>
      <c r="G19605" s="32">
        <v>133</v>
      </c>
      <c r="H19605" s="32">
        <v>0</v>
      </c>
    </row>
    <row r="19606" spans="1:8" x14ac:dyDescent="0.55000000000000004">
      <c r="A19606" s="33">
        <v>44325</v>
      </c>
      <c r="B19606" s="1" t="s">
        <v>15</v>
      </c>
      <c r="C19606">
        <v>1599</v>
      </c>
      <c r="D19606">
        <v>49728</v>
      </c>
      <c r="E19606" s="32">
        <v>1444</v>
      </c>
      <c r="F19606">
        <v>36</v>
      </c>
      <c r="G19606" s="32">
        <v>119</v>
      </c>
      <c r="H19606" s="32">
        <v>6</v>
      </c>
    </row>
    <row r="19607" spans="1:8" x14ac:dyDescent="0.55000000000000004">
      <c r="A19607" s="33">
        <v>44325</v>
      </c>
      <c r="B19607" s="1" t="s">
        <v>16</v>
      </c>
      <c r="C19607">
        <v>3860</v>
      </c>
      <c r="D19607">
        <v>196966</v>
      </c>
      <c r="E19607" s="32">
        <v>3151</v>
      </c>
      <c r="F19607">
        <v>128</v>
      </c>
      <c r="G19607" s="32">
        <v>581</v>
      </c>
      <c r="H19607" s="32">
        <v>18</v>
      </c>
    </row>
    <row r="19608" spans="1:8" x14ac:dyDescent="0.55000000000000004">
      <c r="A19608" s="33">
        <v>44325</v>
      </c>
      <c r="B19608" s="1" t="s">
        <v>17</v>
      </c>
      <c r="C19608">
        <v>8567</v>
      </c>
      <c r="D19608">
        <v>30786</v>
      </c>
      <c r="E19608" s="32">
        <v>7987</v>
      </c>
      <c r="F19608">
        <v>135</v>
      </c>
      <c r="G19608" s="32">
        <v>445</v>
      </c>
      <c r="H19608" s="32">
        <v>14</v>
      </c>
    </row>
    <row r="19609" spans="1:8" x14ac:dyDescent="0.55000000000000004">
      <c r="A19609" s="33">
        <v>44325</v>
      </c>
      <c r="B19609" s="1" t="s">
        <v>18</v>
      </c>
      <c r="C19609">
        <v>5600</v>
      </c>
      <c r="D19609">
        <v>222303</v>
      </c>
      <c r="E19609" s="32">
        <v>5236</v>
      </c>
      <c r="F19609">
        <v>73</v>
      </c>
      <c r="G19609" s="32">
        <v>291</v>
      </c>
      <c r="H19609" s="32">
        <v>5</v>
      </c>
    </row>
    <row r="19610" spans="1:8" x14ac:dyDescent="0.55000000000000004">
      <c r="A19610" s="33">
        <v>44325</v>
      </c>
      <c r="B19610" s="1" t="s">
        <v>19</v>
      </c>
      <c r="C19610">
        <v>6705</v>
      </c>
      <c r="D19610">
        <v>144192</v>
      </c>
      <c r="E19610" s="32">
        <v>5899</v>
      </c>
      <c r="F19610">
        <v>106</v>
      </c>
      <c r="G19610" s="32">
        <v>700</v>
      </c>
      <c r="H19610" s="32">
        <v>14</v>
      </c>
    </row>
    <row r="19611" spans="1:8" x14ac:dyDescent="0.55000000000000004">
      <c r="A19611" s="33">
        <v>44325</v>
      </c>
      <c r="B19611" s="1" t="s">
        <v>20</v>
      </c>
      <c r="C19611">
        <v>39856</v>
      </c>
      <c r="D19611">
        <v>785829</v>
      </c>
      <c r="E19611" s="32">
        <v>36456</v>
      </c>
      <c r="F19611">
        <v>751</v>
      </c>
      <c r="G19611" s="32">
        <v>2649</v>
      </c>
      <c r="H19611" s="32">
        <v>45</v>
      </c>
    </row>
    <row r="19612" spans="1:8" x14ac:dyDescent="0.55000000000000004">
      <c r="A19612" s="33">
        <v>44325</v>
      </c>
      <c r="B19612" s="1" t="s">
        <v>21</v>
      </c>
      <c r="C19612">
        <v>34402</v>
      </c>
      <c r="D19612">
        <v>559683</v>
      </c>
      <c r="E19612" s="32">
        <v>32389</v>
      </c>
      <c r="F19612">
        <v>641</v>
      </c>
      <c r="G19612" s="32">
        <v>1372</v>
      </c>
      <c r="H19612" s="32">
        <v>17</v>
      </c>
    </row>
    <row r="19613" spans="1:8" x14ac:dyDescent="0.55000000000000004">
      <c r="A19613" s="33">
        <v>44325</v>
      </c>
      <c r="B19613" s="1" t="s">
        <v>22</v>
      </c>
      <c r="C19613">
        <v>146594</v>
      </c>
      <c r="D19613">
        <v>2078308</v>
      </c>
      <c r="E19613" s="32">
        <v>137304</v>
      </c>
      <c r="F19613">
        <v>1918</v>
      </c>
      <c r="G19613" s="32">
        <v>7372</v>
      </c>
      <c r="H19613" s="32">
        <v>73</v>
      </c>
    </row>
    <row r="19614" spans="1:8" x14ac:dyDescent="0.55000000000000004">
      <c r="A19614" s="33">
        <v>44325</v>
      </c>
      <c r="B19614" s="1" t="s">
        <v>23</v>
      </c>
      <c r="C19614">
        <v>55739</v>
      </c>
      <c r="D19614">
        <v>828500</v>
      </c>
      <c r="E19614" s="32">
        <v>52897</v>
      </c>
      <c r="F19614">
        <v>833</v>
      </c>
      <c r="G19614" s="32">
        <v>2009</v>
      </c>
      <c r="H19614" s="32">
        <v>48</v>
      </c>
    </row>
    <row r="19615" spans="1:8" x14ac:dyDescent="0.55000000000000004">
      <c r="A19615" s="33">
        <v>44325</v>
      </c>
      <c r="B19615" s="1" t="s">
        <v>24</v>
      </c>
      <c r="C19615">
        <v>2568</v>
      </c>
      <c r="D19615">
        <v>115792</v>
      </c>
      <c r="E19615" s="32">
        <v>2158</v>
      </c>
      <c r="F19615">
        <v>25</v>
      </c>
      <c r="G19615" s="32">
        <v>385</v>
      </c>
      <c r="H19615" s="32">
        <v>2</v>
      </c>
    </row>
    <row r="19616" spans="1:8" x14ac:dyDescent="0.55000000000000004">
      <c r="A19616" s="33">
        <v>44325</v>
      </c>
      <c r="B19616" s="1" t="s">
        <v>25</v>
      </c>
      <c r="C19616">
        <v>1408</v>
      </c>
      <c r="D19616">
        <v>53430</v>
      </c>
      <c r="E19616" s="32">
        <v>1237</v>
      </c>
      <c r="F19616">
        <v>31</v>
      </c>
      <c r="G19616" s="32">
        <v>140</v>
      </c>
      <c r="H19616" s="32">
        <v>8</v>
      </c>
    </row>
    <row r="19617" spans="1:8" x14ac:dyDescent="0.55000000000000004">
      <c r="A19617" s="33">
        <v>44325</v>
      </c>
      <c r="B19617" s="1" t="s">
        <v>26</v>
      </c>
      <c r="C19617">
        <v>2866</v>
      </c>
      <c r="D19617">
        <v>74108</v>
      </c>
      <c r="E19617" s="32">
        <v>2273</v>
      </c>
      <c r="F19617">
        <v>85</v>
      </c>
      <c r="G19617" s="32">
        <v>506</v>
      </c>
      <c r="H19617" s="32">
        <v>14</v>
      </c>
    </row>
    <row r="19618" spans="1:8" x14ac:dyDescent="0.55000000000000004">
      <c r="A19618" s="33">
        <v>44325</v>
      </c>
      <c r="B19618" s="1" t="s">
        <v>27</v>
      </c>
      <c r="C19618">
        <v>954</v>
      </c>
      <c r="D19618">
        <v>51711</v>
      </c>
      <c r="E19618" s="32">
        <v>820</v>
      </c>
      <c r="F19618">
        <v>33</v>
      </c>
      <c r="G19618" s="32">
        <v>101</v>
      </c>
      <c r="H19618" s="32">
        <v>1</v>
      </c>
    </row>
    <row r="19619" spans="1:8" x14ac:dyDescent="0.55000000000000004">
      <c r="A19619" s="33">
        <v>44325</v>
      </c>
      <c r="B19619" s="1" t="s">
        <v>28</v>
      </c>
      <c r="C19619">
        <v>1267</v>
      </c>
      <c r="D19619">
        <v>36365</v>
      </c>
      <c r="E19619" s="32">
        <v>1129</v>
      </c>
      <c r="F19619">
        <v>19</v>
      </c>
      <c r="G19619" s="32">
        <v>120</v>
      </c>
      <c r="H19619" s="32">
        <v>1</v>
      </c>
    </row>
    <row r="19620" spans="1:8" x14ac:dyDescent="0.55000000000000004">
      <c r="A19620" s="33">
        <v>44325</v>
      </c>
      <c r="B19620" s="1" t="s">
        <v>29</v>
      </c>
      <c r="C19620">
        <v>4114</v>
      </c>
      <c r="D19620">
        <v>151970</v>
      </c>
      <c r="E19620" s="32">
        <v>3773</v>
      </c>
      <c r="F19620">
        <v>72</v>
      </c>
      <c r="G19620" s="32">
        <v>321</v>
      </c>
      <c r="H19620" s="32">
        <v>5</v>
      </c>
    </row>
    <row r="19621" spans="1:8" x14ac:dyDescent="0.55000000000000004">
      <c r="A19621" s="33">
        <v>44325</v>
      </c>
      <c r="B19621" s="1" t="s">
        <v>30</v>
      </c>
      <c r="C19621">
        <v>6650</v>
      </c>
      <c r="D19621">
        <v>198698</v>
      </c>
      <c r="E19621" s="32">
        <v>5731</v>
      </c>
      <c r="F19621">
        <v>138</v>
      </c>
      <c r="G19621" s="32">
        <v>781</v>
      </c>
      <c r="H19621" s="32">
        <v>10</v>
      </c>
    </row>
    <row r="19622" spans="1:8" x14ac:dyDescent="0.55000000000000004">
      <c r="A19622" s="33">
        <v>44325</v>
      </c>
      <c r="B19622" s="1" t="s">
        <v>31</v>
      </c>
      <c r="C19622">
        <v>6823</v>
      </c>
      <c r="D19622">
        <v>303143</v>
      </c>
      <c r="E19622" s="32">
        <v>6320</v>
      </c>
      <c r="F19622">
        <v>124</v>
      </c>
      <c r="G19622" s="32">
        <v>379</v>
      </c>
      <c r="H19622" s="32">
        <v>5</v>
      </c>
    </row>
    <row r="19623" spans="1:8" x14ac:dyDescent="0.55000000000000004">
      <c r="A19623" s="33">
        <v>44325</v>
      </c>
      <c r="B19623" s="1" t="s">
        <v>32</v>
      </c>
      <c r="C19623">
        <v>36233</v>
      </c>
      <c r="D19623">
        <v>586218</v>
      </c>
      <c r="E19623" s="32">
        <v>31602</v>
      </c>
      <c r="F19623">
        <v>648</v>
      </c>
      <c r="G19623" s="32">
        <v>3983</v>
      </c>
      <c r="H19623" s="32">
        <v>44</v>
      </c>
    </row>
    <row r="19624" spans="1:8" x14ac:dyDescent="0.55000000000000004">
      <c r="A19624" s="33">
        <v>44325</v>
      </c>
      <c r="B19624" s="1" t="s">
        <v>33</v>
      </c>
      <c r="C19624">
        <v>4146</v>
      </c>
      <c r="D19624">
        <v>104528</v>
      </c>
      <c r="E19624" s="32">
        <v>3564</v>
      </c>
      <c r="F19624">
        <v>89</v>
      </c>
      <c r="G19624" s="32">
        <v>599</v>
      </c>
      <c r="H19624" s="32">
        <v>18</v>
      </c>
    </row>
    <row r="19625" spans="1:8" x14ac:dyDescent="0.55000000000000004">
      <c r="A19625" s="33">
        <v>44325</v>
      </c>
      <c r="B19625" s="1" t="s">
        <v>34</v>
      </c>
      <c r="C19625">
        <v>4163</v>
      </c>
      <c r="D19625">
        <v>110541</v>
      </c>
      <c r="E19625" s="32">
        <v>3531</v>
      </c>
      <c r="F19625">
        <v>67</v>
      </c>
      <c r="G19625" s="32">
        <v>565</v>
      </c>
      <c r="H19625" s="32">
        <v>13</v>
      </c>
    </row>
    <row r="19626" spans="1:8" x14ac:dyDescent="0.55000000000000004">
      <c r="A19626" s="33">
        <v>44325</v>
      </c>
      <c r="B19626" s="1" t="s">
        <v>35</v>
      </c>
      <c r="C19626">
        <v>13292</v>
      </c>
      <c r="D19626">
        <v>222215</v>
      </c>
      <c r="E19626" s="32">
        <v>11491</v>
      </c>
      <c r="F19626">
        <v>191</v>
      </c>
      <c r="G19626" s="32">
        <v>1654</v>
      </c>
      <c r="H19626" s="32">
        <v>31</v>
      </c>
    </row>
    <row r="19627" spans="1:8" x14ac:dyDescent="0.55000000000000004">
      <c r="A19627" s="33">
        <v>44325</v>
      </c>
      <c r="B19627" s="1" t="s">
        <v>36</v>
      </c>
      <c r="C19627">
        <v>89545</v>
      </c>
      <c r="D19627">
        <v>1538348</v>
      </c>
      <c r="E19627" s="32">
        <v>65475</v>
      </c>
      <c r="F19627">
        <v>1715</v>
      </c>
      <c r="G19627" s="32">
        <v>21492</v>
      </c>
      <c r="H19627" s="32">
        <v>403</v>
      </c>
    </row>
    <row r="19628" spans="1:8" x14ac:dyDescent="0.55000000000000004">
      <c r="A19628" s="33">
        <v>44325</v>
      </c>
      <c r="B19628" s="1" t="s">
        <v>37</v>
      </c>
      <c r="C19628">
        <v>34918</v>
      </c>
      <c r="D19628">
        <v>401077</v>
      </c>
      <c r="E19628" s="32">
        <v>29139</v>
      </c>
      <c r="F19628">
        <v>770</v>
      </c>
      <c r="G19628" s="32">
        <v>5009</v>
      </c>
      <c r="H19628" s="32">
        <v>96</v>
      </c>
    </row>
    <row r="19629" spans="1:8" x14ac:dyDescent="0.55000000000000004">
      <c r="A19629" s="33">
        <v>44325</v>
      </c>
      <c r="B19629" s="1" t="s">
        <v>38</v>
      </c>
      <c r="C19629">
        <v>6925</v>
      </c>
      <c r="D19629">
        <v>131588</v>
      </c>
      <c r="E19629" s="32">
        <v>5893</v>
      </c>
      <c r="F19629">
        <v>86</v>
      </c>
      <c r="G19629" s="32">
        <v>946</v>
      </c>
      <c r="H19629" s="32">
        <v>29</v>
      </c>
    </row>
    <row r="19630" spans="1:8" x14ac:dyDescent="0.55000000000000004">
      <c r="A19630" s="33">
        <v>44325</v>
      </c>
      <c r="B19630" s="1" t="s">
        <v>39</v>
      </c>
      <c r="C19630">
        <v>2359</v>
      </c>
      <c r="D19630">
        <v>35763</v>
      </c>
      <c r="E19630" s="32">
        <v>2043</v>
      </c>
      <c r="F19630">
        <v>34</v>
      </c>
      <c r="G19630" s="32">
        <v>244</v>
      </c>
      <c r="H19630" s="32">
        <v>44</v>
      </c>
    </row>
    <row r="19631" spans="1:8" x14ac:dyDescent="0.55000000000000004">
      <c r="A19631" s="33">
        <v>44325</v>
      </c>
      <c r="B19631" s="1" t="s">
        <v>40</v>
      </c>
      <c r="C19631">
        <v>392</v>
      </c>
      <c r="D19631">
        <v>64106</v>
      </c>
      <c r="E19631" s="32">
        <v>343</v>
      </c>
      <c r="F19631">
        <v>2</v>
      </c>
      <c r="G19631" s="32">
        <v>36</v>
      </c>
      <c r="H19631" s="32">
        <v>0</v>
      </c>
    </row>
    <row r="19632" spans="1:8" x14ac:dyDescent="0.55000000000000004">
      <c r="A19632" s="33">
        <v>44325</v>
      </c>
      <c r="B19632" s="1" t="s">
        <v>41</v>
      </c>
      <c r="C19632">
        <v>375</v>
      </c>
      <c r="D19632">
        <v>21314</v>
      </c>
      <c r="E19632" s="32">
        <v>339</v>
      </c>
      <c r="F19632">
        <v>0</v>
      </c>
      <c r="G19632" s="32">
        <v>36</v>
      </c>
      <c r="H19632" s="32">
        <v>1</v>
      </c>
    </row>
    <row r="19633" spans="1:8" x14ac:dyDescent="0.55000000000000004">
      <c r="A19633" s="33">
        <v>44325</v>
      </c>
      <c r="B19633" s="1" t="s">
        <v>42</v>
      </c>
      <c r="C19633">
        <v>4987</v>
      </c>
      <c r="D19633">
        <v>108427</v>
      </c>
      <c r="E19633" s="32">
        <v>3492</v>
      </c>
      <c r="F19633">
        <v>49</v>
      </c>
      <c r="G19633" s="32">
        <v>863</v>
      </c>
      <c r="H19633" s="32">
        <v>20</v>
      </c>
    </row>
    <row r="19634" spans="1:8" x14ac:dyDescent="0.55000000000000004">
      <c r="A19634" s="33">
        <v>44325</v>
      </c>
      <c r="B19634" s="1" t="s">
        <v>43</v>
      </c>
      <c r="C19634">
        <v>6751</v>
      </c>
      <c r="D19634">
        <v>267317</v>
      </c>
      <c r="E19634" s="32">
        <v>5835</v>
      </c>
      <c r="F19634">
        <v>111</v>
      </c>
      <c r="G19634" s="32">
        <v>605</v>
      </c>
      <c r="H19634" s="32">
        <v>9</v>
      </c>
    </row>
    <row r="19635" spans="1:8" x14ac:dyDescent="0.55000000000000004">
      <c r="A19635" s="33">
        <v>44325</v>
      </c>
      <c r="B19635" s="1" t="s">
        <v>44</v>
      </c>
      <c r="C19635">
        <v>2063</v>
      </c>
      <c r="D19635">
        <v>82172</v>
      </c>
      <c r="E19635" s="32">
        <v>1709</v>
      </c>
      <c r="F19635">
        <v>48</v>
      </c>
      <c r="G19635" s="32">
        <v>306</v>
      </c>
      <c r="H19635" s="32">
        <v>5</v>
      </c>
    </row>
    <row r="19636" spans="1:8" x14ac:dyDescent="0.55000000000000004">
      <c r="A19636" s="33">
        <v>44325</v>
      </c>
      <c r="B19636" s="1" t="s">
        <v>45</v>
      </c>
      <c r="C19636">
        <v>1479</v>
      </c>
      <c r="D19636">
        <v>47260</v>
      </c>
      <c r="E19636" s="32">
        <v>1192</v>
      </c>
      <c r="F19636">
        <v>51</v>
      </c>
      <c r="G19636" s="32">
        <v>236</v>
      </c>
      <c r="H19636" s="32">
        <v>11</v>
      </c>
    </row>
    <row r="19637" spans="1:8" x14ac:dyDescent="0.55000000000000004">
      <c r="A19637" s="33">
        <v>44325</v>
      </c>
      <c r="B19637" s="1" t="s">
        <v>46</v>
      </c>
      <c r="C19637">
        <v>1566</v>
      </c>
      <c r="D19637">
        <v>65286</v>
      </c>
      <c r="E19637" s="32">
        <v>1179</v>
      </c>
      <c r="F19637">
        <v>23</v>
      </c>
      <c r="G19637" s="32">
        <v>370</v>
      </c>
      <c r="H19637" s="32">
        <v>4</v>
      </c>
    </row>
    <row r="19638" spans="1:8" x14ac:dyDescent="0.55000000000000004">
      <c r="A19638" s="33">
        <v>44325</v>
      </c>
      <c r="B19638" s="1" t="s">
        <v>47</v>
      </c>
      <c r="C19638">
        <v>2501</v>
      </c>
      <c r="D19638">
        <v>68018</v>
      </c>
      <c r="E19638" s="32">
        <v>2195</v>
      </c>
      <c r="F19638">
        <v>55</v>
      </c>
      <c r="G19638" s="32">
        <v>251</v>
      </c>
      <c r="H19638" s="32">
        <v>8</v>
      </c>
    </row>
    <row r="19639" spans="1:8" x14ac:dyDescent="0.55000000000000004">
      <c r="A19639" s="33">
        <v>44325</v>
      </c>
      <c r="B19639" s="1" t="s">
        <v>48</v>
      </c>
      <c r="C19639">
        <v>1121</v>
      </c>
      <c r="D19639">
        <v>8545</v>
      </c>
      <c r="E19639" s="32">
        <v>1024</v>
      </c>
      <c r="F19639">
        <v>20</v>
      </c>
      <c r="G19639" s="32">
        <v>77</v>
      </c>
      <c r="H19639" s="32">
        <v>4</v>
      </c>
    </row>
    <row r="19640" spans="1:8" x14ac:dyDescent="0.55000000000000004">
      <c r="A19640" s="33">
        <v>44325</v>
      </c>
      <c r="B19640" s="1" t="s">
        <v>49</v>
      </c>
      <c r="C19640">
        <v>26833</v>
      </c>
      <c r="D19640">
        <v>638402</v>
      </c>
      <c r="E19640" s="32">
        <v>21864</v>
      </c>
      <c r="F19640">
        <v>369</v>
      </c>
      <c r="G19640" s="32">
        <v>4071</v>
      </c>
      <c r="H19640" s="32">
        <v>48</v>
      </c>
    </row>
    <row r="19641" spans="1:8" x14ac:dyDescent="0.55000000000000004">
      <c r="A19641" s="33">
        <v>44325</v>
      </c>
      <c r="B19641" s="1" t="s">
        <v>50</v>
      </c>
      <c r="C19641">
        <v>1952</v>
      </c>
      <c r="D19641">
        <v>41544</v>
      </c>
      <c r="E19641" s="32">
        <v>1588</v>
      </c>
      <c r="F19641">
        <v>14</v>
      </c>
      <c r="G19641" s="32">
        <v>297</v>
      </c>
      <c r="H19641" s="32">
        <v>3</v>
      </c>
    </row>
    <row r="19642" spans="1:8" x14ac:dyDescent="0.55000000000000004">
      <c r="A19642" s="33">
        <v>44325</v>
      </c>
      <c r="B19642" s="1" t="s">
        <v>51</v>
      </c>
      <c r="C19642">
        <v>2479</v>
      </c>
      <c r="D19642">
        <v>96913</v>
      </c>
      <c r="E19642" s="32">
        <v>1959</v>
      </c>
      <c r="F19642">
        <v>44</v>
      </c>
      <c r="G19642" s="32">
        <v>479</v>
      </c>
      <c r="H19642" s="32">
        <v>6</v>
      </c>
    </row>
    <row r="19643" spans="1:8" x14ac:dyDescent="0.55000000000000004">
      <c r="A19643" s="33">
        <v>44325</v>
      </c>
      <c r="B19643" s="1" t="s">
        <v>52</v>
      </c>
      <c r="C19643">
        <v>4414</v>
      </c>
      <c r="D19643">
        <v>67745</v>
      </c>
      <c r="E19643" s="32">
        <v>3844</v>
      </c>
      <c r="F19643">
        <v>82</v>
      </c>
      <c r="G19643" s="32">
        <v>488</v>
      </c>
      <c r="H19643" s="32">
        <v>13</v>
      </c>
    </row>
    <row r="19644" spans="1:8" x14ac:dyDescent="0.55000000000000004">
      <c r="A19644" s="33">
        <v>44325</v>
      </c>
      <c r="B19644" s="1" t="s">
        <v>53</v>
      </c>
      <c r="C19644">
        <v>2391</v>
      </c>
      <c r="D19644">
        <v>119230</v>
      </c>
      <c r="E19644" s="32">
        <v>1722</v>
      </c>
      <c r="F19644">
        <v>28</v>
      </c>
      <c r="G19644" s="32">
        <v>641</v>
      </c>
      <c r="H19644" s="32">
        <v>3</v>
      </c>
    </row>
    <row r="19645" spans="1:8" x14ac:dyDescent="0.55000000000000004">
      <c r="A19645" s="33">
        <v>44325</v>
      </c>
      <c r="B19645" s="1" t="s">
        <v>54</v>
      </c>
      <c r="C19645">
        <v>2463</v>
      </c>
      <c r="D19645">
        <v>33156</v>
      </c>
      <c r="E19645" s="32">
        <v>2101</v>
      </c>
      <c r="F19645">
        <v>23</v>
      </c>
      <c r="G19645" s="32">
        <v>331</v>
      </c>
      <c r="H19645" s="32">
        <v>3</v>
      </c>
    </row>
    <row r="19646" spans="1:8" x14ac:dyDescent="0.55000000000000004">
      <c r="A19646" s="33">
        <v>44325</v>
      </c>
      <c r="B19646" s="1" t="s">
        <v>55</v>
      </c>
      <c r="C19646">
        <v>2558</v>
      </c>
      <c r="D19646">
        <v>81722</v>
      </c>
      <c r="E19646" s="32">
        <v>2107</v>
      </c>
      <c r="F19646">
        <v>28</v>
      </c>
      <c r="G19646" s="32">
        <v>405</v>
      </c>
      <c r="H19646" s="32">
        <v>2</v>
      </c>
    </row>
    <row r="19647" spans="1:8" x14ac:dyDescent="0.55000000000000004">
      <c r="A19647" s="33">
        <v>44325</v>
      </c>
      <c r="B19647" s="1" t="s">
        <v>56</v>
      </c>
      <c r="C19647">
        <v>13095</v>
      </c>
      <c r="D19647">
        <v>195912</v>
      </c>
      <c r="E19647" s="32">
        <v>11867</v>
      </c>
      <c r="F19647">
        <v>138</v>
      </c>
      <c r="G19647" s="32">
        <v>1096</v>
      </c>
      <c r="H19647" s="32">
        <v>9</v>
      </c>
    </row>
    <row r="19648" spans="1:8" x14ac:dyDescent="0.55000000000000004">
      <c r="A19648" s="33">
        <v>44326</v>
      </c>
      <c r="B19648" s="1" t="s">
        <v>7</v>
      </c>
      <c r="C19648">
        <v>27090</v>
      </c>
      <c r="D19648">
        <v>563175</v>
      </c>
      <c r="E19648" s="32">
        <v>22928</v>
      </c>
      <c r="F19648">
        <v>901</v>
      </c>
      <c r="G19648" s="32">
        <v>2933</v>
      </c>
      <c r="H19648" s="32">
        <v>24</v>
      </c>
    </row>
    <row r="19649" spans="1:8" x14ac:dyDescent="0.55000000000000004">
      <c r="A19649" s="33">
        <v>44326</v>
      </c>
      <c r="B19649" s="1" t="s">
        <v>11</v>
      </c>
      <c r="C19649">
        <v>1813</v>
      </c>
      <c r="D19649">
        <v>35847</v>
      </c>
      <c r="E19649" s="32">
        <v>1483</v>
      </c>
      <c r="F19649">
        <v>26</v>
      </c>
      <c r="G19649" s="32">
        <v>304</v>
      </c>
      <c r="H19649" s="32">
        <v>5</v>
      </c>
    </row>
    <row r="19650" spans="1:8" x14ac:dyDescent="0.55000000000000004">
      <c r="A19650" s="33">
        <v>44326</v>
      </c>
      <c r="B19650" s="1" t="s">
        <v>12</v>
      </c>
      <c r="C19650">
        <v>1104</v>
      </c>
      <c r="D19650">
        <v>61476</v>
      </c>
      <c r="E19650" s="32">
        <v>870</v>
      </c>
      <c r="F19650">
        <v>36</v>
      </c>
      <c r="G19650" s="32">
        <v>198</v>
      </c>
      <c r="H19650" s="32">
        <v>1</v>
      </c>
    </row>
    <row r="19651" spans="1:8" x14ac:dyDescent="0.55000000000000004">
      <c r="A19651" s="33">
        <v>44326</v>
      </c>
      <c r="B19651" s="1" t="s">
        <v>13</v>
      </c>
      <c r="C19651">
        <v>8353</v>
      </c>
      <c r="D19651">
        <v>124673</v>
      </c>
      <c r="E19651" s="32">
        <v>7846</v>
      </c>
      <c r="F19651">
        <v>74</v>
      </c>
      <c r="G19651" s="32">
        <v>425</v>
      </c>
      <c r="H19651" s="32">
        <v>11</v>
      </c>
    </row>
    <row r="19652" spans="1:8" x14ac:dyDescent="0.55000000000000004">
      <c r="A19652" s="33">
        <v>44326</v>
      </c>
      <c r="B19652" s="1" t="s">
        <v>14</v>
      </c>
      <c r="C19652">
        <v>601</v>
      </c>
      <c r="D19652">
        <v>11745</v>
      </c>
      <c r="E19652" s="32">
        <v>460</v>
      </c>
      <c r="F19652">
        <v>9</v>
      </c>
      <c r="G19652" s="32">
        <v>132</v>
      </c>
      <c r="H19652" s="32">
        <v>0</v>
      </c>
    </row>
    <row r="19653" spans="1:8" x14ac:dyDescent="0.55000000000000004">
      <c r="A19653" s="33">
        <v>44326</v>
      </c>
      <c r="B19653" s="1" t="s">
        <v>15</v>
      </c>
      <c r="C19653">
        <v>1608</v>
      </c>
      <c r="D19653">
        <v>50457</v>
      </c>
      <c r="E19653" s="32">
        <v>1450</v>
      </c>
      <c r="F19653">
        <v>36</v>
      </c>
      <c r="G19653" s="32">
        <v>122</v>
      </c>
      <c r="H19653" s="32">
        <v>6</v>
      </c>
    </row>
    <row r="19654" spans="1:8" x14ac:dyDescent="0.55000000000000004">
      <c r="A19654" s="33">
        <v>44326</v>
      </c>
      <c r="B19654" s="1" t="s">
        <v>16</v>
      </c>
      <c r="C19654">
        <v>3928</v>
      </c>
      <c r="D19654">
        <v>197723</v>
      </c>
      <c r="E19654" s="32">
        <v>3187</v>
      </c>
      <c r="F19654">
        <v>129</v>
      </c>
      <c r="G19654" s="32">
        <v>612</v>
      </c>
      <c r="H19654" s="32">
        <v>21</v>
      </c>
    </row>
    <row r="19655" spans="1:8" x14ac:dyDescent="0.55000000000000004">
      <c r="A19655" s="33">
        <v>44326</v>
      </c>
      <c r="B19655" s="1" t="s">
        <v>17</v>
      </c>
      <c r="C19655">
        <v>8607</v>
      </c>
      <c r="D19655">
        <v>31023</v>
      </c>
      <c r="E19655" s="32">
        <v>8023</v>
      </c>
      <c r="F19655">
        <v>135</v>
      </c>
      <c r="G19655" s="32">
        <v>449</v>
      </c>
      <c r="H19655" s="32">
        <v>15</v>
      </c>
    </row>
    <row r="19656" spans="1:8" x14ac:dyDescent="0.55000000000000004">
      <c r="A19656" s="33">
        <v>44326</v>
      </c>
      <c r="B19656" s="1" t="s">
        <v>18</v>
      </c>
      <c r="C19656">
        <v>5628</v>
      </c>
      <c r="D19656">
        <v>222943</v>
      </c>
      <c r="E19656" s="32">
        <v>5272</v>
      </c>
      <c r="F19656">
        <v>73</v>
      </c>
      <c r="G19656" s="32">
        <v>283</v>
      </c>
      <c r="H19656" s="32">
        <v>4</v>
      </c>
    </row>
    <row r="19657" spans="1:8" x14ac:dyDescent="0.55000000000000004">
      <c r="A19657" s="33">
        <v>44326</v>
      </c>
      <c r="B19657" s="1" t="s">
        <v>19</v>
      </c>
      <c r="C19657">
        <v>6768</v>
      </c>
      <c r="D19657">
        <v>146386</v>
      </c>
      <c r="E19657" s="32">
        <v>5950</v>
      </c>
      <c r="F19657">
        <v>107</v>
      </c>
      <c r="G19657" s="32">
        <v>711</v>
      </c>
      <c r="H19657" s="32">
        <v>16</v>
      </c>
    </row>
    <row r="19658" spans="1:8" x14ac:dyDescent="0.55000000000000004">
      <c r="A19658" s="33">
        <v>44326</v>
      </c>
      <c r="B19658" s="1" t="s">
        <v>20</v>
      </c>
      <c r="C19658">
        <v>40011</v>
      </c>
      <c r="D19658">
        <v>790652</v>
      </c>
      <c r="E19658" s="32">
        <v>36761</v>
      </c>
      <c r="F19658">
        <v>751</v>
      </c>
      <c r="G19658" s="32">
        <v>2499</v>
      </c>
      <c r="H19658" s="32">
        <v>46</v>
      </c>
    </row>
    <row r="19659" spans="1:8" x14ac:dyDescent="0.55000000000000004">
      <c r="A19659" s="33">
        <v>44326</v>
      </c>
      <c r="B19659" s="1" t="s">
        <v>21</v>
      </c>
      <c r="C19659">
        <v>34574</v>
      </c>
      <c r="D19659">
        <v>562276</v>
      </c>
      <c r="E19659" s="32">
        <v>32546</v>
      </c>
      <c r="F19659">
        <v>642</v>
      </c>
      <c r="G19659" s="32">
        <v>1386</v>
      </c>
      <c r="H19659" s="32">
        <v>17</v>
      </c>
    </row>
    <row r="19660" spans="1:8" x14ac:dyDescent="0.55000000000000004">
      <c r="A19660" s="33">
        <v>44326</v>
      </c>
      <c r="B19660" s="1" t="s">
        <v>22</v>
      </c>
      <c r="C19660">
        <v>147167</v>
      </c>
      <c r="D19660">
        <v>2094353</v>
      </c>
      <c r="E19660" s="32">
        <v>138070</v>
      </c>
      <c r="F19660">
        <v>1920</v>
      </c>
      <c r="G19660" s="32">
        <v>7177</v>
      </c>
      <c r="H19660" s="32">
        <v>78</v>
      </c>
    </row>
    <row r="19661" spans="1:8" x14ac:dyDescent="0.55000000000000004">
      <c r="A19661" s="33">
        <v>44326</v>
      </c>
      <c r="B19661" s="1" t="s">
        <v>23</v>
      </c>
      <c r="C19661">
        <v>55976</v>
      </c>
      <c r="D19661">
        <v>838313</v>
      </c>
      <c r="E19661" s="32">
        <v>53034</v>
      </c>
      <c r="F19661">
        <v>837</v>
      </c>
      <c r="G19661" s="32">
        <v>2105</v>
      </c>
      <c r="H19661" s="32">
        <v>48</v>
      </c>
    </row>
    <row r="19662" spans="1:8" x14ac:dyDescent="0.55000000000000004">
      <c r="A19662" s="33">
        <v>44326</v>
      </c>
      <c r="B19662" s="1" t="s">
        <v>24</v>
      </c>
      <c r="C19662">
        <v>2591</v>
      </c>
      <c r="D19662">
        <v>117734</v>
      </c>
      <c r="E19662" s="32">
        <v>2214</v>
      </c>
      <c r="F19662">
        <v>25</v>
      </c>
      <c r="G19662" s="32">
        <v>352</v>
      </c>
      <c r="H19662" s="32">
        <v>1</v>
      </c>
    </row>
    <row r="19663" spans="1:8" x14ac:dyDescent="0.55000000000000004">
      <c r="A19663" s="33">
        <v>44326</v>
      </c>
      <c r="B19663" s="1" t="s">
        <v>25</v>
      </c>
      <c r="C19663">
        <v>1420</v>
      </c>
      <c r="D19663">
        <v>54039</v>
      </c>
      <c r="E19663" s="32">
        <v>1248</v>
      </c>
      <c r="F19663">
        <v>31</v>
      </c>
      <c r="G19663" s="32">
        <v>141</v>
      </c>
      <c r="H19663" s="32">
        <v>7</v>
      </c>
    </row>
    <row r="19664" spans="1:8" x14ac:dyDescent="0.55000000000000004">
      <c r="A19664" s="33">
        <v>44326</v>
      </c>
      <c r="B19664" s="1" t="s">
        <v>26</v>
      </c>
      <c r="C19664">
        <v>2916</v>
      </c>
      <c r="D19664">
        <v>74543</v>
      </c>
      <c r="E19664" s="32">
        <v>2294</v>
      </c>
      <c r="F19664">
        <v>88</v>
      </c>
      <c r="G19664" s="32">
        <v>532</v>
      </c>
      <c r="H19664" s="32">
        <v>14</v>
      </c>
    </row>
    <row r="19665" spans="1:8" x14ac:dyDescent="0.55000000000000004">
      <c r="A19665" s="33">
        <v>44326</v>
      </c>
      <c r="B19665" s="1" t="s">
        <v>27</v>
      </c>
      <c r="C19665">
        <v>960</v>
      </c>
      <c r="D19665">
        <v>51959</v>
      </c>
      <c r="E19665" s="32">
        <v>826</v>
      </c>
      <c r="F19665">
        <v>33</v>
      </c>
      <c r="G19665" s="32">
        <v>101</v>
      </c>
      <c r="H19665" s="32">
        <v>1</v>
      </c>
    </row>
    <row r="19666" spans="1:8" x14ac:dyDescent="0.55000000000000004">
      <c r="A19666" s="33">
        <v>44326</v>
      </c>
      <c r="B19666" s="1" t="s">
        <v>28</v>
      </c>
      <c r="C19666">
        <v>1314</v>
      </c>
      <c r="D19666">
        <v>36365</v>
      </c>
      <c r="E19666" s="32">
        <v>1179</v>
      </c>
      <c r="F19666">
        <v>19</v>
      </c>
      <c r="G19666" s="32">
        <v>117</v>
      </c>
      <c r="H19666" s="32">
        <v>3</v>
      </c>
    </row>
    <row r="19667" spans="1:8" x14ac:dyDescent="0.55000000000000004">
      <c r="A19667" s="33">
        <v>44326</v>
      </c>
      <c r="B19667" s="1" t="s">
        <v>29</v>
      </c>
      <c r="C19667">
        <v>4129</v>
      </c>
      <c r="D19667">
        <v>155089</v>
      </c>
      <c r="E19667" s="32">
        <v>3805</v>
      </c>
      <c r="F19667">
        <v>72</v>
      </c>
      <c r="G19667" s="32">
        <v>309</v>
      </c>
      <c r="H19667" s="32">
        <v>6</v>
      </c>
    </row>
    <row r="19668" spans="1:8" x14ac:dyDescent="0.55000000000000004">
      <c r="A19668" s="33">
        <v>44326</v>
      </c>
      <c r="B19668" s="1" t="s">
        <v>30</v>
      </c>
      <c r="C19668">
        <v>6778</v>
      </c>
      <c r="D19668">
        <v>199162</v>
      </c>
      <c r="E19668" s="32">
        <v>5797</v>
      </c>
      <c r="F19668">
        <v>138</v>
      </c>
      <c r="G19668" s="32">
        <v>843</v>
      </c>
      <c r="H19668" s="32">
        <v>10</v>
      </c>
    </row>
    <row r="19669" spans="1:8" x14ac:dyDescent="0.55000000000000004">
      <c r="A19669" s="33">
        <v>44326</v>
      </c>
      <c r="B19669" s="1" t="s">
        <v>31</v>
      </c>
      <c r="C19669">
        <v>6873</v>
      </c>
      <c r="D19669">
        <v>307663</v>
      </c>
      <c r="E19669" s="32">
        <v>6333</v>
      </c>
      <c r="F19669">
        <v>127</v>
      </c>
      <c r="G19669" s="32">
        <v>413</v>
      </c>
      <c r="H19669" s="32">
        <v>6</v>
      </c>
    </row>
    <row r="19670" spans="1:8" x14ac:dyDescent="0.55000000000000004">
      <c r="A19670" s="33">
        <v>44326</v>
      </c>
      <c r="B19670" s="1" t="s">
        <v>32</v>
      </c>
      <c r="C19670">
        <v>36706</v>
      </c>
      <c r="D19670">
        <v>596578</v>
      </c>
      <c r="E19670" s="32">
        <v>31861</v>
      </c>
      <c r="F19670">
        <v>653</v>
      </c>
      <c r="G19670" s="32">
        <v>4192</v>
      </c>
      <c r="H19670" s="32">
        <v>47</v>
      </c>
    </row>
    <row r="19671" spans="1:8" x14ac:dyDescent="0.55000000000000004">
      <c r="A19671" s="33">
        <v>44326</v>
      </c>
      <c r="B19671" s="1" t="s">
        <v>33</v>
      </c>
      <c r="C19671">
        <v>4171</v>
      </c>
      <c r="D19671">
        <v>104528</v>
      </c>
      <c r="E19671" s="32">
        <v>3610</v>
      </c>
      <c r="F19671">
        <v>91</v>
      </c>
      <c r="G19671" s="32">
        <v>576</v>
      </c>
      <c r="H19671" s="32">
        <v>16</v>
      </c>
    </row>
    <row r="19672" spans="1:8" x14ac:dyDescent="0.55000000000000004">
      <c r="A19672" s="33">
        <v>44326</v>
      </c>
      <c r="B19672" s="1" t="s">
        <v>34</v>
      </c>
      <c r="C19672">
        <v>4202</v>
      </c>
      <c r="D19672">
        <v>110722</v>
      </c>
      <c r="E19672" s="32">
        <v>3551</v>
      </c>
      <c r="F19672">
        <v>67</v>
      </c>
      <c r="G19672" s="32">
        <v>584</v>
      </c>
      <c r="H19672" s="32">
        <v>13</v>
      </c>
    </row>
    <row r="19673" spans="1:8" x14ac:dyDescent="0.55000000000000004">
      <c r="A19673" s="33">
        <v>44326</v>
      </c>
      <c r="B19673" s="1" t="s">
        <v>35</v>
      </c>
      <c r="C19673">
        <v>13717</v>
      </c>
      <c r="D19673">
        <v>226809</v>
      </c>
      <c r="E19673" s="32">
        <v>11956</v>
      </c>
      <c r="F19673">
        <v>193</v>
      </c>
      <c r="G19673" s="32">
        <v>1614</v>
      </c>
      <c r="H19673" s="32">
        <v>30</v>
      </c>
    </row>
    <row r="19674" spans="1:8" x14ac:dyDescent="0.55000000000000004">
      <c r="A19674" s="33">
        <v>44326</v>
      </c>
      <c r="B19674" s="1" t="s">
        <v>36</v>
      </c>
      <c r="C19674">
        <v>90213</v>
      </c>
      <c r="D19674">
        <v>1552182</v>
      </c>
      <c r="E19674" s="32">
        <v>66111</v>
      </c>
      <c r="F19674">
        <v>1730</v>
      </c>
      <c r="G19674" s="32">
        <v>21498</v>
      </c>
      <c r="H19674" s="32">
        <v>407</v>
      </c>
    </row>
    <row r="19675" spans="1:8" x14ac:dyDescent="0.55000000000000004">
      <c r="A19675" s="33">
        <v>44326</v>
      </c>
      <c r="B19675" s="1" t="s">
        <v>37</v>
      </c>
      <c r="C19675">
        <v>35282</v>
      </c>
      <c r="D19675">
        <v>404076</v>
      </c>
      <c r="E19675" s="32">
        <v>29486</v>
      </c>
      <c r="F19675">
        <v>778</v>
      </c>
      <c r="G19675" s="32">
        <v>5018</v>
      </c>
      <c r="H19675" s="32">
        <v>98</v>
      </c>
    </row>
    <row r="19676" spans="1:8" x14ac:dyDescent="0.55000000000000004">
      <c r="A19676" s="33">
        <v>44326</v>
      </c>
      <c r="B19676" s="1" t="s">
        <v>38</v>
      </c>
      <c r="C19676">
        <v>6994</v>
      </c>
      <c r="D19676">
        <v>133423</v>
      </c>
      <c r="E19676" s="32">
        <v>5979</v>
      </c>
      <c r="F19676">
        <v>88</v>
      </c>
      <c r="G19676" s="32">
        <v>927</v>
      </c>
      <c r="H19676" s="32">
        <v>25</v>
      </c>
    </row>
    <row r="19677" spans="1:8" x14ac:dyDescent="0.55000000000000004">
      <c r="A19677" s="33">
        <v>44326</v>
      </c>
      <c r="B19677" s="1" t="s">
        <v>39</v>
      </c>
      <c r="C19677">
        <v>2370</v>
      </c>
      <c r="D19677">
        <v>35947</v>
      </c>
      <c r="E19677" s="32">
        <v>2068</v>
      </c>
      <c r="F19677">
        <v>34</v>
      </c>
      <c r="G19677" s="32">
        <v>230</v>
      </c>
      <c r="H19677" s="32">
        <v>44</v>
      </c>
    </row>
    <row r="19678" spans="1:8" x14ac:dyDescent="0.55000000000000004">
      <c r="A19678" s="33">
        <v>44326</v>
      </c>
      <c r="B19678" s="1" t="s">
        <v>40</v>
      </c>
      <c r="C19678">
        <v>401</v>
      </c>
      <c r="D19678">
        <v>64952</v>
      </c>
      <c r="E19678" s="32">
        <v>353</v>
      </c>
      <c r="F19678">
        <v>2</v>
      </c>
      <c r="G19678" s="32">
        <v>35</v>
      </c>
      <c r="H19678" s="32">
        <v>0</v>
      </c>
    </row>
    <row r="19679" spans="1:8" x14ac:dyDescent="0.55000000000000004">
      <c r="A19679" s="33">
        <v>44326</v>
      </c>
      <c r="B19679" s="1" t="s">
        <v>41</v>
      </c>
      <c r="C19679">
        <v>379</v>
      </c>
      <c r="D19679">
        <v>21314</v>
      </c>
      <c r="E19679" s="32">
        <v>350</v>
      </c>
      <c r="F19679">
        <v>0</v>
      </c>
      <c r="G19679" s="32">
        <v>29</v>
      </c>
      <c r="H19679" s="32">
        <v>1</v>
      </c>
    </row>
    <row r="19680" spans="1:8" x14ac:dyDescent="0.55000000000000004">
      <c r="A19680" s="33">
        <v>44326</v>
      </c>
      <c r="B19680" s="1" t="s">
        <v>42</v>
      </c>
      <c r="C19680">
        <v>5124</v>
      </c>
      <c r="D19680">
        <v>108427</v>
      </c>
      <c r="E19680" s="32">
        <v>3492</v>
      </c>
      <c r="F19680">
        <v>49</v>
      </c>
      <c r="G19680" s="32">
        <v>863</v>
      </c>
      <c r="H19680" s="32">
        <v>20</v>
      </c>
    </row>
    <row r="19681" spans="1:8" x14ac:dyDescent="0.55000000000000004">
      <c r="A19681" s="33">
        <v>44326</v>
      </c>
      <c r="B19681" s="1" t="s">
        <v>43</v>
      </c>
      <c r="C19681">
        <v>6932</v>
      </c>
      <c r="D19681">
        <v>297855</v>
      </c>
      <c r="E19681" s="32">
        <v>5897</v>
      </c>
      <c r="F19681">
        <v>111</v>
      </c>
      <c r="G19681" s="32">
        <v>668</v>
      </c>
      <c r="H19681" s="32">
        <v>11</v>
      </c>
    </row>
    <row r="19682" spans="1:8" x14ac:dyDescent="0.55000000000000004">
      <c r="A19682" s="33">
        <v>44326</v>
      </c>
      <c r="B19682" s="1" t="s">
        <v>44</v>
      </c>
      <c r="C19682">
        <v>2121</v>
      </c>
      <c r="D19682">
        <v>82172</v>
      </c>
      <c r="E19682" s="32">
        <v>1734</v>
      </c>
      <c r="F19682">
        <v>49</v>
      </c>
      <c r="G19682" s="32">
        <v>338</v>
      </c>
      <c r="H19682" s="32">
        <v>5</v>
      </c>
    </row>
    <row r="19683" spans="1:8" x14ac:dyDescent="0.55000000000000004">
      <c r="A19683" s="33">
        <v>44326</v>
      </c>
      <c r="B19683" s="1" t="s">
        <v>45</v>
      </c>
      <c r="C19683">
        <v>1493</v>
      </c>
      <c r="D19683">
        <v>47560</v>
      </c>
      <c r="E19683" s="32">
        <v>1205</v>
      </c>
      <c r="F19683">
        <v>51</v>
      </c>
      <c r="G19683" s="32">
        <v>237</v>
      </c>
      <c r="H19683" s="32">
        <v>11</v>
      </c>
    </row>
    <row r="19684" spans="1:8" x14ac:dyDescent="0.55000000000000004">
      <c r="A19684" s="33">
        <v>44326</v>
      </c>
      <c r="B19684" s="1" t="s">
        <v>46</v>
      </c>
      <c r="C19684">
        <v>1593</v>
      </c>
      <c r="D19684">
        <v>65670</v>
      </c>
      <c r="E19684" s="32">
        <v>1211</v>
      </c>
      <c r="F19684">
        <v>23</v>
      </c>
      <c r="G19684" s="32">
        <v>365</v>
      </c>
      <c r="H19684" s="32">
        <v>4</v>
      </c>
    </row>
    <row r="19685" spans="1:8" x14ac:dyDescent="0.55000000000000004">
      <c r="A19685" s="33">
        <v>44326</v>
      </c>
      <c r="B19685" s="1" t="s">
        <v>47</v>
      </c>
      <c r="C19685">
        <v>2533</v>
      </c>
      <c r="D19685">
        <v>68915</v>
      </c>
      <c r="E19685" s="32">
        <v>2205</v>
      </c>
      <c r="F19685">
        <v>57</v>
      </c>
      <c r="G19685" s="32">
        <v>271</v>
      </c>
      <c r="H19685" s="32">
        <v>8</v>
      </c>
    </row>
    <row r="19686" spans="1:8" x14ac:dyDescent="0.55000000000000004">
      <c r="A19686" s="33">
        <v>44326</v>
      </c>
      <c r="B19686" s="1" t="s">
        <v>48</v>
      </c>
      <c r="C19686">
        <v>1123</v>
      </c>
      <c r="D19686">
        <v>8565</v>
      </c>
      <c r="E19686" s="32">
        <v>1035</v>
      </c>
      <c r="F19686">
        <v>20</v>
      </c>
      <c r="G19686" s="32">
        <v>68</v>
      </c>
      <c r="H19686" s="32">
        <v>3</v>
      </c>
    </row>
    <row r="19687" spans="1:8" x14ac:dyDescent="0.55000000000000004">
      <c r="A19687" s="33">
        <v>44326</v>
      </c>
      <c r="B19687" s="1" t="s">
        <v>49</v>
      </c>
      <c r="C19687">
        <v>27205</v>
      </c>
      <c r="D19687">
        <v>641547</v>
      </c>
      <c r="E19687" s="32">
        <v>22080</v>
      </c>
      <c r="F19687">
        <v>372</v>
      </c>
      <c r="G19687" s="32">
        <v>4319</v>
      </c>
      <c r="H19687" s="32">
        <v>48</v>
      </c>
    </row>
    <row r="19688" spans="1:8" x14ac:dyDescent="0.55000000000000004">
      <c r="A19688" s="33">
        <v>44326</v>
      </c>
      <c r="B19688" s="1" t="s">
        <v>50</v>
      </c>
      <c r="C19688">
        <v>1996</v>
      </c>
      <c r="D19688">
        <v>42005</v>
      </c>
      <c r="E19688" s="32">
        <v>1588</v>
      </c>
      <c r="F19688">
        <v>14</v>
      </c>
      <c r="G19688" s="32">
        <v>339</v>
      </c>
      <c r="H19688" s="32">
        <v>3</v>
      </c>
    </row>
    <row r="19689" spans="1:8" x14ac:dyDescent="0.55000000000000004">
      <c r="A19689" s="33">
        <v>44326</v>
      </c>
      <c r="B19689" s="1" t="s">
        <v>51</v>
      </c>
      <c r="C19689">
        <v>2529</v>
      </c>
      <c r="D19689">
        <v>97712</v>
      </c>
      <c r="E19689" s="32">
        <v>1972</v>
      </c>
      <c r="F19689">
        <v>45</v>
      </c>
      <c r="G19689" s="32">
        <v>515</v>
      </c>
      <c r="H19689" s="32">
        <v>7</v>
      </c>
    </row>
    <row r="19690" spans="1:8" x14ac:dyDescent="0.55000000000000004">
      <c r="A19690" s="33">
        <v>44326</v>
      </c>
      <c r="B19690" s="1" t="s">
        <v>52</v>
      </c>
      <c r="C19690">
        <v>4730</v>
      </c>
      <c r="D19690">
        <v>68889</v>
      </c>
      <c r="E19690" s="32">
        <v>4006</v>
      </c>
      <c r="F19690">
        <v>83</v>
      </c>
      <c r="G19690" s="32">
        <v>641</v>
      </c>
      <c r="H19690" s="32">
        <v>16</v>
      </c>
    </row>
    <row r="19691" spans="1:8" x14ac:dyDescent="0.55000000000000004">
      <c r="A19691" s="33">
        <v>44326</v>
      </c>
      <c r="B19691" s="1" t="s">
        <v>53</v>
      </c>
      <c r="C19691">
        <v>2466</v>
      </c>
      <c r="D19691">
        <v>119805</v>
      </c>
      <c r="E19691" s="32">
        <v>1759</v>
      </c>
      <c r="F19691">
        <v>28</v>
      </c>
      <c r="G19691" s="32">
        <v>679</v>
      </c>
      <c r="H19691" s="32">
        <v>3</v>
      </c>
    </row>
    <row r="19692" spans="1:8" x14ac:dyDescent="0.55000000000000004">
      <c r="A19692" s="33">
        <v>44326</v>
      </c>
      <c r="B19692" s="1" t="s">
        <v>54</v>
      </c>
      <c r="C19692">
        <v>2604</v>
      </c>
      <c r="D19692">
        <v>34301</v>
      </c>
      <c r="E19692" s="32">
        <v>2168</v>
      </c>
      <c r="F19692">
        <v>23</v>
      </c>
      <c r="G19692" s="32">
        <v>405</v>
      </c>
      <c r="H19692" s="32">
        <v>4</v>
      </c>
    </row>
    <row r="19693" spans="1:8" x14ac:dyDescent="0.55000000000000004">
      <c r="A19693" s="33">
        <v>44326</v>
      </c>
      <c r="B19693" s="1" t="s">
        <v>55</v>
      </c>
      <c r="C19693">
        <v>2597</v>
      </c>
      <c r="D19693">
        <v>81722</v>
      </c>
      <c r="E19693" s="32">
        <v>2141</v>
      </c>
      <c r="F19693">
        <v>28</v>
      </c>
      <c r="G19693" s="32">
        <v>417</v>
      </c>
      <c r="H19693" s="32">
        <v>2</v>
      </c>
    </row>
    <row r="19694" spans="1:8" x14ac:dyDescent="0.55000000000000004">
      <c r="A19694" s="33">
        <v>44326</v>
      </c>
      <c r="B19694" s="1" t="s">
        <v>56</v>
      </c>
      <c r="C19694">
        <v>13131</v>
      </c>
      <c r="D19694">
        <v>197765</v>
      </c>
      <c r="E19694" s="32">
        <v>11909</v>
      </c>
      <c r="F19694">
        <v>139</v>
      </c>
      <c r="G19694" s="32">
        <v>1089</v>
      </c>
      <c r="H19694" s="32">
        <v>10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12" t="s">
        <v>146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44327</v>
      </c>
      <c r="B3" s="26" t="s">
        <v>153</v>
      </c>
      <c r="C3" s="26">
        <f>IF(C21="", "", C21)</f>
        <v>642970</v>
      </c>
      <c r="D3" s="26">
        <f>IF(B21="", "", B21)</f>
        <v>11941037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68061</v>
      </c>
      <c r="I3" s="26" t="str">
        <f t="shared" si="1"/>
        <v/>
      </c>
      <c r="J3" s="26">
        <f t="shared" si="1"/>
        <v>1176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561452</v>
      </c>
      <c r="N3" s="26">
        <f t="shared" si="2"/>
        <v>10937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44327</v>
      </c>
      <c r="B4" s="26" t="s">
        <v>154</v>
      </c>
      <c r="C4" s="26">
        <f>IF(C22="", "", C22)</f>
        <v>2832</v>
      </c>
      <c r="D4" s="26">
        <f>IF(B22="", "", B22)</f>
        <v>660927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167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2661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44327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12" t="s">
        <v>325</v>
      </c>
      <c r="B8" s="112"/>
      <c r="C8" s="112"/>
      <c r="D8" s="112"/>
      <c r="E8" s="112"/>
      <c r="F8" s="112"/>
      <c r="G8" s="112"/>
      <c r="I8" s="111" t="s">
        <v>329</v>
      </c>
      <c r="J8" s="111"/>
      <c r="K8" s="111"/>
      <c r="L8" s="111"/>
      <c r="M8" s="111"/>
      <c r="N8" s="111"/>
      <c r="O8" s="111"/>
      <c r="P8" s="111"/>
    </row>
    <row r="9" spans="1:16" x14ac:dyDescent="0.55000000000000004">
      <c r="A9" s="4">
        <v>2021</v>
      </c>
      <c r="B9" s="4">
        <v>5</v>
      </c>
      <c r="C9" s="4">
        <v>11</v>
      </c>
    </row>
    <row r="10" spans="1:16" x14ac:dyDescent="0.55000000000000004">
      <c r="B10" s="112" t="s">
        <v>157</v>
      </c>
      <c r="C10" s="112"/>
      <c r="D10" s="112" t="s">
        <v>158</v>
      </c>
      <c r="E10" s="112"/>
      <c r="F10" s="112" t="s">
        <v>159</v>
      </c>
      <c r="G10" s="112" t="s">
        <v>160</v>
      </c>
      <c r="H10" s="112" t="s">
        <v>161</v>
      </c>
      <c r="J10" s="112" t="s">
        <v>283</v>
      </c>
      <c r="K10" s="112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12"/>
      <c r="G11" s="112"/>
      <c r="H11" s="113"/>
      <c r="L11" s="112" t="s">
        <v>284</v>
      </c>
      <c r="M11" s="112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11941037</v>
      </c>
      <c r="C12" s="51">
        <v>642970</v>
      </c>
      <c r="D12" s="51">
        <v>68061</v>
      </c>
      <c r="E12" s="51">
        <v>1176</v>
      </c>
      <c r="F12" s="51">
        <v>561452</v>
      </c>
      <c r="G12" s="51">
        <v>10937</v>
      </c>
      <c r="H12" s="3"/>
      <c r="K12" s="112" t="s">
        <v>289</v>
      </c>
      <c r="L12" s="112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660927</v>
      </c>
      <c r="C13" s="51">
        <v>2832</v>
      </c>
      <c r="D13" s="51">
        <v>167</v>
      </c>
      <c r="E13" s="51">
        <v>0</v>
      </c>
      <c r="F13" s="51">
        <v>2661</v>
      </c>
      <c r="G13" s="51">
        <v>4</v>
      </c>
      <c r="H13" s="3"/>
      <c r="K13" s="112" t="s">
        <v>290</v>
      </c>
      <c r="L13" s="112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12602793</v>
      </c>
      <c r="C15" s="49">
        <f t="shared" si="4"/>
        <v>645817</v>
      </c>
      <c r="D15" s="49">
        <f t="shared" si="4"/>
        <v>68228</v>
      </c>
      <c r="E15" s="49">
        <f t="shared" si="4"/>
        <v>1176</v>
      </c>
      <c r="F15" s="49">
        <f t="shared" si="4"/>
        <v>564128</v>
      </c>
      <c r="G15" s="49">
        <f t="shared" si="4"/>
        <v>10941</v>
      </c>
      <c r="H15" s="29"/>
      <c r="K15" s="114" t="s">
        <v>291</v>
      </c>
      <c r="L15" s="114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12" t="s">
        <v>157</v>
      </c>
      <c r="C18" s="113"/>
      <c r="D18" s="112" t="s">
        <v>169</v>
      </c>
      <c r="E18" s="113"/>
      <c r="F18" s="113"/>
      <c r="G18" s="112" t="s">
        <v>170</v>
      </c>
      <c r="H18" s="113"/>
      <c r="I18" s="113"/>
      <c r="J18" s="113"/>
      <c r="K18" s="113"/>
      <c r="L18" s="113"/>
      <c r="M18" s="113"/>
      <c r="N18" s="113"/>
      <c r="O18" s="113"/>
    </row>
    <row r="19" spans="1:15" x14ac:dyDescent="0.55000000000000004">
      <c r="B19" s="113"/>
      <c r="C19" s="113"/>
      <c r="D19" s="113"/>
      <c r="E19" s="113"/>
      <c r="F19" s="113"/>
      <c r="G19" s="112" t="s">
        <v>158</v>
      </c>
      <c r="H19" s="113"/>
      <c r="I19" s="113"/>
      <c r="J19" s="113"/>
      <c r="K19" s="113"/>
      <c r="L19" s="113"/>
      <c r="M19" s="113"/>
      <c r="N19" s="112" t="s">
        <v>159</v>
      </c>
      <c r="O19" s="112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13"/>
      <c r="O20" s="113"/>
    </row>
    <row r="21" spans="1:15" x14ac:dyDescent="0.55000000000000004">
      <c r="A21" s="26" t="s">
        <v>166</v>
      </c>
      <c r="B21" s="28">
        <f t="shared" ref="B21:C23" si="5">B12</f>
        <v>11941037</v>
      </c>
      <c r="C21" s="28">
        <f t="shared" si="5"/>
        <v>642970</v>
      </c>
      <c r="D21" s="3"/>
      <c r="E21" s="3"/>
      <c r="F21" s="3"/>
      <c r="G21" s="3"/>
      <c r="H21" s="28">
        <f>D12</f>
        <v>68061</v>
      </c>
      <c r="I21" s="3"/>
      <c r="J21" s="28">
        <f>E12</f>
        <v>1176</v>
      </c>
      <c r="K21" s="3"/>
      <c r="L21" s="3"/>
      <c r="M21" s="16">
        <f>F21</f>
        <v>0</v>
      </c>
      <c r="N21" s="28">
        <f t="shared" ref="N21:O23" si="6">F12</f>
        <v>561452</v>
      </c>
      <c r="O21" s="28">
        <f t="shared" si="6"/>
        <v>10937</v>
      </c>
    </row>
    <row r="22" spans="1:15" x14ac:dyDescent="0.55000000000000004">
      <c r="A22" s="26" t="s">
        <v>167</v>
      </c>
      <c r="B22" s="28">
        <f t="shared" si="5"/>
        <v>660927</v>
      </c>
      <c r="C22" s="28">
        <f t="shared" si="5"/>
        <v>2832</v>
      </c>
      <c r="D22" s="3"/>
      <c r="E22" s="3"/>
      <c r="F22" s="3"/>
      <c r="G22" s="3"/>
      <c r="H22" s="28">
        <f>D13</f>
        <v>167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2661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12602793</v>
      </c>
      <c r="C24" s="26">
        <f t="shared" si="7"/>
        <v>645817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68228</v>
      </c>
      <c r="I24" s="26">
        <f t="shared" si="7"/>
        <v>0</v>
      </c>
      <c r="J24" s="26">
        <f t="shared" si="7"/>
        <v>1176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564128</v>
      </c>
      <c r="O24" s="26">
        <f t="shared" si="7"/>
        <v>10941</v>
      </c>
    </row>
    <row r="26" spans="1:15" x14ac:dyDescent="0.55000000000000004">
      <c r="E26" s="112" t="s">
        <v>279</v>
      </c>
      <c r="F26" s="113"/>
      <c r="G26" s="113"/>
      <c r="H26" s="113"/>
      <c r="I26" s="113"/>
      <c r="J26" s="113"/>
    </row>
    <row r="27" spans="1:15" x14ac:dyDescent="0.55000000000000004">
      <c r="D27" s="26" t="s">
        <v>324</v>
      </c>
      <c r="E27" s="111" t="s">
        <v>281</v>
      </c>
      <c r="F27" s="111"/>
      <c r="G27" s="111"/>
      <c r="H27" s="111"/>
      <c r="I27" s="111"/>
      <c r="J27" s="111"/>
      <c r="K27" s="111"/>
    </row>
    <row r="29" spans="1:15" x14ac:dyDescent="0.55000000000000004">
      <c r="E29" s="112" t="s">
        <v>288</v>
      </c>
      <c r="F29" s="112"/>
      <c r="G29" s="112"/>
      <c r="H29" s="112"/>
      <c r="I29" s="112"/>
      <c r="J29" s="112"/>
      <c r="K29" s="112"/>
    </row>
    <row r="30" spans="1:15" x14ac:dyDescent="0.55000000000000004">
      <c r="E30" s="111" t="s">
        <v>282</v>
      </c>
      <c r="F30" s="111"/>
      <c r="G30" s="111"/>
      <c r="H30" s="111"/>
      <c r="I30" s="111"/>
      <c r="J30" s="111"/>
      <c r="K30" s="111"/>
      <c r="L30" s="111"/>
      <c r="M30" s="111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12" t="s">
        <v>330</v>
      </c>
      <c r="G32" s="112"/>
      <c r="H32" s="112"/>
      <c r="I32" s="112"/>
      <c r="J32" s="112"/>
      <c r="K32" s="112"/>
    </row>
    <row r="33" spans="5:13" x14ac:dyDescent="0.55000000000000004">
      <c r="E33" s="112" t="s">
        <v>292</v>
      </c>
      <c r="F33" s="112"/>
      <c r="G33" s="112"/>
      <c r="H33" s="112"/>
      <c r="I33" s="112"/>
      <c r="J33" s="112"/>
      <c r="K33" s="112"/>
      <c r="L33" s="112"/>
      <c r="M33" s="112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24" activePane="bottomLeft" state="frozen"/>
      <selection pane="bottomLeft" activeCell="L32" sqref="L32:M32"/>
    </sheetView>
  </sheetViews>
  <sheetFormatPr defaultRowHeight="18" x14ac:dyDescent="0.55000000000000004"/>
  <cols>
    <col min="1" max="1" width="11.08203125" style="75" bestFit="1" customWidth="1"/>
    <col min="2" max="2" width="8.6640625" style="87"/>
    <col min="3" max="5" width="8.6640625" style="98"/>
    <col min="6" max="6" width="11.08203125" style="75" bestFit="1" customWidth="1"/>
    <col min="7" max="7" width="8.6640625" style="87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12" t="s">
        <v>317</v>
      </c>
      <c r="B1" s="112"/>
      <c r="C1" s="112"/>
      <c r="D1" s="112"/>
      <c r="E1" s="112"/>
      <c r="F1" s="112"/>
      <c r="G1" s="112"/>
      <c r="H1" s="112"/>
      <c r="I1" s="112"/>
      <c r="J1" s="112"/>
      <c r="K1" s="112" t="s">
        <v>319</v>
      </c>
      <c r="L1" s="112"/>
      <c r="M1" s="112"/>
    </row>
    <row r="2" spans="1:13" x14ac:dyDescent="0.55000000000000004">
      <c r="A2" s="115" t="s">
        <v>289</v>
      </c>
      <c r="B2" s="115"/>
      <c r="C2" s="115"/>
      <c r="D2" s="115"/>
      <c r="E2" s="115"/>
      <c r="F2" s="115" t="s">
        <v>316</v>
      </c>
      <c r="G2" s="115"/>
      <c r="H2" s="115"/>
      <c r="I2" s="115"/>
      <c r="J2" s="115"/>
      <c r="K2" s="112" t="s">
        <v>291</v>
      </c>
      <c r="L2" s="112"/>
      <c r="M2" s="112"/>
    </row>
    <row r="3" spans="1:13" x14ac:dyDescent="0.55000000000000004">
      <c r="A3" s="78" t="s">
        <v>294</v>
      </c>
      <c r="B3" s="60" t="s">
        <v>295</v>
      </c>
      <c r="C3" s="91" t="s">
        <v>296</v>
      </c>
      <c r="D3" s="92" t="s">
        <v>297</v>
      </c>
      <c r="E3" s="93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4">
        <v>96936</v>
      </c>
      <c r="D4" s="94">
        <v>26850</v>
      </c>
      <c r="E4" s="94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4">
        <v>53986</v>
      </c>
      <c r="D5" s="94">
        <v>13896</v>
      </c>
      <c r="E5" s="94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4">
        <v>50996</v>
      </c>
      <c r="D6" s="94">
        <v>9569</v>
      </c>
      <c r="E6" s="94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4">
        <v>52620</v>
      </c>
      <c r="D7" s="94">
        <v>16637</v>
      </c>
      <c r="E7" s="94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95">
        <v>69687</v>
      </c>
      <c r="D8" s="95">
        <v>29696</v>
      </c>
      <c r="E8" s="95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96">
        <v>0</v>
      </c>
      <c r="D9" s="96">
        <v>0</v>
      </c>
      <c r="E9" s="96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96">
        <v>0</v>
      </c>
      <c r="D10" s="96">
        <v>0</v>
      </c>
      <c r="E10" s="96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97">
        <v>119032</v>
      </c>
      <c r="D11" s="97">
        <v>64725</v>
      </c>
      <c r="E11" s="97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4">
        <v>126419</v>
      </c>
      <c r="D12" s="94">
        <v>98622</v>
      </c>
      <c r="E12" s="94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4">
        <v>152884</v>
      </c>
      <c r="D13" s="94">
        <v>126188</v>
      </c>
      <c r="E13" s="94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4">
        <v>150489</v>
      </c>
      <c r="D14" s="94">
        <v>128634</v>
      </c>
      <c r="E14" s="94">
        <v>21855</v>
      </c>
      <c r="F14" s="75">
        <v>44308</v>
      </c>
      <c r="G14" s="87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4">
        <v>177672</v>
      </c>
      <c r="D15" s="94">
        <v>147989</v>
      </c>
      <c r="E15" s="94">
        <v>29683</v>
      </c>
      <c r="F15" s="75">
        <v>44309</v>
      </c>
      <c r="G15" s="87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96">
        <v>0</v>
      </c>
      <c r="D16" s="96">
        <v>0</v>
      </c>
      <c r="E16" s="96">
        <v>0</v>
      </c>
      <c r="F16" s="75">
        <v>44310</v>
      </c>
      <c r="G16" s="87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96">
        <v>0</v>
      </c>
      <c r="D17" s="96">
        <v>0</v>
      </c>
      <c r="E17" s="96">
        <v>0</v>
      </c>
      <c r="F17" s="75">
        <v>44311</v>
      </c>
      <c r="G17" s="87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4">
        <v>263328</v>
      </c>
      <c r="D18" s="94">
        <v>221677</v>
      </c>
      <c r="E18" s="94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4">
        <v>203174</v>
      </c>
      <c r="D19" s="94">
        <v>172069</v>
      </c>
      <c r="E19" s="94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0">
        <v>238273</v>
      </c>
      <c r="D20" s="100">
        <v>194005</v>
      </c>
      <c r="E20" s="100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88">
        <v>44315</v>
      </c>
      <c r="B21" s="89" t="s">
        <v>320</v>
      </c>
      <c r="C21" s="101">
        <v>6928</v>
      </c>
      <c r="D21" s="101">
        <v>6928</v>
      </c>
      <c r="E21" s="101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99">
        <v>44316</v>
      </c>
      <c r="B22" s="67" t="s">
        <v>321</v>
      </c>
      <c r="C22" s="96">
        <v>13088</v>
      </c>
      <c r="D22" s="96">
        <v>13088</v>
      </c>
      <c r="E22" s="96">
        <v>0</v>
      </c>
      <c r="F22" s="88">
        <v>44316</v>
      </c>
      <c r="G22" s="89" t="str">
        <f t="shared" ref="G22:G25" si="3">TEXT(F22,"(aaa)")</f>
        <v>(金)</v>
      </c>
      <c r="H22" s="90">
        <f t="shared" ref="H22:H27" si="4">SUM(I22:J22)</f>
        <v>13088</v>
      </c>
      <c r="I22" s="90">
        <v>13088</v>
      </c>
      <c r="J22" s="90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99">
        <v>44317</v>
      </c>
      <c r="B23" s="67" t="s">
        <v>322</v>
      </c>
      <c r="C23" s="96">
        <v>10110</v>
      </c>
      <c r="D23" s="96">
        <v>10110</v>
      </c>
      <c r="E23" s="96">
        <v>0</v>
      </c>
      <c r="F23" s="88">
        <v>44317</v>
      </c>
      <c r="G23" s="89" t="str">
        <f t="shared" si="3"/>
        <v>(土)</v>
      </c>
      <c r="H23" s="90">
        <f t="shared" si="4"/>
        <v>10110</v>
      </c>
      <c r="I23" s="90">
        <v>10110</v>
      </c>
      <c r="J23" s="90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99">
        <v>44318</v>
      </c>
      <c r="B24" s="67" t="s">
        <v>323</v>
      </c>
      <c r="C24" s="96">
        <v>10157</v>
      </c>
      <c r="D24" s="96">
        <v>10157</v>
      </c>
      <c r="E24" s="96">
        <v>0</v>
      </c>
      <c r="F24" s="88">
        <v>44318</v>
      </c>
      <c r="G24" s="89" t="str">
        <f t="shared" si="3"/>
        <v>(日)</v>
      </c>
      <c r="H24" s="90">
        <f t="shared" si="4"/>
        <v>10157</v>
      </c>
      <c r="I24" s="90">
        <v>10157</v>
      </c>
      <c r="J24" s="90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99">
        <v>44319</v>
      </c>
      <c r="B25" s="67" t="s">
        <v>331</v>
      </c>
      <c r="C25" s="96">
        <v>4436</v>
      </c>
      <c r="D25" s="96">
        <v>4436</v>
      </c>
      <c r="E25" s="96">
        <v>0</v>
      </c>
      <c r="F25" s="88">
        <v>44319</v>
      </c>
      <c r="G25" s="89" t="str">
        <f t="shared" si="3"/>
        <v>(月)</v>
      </c>
      <c r="H25" s="90">
        <f t="shared" si="4"/>
        <v>4436</v>
      </c>
      <c r="I25" s="90">
        <v>4436</v>
      </c>
      <c r="J25" s="90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99">
        <v>44320</v>
      </c>
      <c r="B26" s="67" t="s">
        <v>332</v>
      </c>
      <c r="C26" s="96">
        <v>4419</v>
      </c>
      <c r="D26" s="96">
        <v>4419</v>
      </c>
      <c r="E26" s="96">
        <v>0</v>
      </c>
      <c r="F26" s="88">
        <v>44320</v>
      </c>
      <c r="G26" s="89" t="str">
        <f>TEXT(F26,"(aaa)")</f>
        <v>(火)</v>
      </c>
      <c r="H26" s="90">
        <f t="shared" si="4"/>
        <v>4419</v>
      </c>
      <c r="I26" s="90">
        <v>4419</v>
      </c>
      <c r="J26" s="90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99">
        <v>44321</v>
      </c>
      <c r="B27" s="67" t="s">
        <v>333</v>
      </c>
      <c r="C27" s="96">
        <v>4604</v>
      </c>
      <c r="D27" s="96">
        <v>4604</v>
      </c>
      <c r="E27" s="96">
        <v>0</v>
      </c>
      <c r="F27" s="88">
        <v>44321</v>
      </c>
      <c r="G27" s="89" t="str">
        <f>TEXT(F27,"(aaa)")</f>
        <v>(水)</v>
      </c>
      <c r="H27" s="90">
        <f t="shared" si="4"/>
        <v>4604</v>
      </c>
      <c r="I27" s="90">
        <v>4604</v>
      </c>
      <c r="J27" s="90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07">
        <v>44322</v>
      </c>
      <c r="B28" s="106" t="s">
        <v>320</v>
      </c>
      <c r="C28" s="105">
        <v>331914</v>
      </c>
      <c r="D28" s="105">
        <v>268978</v>
      </c>
      <c r="E28" s="105">
        <v>62936</v>
      </c>
      <c r="F28" s="104">
        <v>44322</v>
      </c>
      <c r="G28" s="103" t="s">
        <v>320</v>
      </c>
      <c r="H28" s="102">
        <v>16616</v>
      </c>
      <c r="I28" s="102">
        <v>16616</v>
      </c>
      <c r="J28" s="102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A29" s="110">
        <v>44323</v>
      </c>
      <c r="B29" s="109" t="s">
        <v>321</v>
      </c>
      <c r="C29" s="108">
        <v>140344</v>
      </c>
      <c r="D29" s="108">
        <v>97165</v>
      </c>
      <c r="E29" s="108">
        <v>43179</v>
      </c>
      <c r="F29" s="75">
        <v>44323</v>
      </c>
      <c r="G29" s="87" t="s">
        <v>321</v>
      </c>
      <c r="H29" s="59">
        <v>18248</v>
      </c>
      <c r="I29" s="59">
        <v>16630</v>
      </c>
      <c r="J29" s="59">
        <v>1618</v>
      </c>
      <c r="K29" s="74">
        <f t="shared" si="0"/>
        <v>44323</v>
      </c>
      <c r="L29" s="69">
        <f t="shared" si="1"/>
        <v>113795</v>
      </c>
      <c r="M29" s="69">
        <f t="shared" si="2"/>
        <v>44797</v>
      </c>
    </row>
    <row r="30" spans="1:13" x14ac:dyDescent="0.55000000000000004">
      <c r="A30" s="75">
        <v>44324</v>
      </c>
      <c r="B30" s="66" t="s">
        <v>313</v>
      </c>
      <c r="C30" s="96">
        <v>0</v>
      </c>
      <c r="D30" s="96">
        <v>0</v>
      </c>
      <c r="E30" s="96">
        <v>0</v>
      </c>
      <c r="F30" s="75">
        <v>44324</v>
      </c>
      <c r="G30" s="87" t="s">
        <v>322</v>
      </c>
      <c r="H30" s="59">
        <v>22849</v>
      </c>
      <c r="I30" s="59">
        <v>21703</v>
      </c>
      <c r="J30" s="59">
        <v>1146</v>
      </c>
      <c r="K30" s="74">
        <f t="shared" si="0"/>
        <v>44324</v>
      </c>
      <c r="L30" s="69">
        <f t="shared" si="1"/>
        <v>21703</v>
      </c>
      <c r="M30" s="69">
        <f t="shared" si="2"/>
        <v>1146</v>
      </c>
    </row>
    <row r="31" spans="1:13" x14ac:dyDescent="0.55000000000000004">
      <c r="A31" s="75">
        <v>44325</v>
      </c>
      <c r="B31" s="66" t="s">
        <v>312</v>
      </c>
      <c r="C31" s="96">
        <v>0</v>
      </c>
      <c r="D31" s="96">
        <v>0</v>
      </c>
      <c r="E31" s="96">
        <v>0</v>
      </c>
      <c r="F31" s="75">
        <v>44325</v>
      </c>
      <c r="G31" s="87" t="s">
        <v>323</v>
      </c>
      <c r="H31" s="59">
        <v>34138</v>
      </c>
      <c r="I31" s="59">
        <v>30724</v>
      </c>
      <c r="J31" s="59">
        <v>3414</v>
      </c>
      <c r="K31" s="74">
        <f t="shared" si="0"/>
        <v>44325</v>
      </c>
      <c r="L31" s="69">
        <f t="shared" si="1"/>
        <v>30724</v>
      </c>
      <c r="M31" s="69">
        <f t="shared" si="2"/>
        <v>3414</v>
      </c>
    </row>
    <row r="32" spans="1:13" x14ac:dyDescent="0.55000000000000004">
      <c r="A32" s="75">
        <v>44326</v>
      </c>
      <c r="B32" s="87" t="s">
        <v>331</v>
      </c>
      <c r="C32" s="98">
        <v>223504</v>
      </c>
      <c r="D32" s="98">
        <v>155255</v>
      </c>
      <c r="E32" s="98">
        <v>68249</v>
      </c>
      <c r="F32" s="104">
        <v>44326</v>
      </c>
      <c r="G32" s="109" t="s">
        <v>331</v>
      </c>
      <c r="H32" s="108">
        <v>48100</v>
      </c>
      <c r="I32" s="108">
        <v>43737</v>
      </c>
      <c r="J32" s="108">
        <v>4363</v>
      </c>
      <c r="K32" s="74">
        <f t="shared" si="0"/>
        <v>44326</v>
      </c>
      <c r="L32" s="69">
        <f t="shared" si="1"/>
        <v>198992</v>
      </c>
      <c r="M32" s="69">
        <f t="shared" si="2"/>
        <v>72612</v>
      </c>
    </row>
    <row r="33" spans="11:13" x14ac:dyDescent="0.55000000000000004">
      <c r="K33" s="74" t="str">
        <f t="shared" si="0"/>
        <v/>
      </c>
      <c r="L33" s="69" t="str">
        <f t="shared" si="1"/>
        <v/>
      </c>
      <c r="M33" s="69" t="str">
        <f t="shared" si="2"/>
        <v/>
      </c>
    </row>
    <row r="34" spans="1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2" t="s">
        <v>177</v>
      </c>
      <c r="B1" s="112"/>
      <c r="C1" s="112"/>
      <c r="D1" s="117"/>
      <c r="E1" s="117"/>
      <c r="F1" s="117"/>
      <c r="G1" s="117"/>
      <c r="H1" s="117"/>
      <c r="I1" s="117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10</v>
      </c>
      <c r="D2" s="116" t="s">
        <v>178</v>
      </c>
      <c r="E2" s="117"/>
      <c r="F2" s="117"/>
      <c r="G2" s="117"/>
      <c r="H2" s="117"/>
      <c r="I2" s="117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44326</v>
      </c>
      <c r="C5" s="30" t="s">
        <v>7</v>
      </c>
      <c r="D5" s="40">
        <f>IFERROR(INT(TRIM(SUBSTITUTE(VLOOKUP($A5&amp;"*",'各都道府県の状況（前日）'!$A:$I,D$3,FALSE), "※5", ""))), "")</f>
        <v>27090</v>
      </c>
      <c r="E5" s="40">
        <f>IFERROR(INT(TRIM(SUBSTITUTE(VLOOKUP($A5&amp;"*",'各都道府県の状況（前日）'!$A:$I,E$3,FALSE), "※5", ""))), "")</f>
        <v>563175</v>
      </c>
      <c r="F5" s="40">
        <f>IFERROR(INT(TRIM(SUBSTITUTE(VLOOKUP($A5&amp;"*",'各都道府県の状況（前日）'!$A:$I,F$3,FALSE), "※5", ""))), "")</f>
        <v>22928</v>
      </c>
      <c r="G5" s="40">
        <f>IFERROR(INT(TRIM(SUBSTITUTE(VLOOKUP($A5&amp;"*",'各都道府県の状況（前日）'!$A:$I,G$3,FALSE), "※5", ""))), "")</f>
        <v>901</v>
      </c>
      <c r="H5" s="40">
        <f>IFERROR(INT(TRIM(SUBSTITUTE(VLOOKUP($A5&amp;"*",'各都道府県の状況（前日）'!$A:$I,H$3,FALSE), "※5", ""))), "")</f>
        <v>2933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44326</v>
      </c>
      <c r="C6" s="30" t="s">
        <v>11</v>
      </c>
      <c r="D6" s="40">
        <f>IFERROR(INT(TRIM(SUBSTITUTE(VLOOKUP($A6&amp;"*",'各都道府県の状況（前日）'!$A:$I,D$3,FALSE), "※5", ""))), "")</f>
        <v>1813</v>
      </c>
      <c r="E6" s="40">
        <f>IFERROR(INT(TRIM(SUBSTITUTE(VLOOKUP($A6&amp;"*",'各都道府県の状況（前日）'!$A:$I,E$3,FALSE), "※5", ""))), "")</f>
        <v>35847</v>
      </c>
      <c r="F6" s="40">
        <f>IFERROR(INT(TRIM(SUBSTITUTE(VLOOKUP($A6&amp;"*",'各都道府県の状況（前日）'!$A:$I,F$3,FALSE), "※5", ""))), "")</f>
        <v>1483</v>
      </c>
      <c r="G6" s="40">
        <f>IFERROR(INT(TRIM(SUBSTITUTE(VLOOKUP($A6&amp;"*",'各都道府県の状況（前日）'!$A:$I,G$3,FALSE), "※5", ""))), "")</f>
        <v>26</v>
      </c>
      <c r="H6" s="40">
        <f>IFERROR(INT(TRIM(SUBSTITUTE(VLOOKUP($A6&amp;"*",'各都道府県の状況（前日）'!$A:$I,H$3,FALSE), "※5", ""))), "")</f>
        <v>304</v>
      </c>
      <c r="I6" s="40">
        <f>IFERROR(INT(TRIM(SUBSTITUTE(VLOOKUP($A6&amp;"*",'各都道府県の状況（前日）'!$A:$I,I$3,FALSE), "※5", ""))), "")</f>
        <v>5</v>
      </c>
    </row>
    <row r="7" spans="1:10" x14ac:dyDescent="0.55000000000000004">
      <c r="A7" s="12" t="s">
        <v>183</v>
      </c>
      <c r="B7" s="13">
        <f t="shared" si="0"/>
        <v>44326</v>
      </c>
      <c r="C7" s="30" t="s">
        <v>12</v>
      </c>
      <c r="D7" s="40">
        <f>IFERROR(INT(TRIM(SUBSTITUTE(VLOOKUP($A7&amp;"*",'各都道府県の状況（前日）'!$A:$I,D$3,FALSE), "※5", ""))), "")</f>
        <v>1104</v>
      </c>
      <c r="E7" s="40">
        <f>IFERROR(INT(TRIM(SUBSTITUTE(VLOOKUP($A7&amp;"*",'各都道府県の状況（前日）'!$A:$I,E$3,FALSE), "※5", ""))), "")</f>
        <v>61476</v>
      </c>
      <c r="F7" s="40">
        <f>IFERROR(INT(TRIM(SUBSTITUTE(VLOOKUP($A7&amp;"*",'各都道府県の状況（前日）'!$A:$I,F$3,FALSE), "※5", ""))), "")</f>
        <v>870</v>
      </c>
      <c r="G7" s="40">
        <f>IFERROR(INT(TRIM(SUBSTITUTE(VLOOKUP($A7&amp;"*",'各都道府県の状況（前日）'!$A:$I,G$3,FALSE), "※5", ""))), "")</f>
        <v>36</v>
      </c>
      <c r="H7" s="40">
        <f>IFERROR(INT(TRIM(SUBSTITUTE(VLOOKUP($A7&amp;"*",'各都道府県の状況（前日）'!$A:$I,H$3,FALSE), "※5", ""))), "")</f>
        <v>198</v>
      </c>
      <c r="I7" s="40">
        <f>IFERROR(INT(TRIM(SUBSTITUTE(VLOOKUP($A7&amp;"*",'各都道府県の状況（前日）'!$A:$I,I$3,FALSE), "※5", ""))), "")</f>
        <v>1</v>
      </c>
    </row>
    <row r="8" spans="1:10" x14ac:dyDescent="0.55000000000000004">
      <c r="A8" s="12" t="s">
        <v>184</v>
      </c>
      <c r="B8" s="13">
        <f t="shared" si="0"/>
        <v>44326</v>
      </c>
      <c r="C8" s="30" t="s">
        <v>13</v>
      </c>
      <c r="D8" s="40">
        <f>IFERROR(INT(TRIM(SUBSTITUTE(VLOOKUP($A8&amp;"*",'各都道府県の状況（前日）'!$A:$I,D$3,FALSE), "※5", ""))), "")</f>
        <v>8353</v>
      </c>
      <c r="E8" s="40">
        <f>IFERROR(INT(TRIM(SUBSTITUTE(VLOOKUP($A8&amp;"*",'各都道府県の状況（前日）'!$A:$I,E$3,FALSE), "※5", ""))), "")</f>
        <v>124673</v>
      </c>
      <c r="F8" s="40">
        <f>IFERROR(INT(TRIM(SUBSTITUTE(VLOOKUP($A8&amp;"*",'各都道府県の状況（前日）'!$A:$I,F$3,FALSE), "※5", ""))), "")</f>
        <v>7846</v>
      </c>
      <c r="G8" s="40">
        <f>IFERROR(INT(TRIM(SUBSTITUTE(VLOOKUP($A8&amp;"*",'各都道府県の状況（前日）'!$A:$I,G$3,FALSE), "※5", ""))), "")</f>
        <v>74</v>
      </c>
      <c r="H8" s="40">
        <f>IFERROR(INT(TRIM(SUBSTITUTE(VLOOKUP($A8&amp;"*",'各都道府県の状況（前日）'!$A:$I,H$3,FALSE), "※5", ""))), "")</f>
        <v>425</v>
      </c>
      <c r="I8" s="40">
        <f>IFERROR(INT(TRIM(SUBSTITUTE(VLOOKUP($A8&amp;"*",'各都道府県の状況（前日）'!$A:$I,I$3,FALSE), "※5", ""))), "")</f>
        <v>11</v>
      </c>
    </row>
    <row r="9" spans="1:10" ht="21" customHeight="1" x14ac:dyDescent="0.55000000000000004">
      <c r="A9" s="12" t="s">
        <v>185</v>
      </c>
      <c r="B9" s="13">
        <f t="shared" si="0"/>
        <v>44326</v>
      </c>
      <c r="C9" s="30" t="s">
        <v>14</v>
      </c>
      <c r="D9" s="40">
        <f>IFERROR(INT(TRIM(SUBSTITUTE(VLOOKUP($A9&amp;"*",'各都道府県の状況（前日）'!$A:$I,D$3,FALSE), "※5", ""))), "")</f>
        <v>601</v>
      </c>
      <c r="E9" s="40">
        <f>IFERROR(INT(TRIM(SUBSTITUTE(VLOOKUP($A9&amp;"*",'各都道府県の状況（前日）'!$A:$I,E$3,FALSE), "※5", ""))), "")</f>
        <v>11745</v>
      </c>
      <c r="F9" s="40">
        <f>IFERROR(INT(TRIM(SUBSTITUTE(VLOOKUP($A9&amp;"*",'各都道府県の状況（前日）'!$A:$I,F$3,FALSE), "※5", ""))), "")</f>
        <v>460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132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44326</v>
      </c>
      <c r="C10" s="30" t="s">
        <v>15</v>
      </c>
      <c r="D10" s="40">
        <f>IFERROR(INT(TRIM(SUBSTITUTE(VLOOKUP($A10&amp;"*",'各都道府県の状況（前日）'!$A:$I,D$3,FALSE), "※5", ""))), "")</f>
        <v>1608</v>
      </c>
      <c r="E10" s="40">
        <f>IFERROR(INT(TRIM(SUBSTITUTE(VLOOKUP($A10&amp;"*",'各都道府県の状況（前日）'!$A:$I,E$3,FALSE), "※5", ""))), "")</f>
        <v>50457</v>
      </c>
      <c r="F10" s="40">
        <f>IFERROR(INT(TRIM(SUBSTITUTE(VLOOKUP($A10&amp;"*",'各都道府県の状況（前日）'!$A:$I,F$3,FALSE), "※5", ""))), "")</f>
        <v>1450</v>
      </c>
      <c r="G10" s="40">
        <f>IFERROR(INT(TRIM(SUBSTITUTE(VLOOKUP($A10&amp;"*",'各都道府県の状況（前日）'!$A:$I,G$3,FALSE), "※5", ""))), "")</f>
        <v>36</v>
      </c>
      <c r="H10" s="40">
        <f>IFERROR(INT(TRIM(SUBSTITUTE(VLOOKUP($A10&amp;"*",'各都道府県の状況（前日）'!$A:$I,H$3,FALSE), "※5", ""))), "")</f>
        <v>122</v>
      </c>
      <c r="I10" s="40">
        <f>IFERROR(INT(TRIM(SUBSTITUTE(VLOOKUP($A10&amp;"*",'各都道府県の状況（前日）'!$A:$I,I$3,FALSE), "※5", ""))), "")</f>
        <v>6</v>
      </c>
    </row>
    <row r="11" spans="1:10" x14ac:dyDescent="0.55000000000000004">
      <c r="A11" s="12" t="s">
        <v>187</v>
      </c>
      <c r="B11" s="13">
        <f t="shared" si="0"/>
        <v>44326</v>
      </c>
      <c r="C11" s="30" t="s">
        <v>16</v>
      </c>
      <c r="D11" s="40">
        <f>IFERROR(INT(TRIM(SUBSTITUTE(VLOOKUP($A11&amp;"*",'各都道府県の状況（前日）'!$A:$I,D$3,FALSE), "※5", ""))), "")</f>
        <v>3928</v>
      </c>
      <c r="E11" s="40">
        <f>IFERROR(INT(TRIM(SUBSTITUTE(VLOOKUP($A11&amp;"*",'各都道府県の状況（前日）'!$A:$I,E$3,FALSE), "※5", ""))), "")</f>
        <v>197723</v>
      </c>
      <c r="F11" s="40">
        <f>IFERROR(INT(TRIM(SUBSTITUTE(VLOOKUP($A11&amp;"*",'各都道府県の状況（前日）'!$A:$I,F$3,FALSE), "※5", ""))), "")</f>
        <v>3187</v>
      </c>
      <c r="G11" s="40">
        <f>IFERROR(INT(TRIM(SUBSTITUTE(VLOOKUP($A11&amp;"*",'各都道府県の状況（前日）'!$A:$I,G$3,FALSE), "※5", ""))), "")</f>
        <v>129</v>
      </c>
      <c r="H11" s="40">
        <f>IFERROR(INT(TRIM(SUBSTITUTE(VLOOKUP($A11&amp;"*",'各都道府県の状況（前日）'!$A:$I,H$3,FALSE), "※5", ""))), "")</f>
        <v>612</v>
      </c>
      <c r="I11" s="40">
        <f>IFERROR(INT(TRIM(SUBSTITUTE(VLOOKUP($A11&amp;"*",'各都道府県の状況（前日）'!$A:$I,I$3,FALSE), "※5", ""))), "")</f>
        <v>21</v>
      </c>
    </row>
    <row r="12" spans="1:10" x14ac:dyDescent="0.55000000000000004">
      <c r="A12" s="12" t="s">
        <v>188</v>
      </c>
      <c r="B12" s="13">
        <f t="shared" si="0"/>
        <v>44326</v>
      </c>
      <c r="C12" s="30" t="s">
        <v>17</v>
      </c>
      <c r="D12" s="40">
        <f>IFERROR(INT(TRIM(SUBSTITUTE(VLOOKUP($A12&amp;"*",'各都道府県の状況（前日）'!$A:$I,D$3,FALSE), "※5", ""))), "")</f>
        <v>8607</v>
      </c>
      <c r="E12" s="40">
        <f>IFERROR(INT(TRIM(SUBSTITUTE(VLOOKUP($A12&amp;"*",'各都道府県の状況（前日）'!$A:$I,E$3,FALSE), "※5", ""))), "")</f>
        <v>31023</v>
      </c>
      <c r="F12" s="40">
        <f>IFERROR(INT(TRIM(SUBSTITUTE(VLOOKUP($A12&amp;"*",'各都道府県の状況（前日）'!$A:$I,F$3,FALSE), "※5", ""))), "")</f>
        <v>8023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449</v>
      </c>
      <c r="I12" s="40">
        <f>IFERROR(INT(TRIM(SUBSTITUTE(VLOOKUP($A12&amp;"*",'各都道府県の状況（前日）'!$A:$I,I$3,FALSE), "※5", ""))), "")</f>
        <v>15</v>
      </c>
    </row>
    <row r="13" spans="1:10" x14ac:dyDescent="0.55000000000000004">
      <c r="A13" s="12" t="s">
        <v>189</v>
      </c>
      <c r="B13" s="13">
        <f t="shared" si="0"/>
        <v>44326</v>
      </c>
      <c r="C13" s="30" t="s">
        <v>18</v>
      </c>
      <c r="D13" s="40">
        <f>IFERROR(INT(TRIM(SUBSTITUTE(VLOOKUP($A13&amp;"*",'各都道府県の状況（前日）'!$A:$I,D$3,FALSE), "※5", ""))), "")</f>
        <v>5628</v>
      </c>
      <c r="E13" s="40">
        <f>IFERROR(INT(TRIM(SUBSTITUTE(VLOOKUP($A13&amp;"*",'各都道府県の状況（前日）'!$A:$I,E$3,FALSE), "※5", ""))), "")</f>
        <v>222943</v>
      </c>
      <c r="F13" s="40">
        <f>IFERROR(INT(TRIM(SUBSTITUTE(VLOOKUP($A13&amp;"*",'各都道府県の状況（前日）'!$A:$I,F$3,FALSE), "※5", ""))), "")</f>
        <v>5272</v>
      </c>
      <c r="G13" s="40">
        <f>IFERROR(INT(TRIM(SUBSTITUTE(VLOOKUP($A13&amp;"*",'各都道府県の状況（前日）'!$A:$I,G$3,FALSE), "※5", ""))), "")</f>
        <v>73</v>
      </c>
      <c r="H13" s="40">
        <f>IFERROR(INT(TRIM(SUBSTITUTE(VLOOKUP($A13&amp;"*",'各都道府県の状況（前日）'!$A:$I,H$3,FALSE), "※5", ""))), "")</f>
        <v>283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44326</v>
      </c>
      <c r="C14" s="30" t="s">
        <v>19</v>
      </c>
      <c r="D14" s="40">
        <f>IFERROR(INT(TRIM(SUBSTITUTE(VLOOKUP($A14&amp;"*",'各都道府県の状況（前日）'!$A:$I,D$3,FALSE), "※5", ""))), "")</f>
        <v>6768</v>
      </c>
      <c r="E14" s="40">
        <f>IFERROR(INT(TRIM(SUBSTITUTE(VLOOKUP($A14&amp;"*",'各都道府県の状況（前日）'!$A:$I,E$3,FALSE), "※5", ""))), "")</f>
        <v>146386</v>
      </c>
      <c r="F14" s="40">
        <f>IFERROR(INT(TRIM(SUBSTITUTE(VLOOKUP($A14&amp;"*",'各都道府県の状況（前日）'!$A:$I,F$3,FALSE), "※5", ""))), "")</f>
        <v>5950</v>
      </c>
      <c r="G14" s="40">
        <f>IFERROR(INT(TRIM(SUBSTITUTE(VLOOKUP($A14&amp;"*",'各都道府県の状況（前日）'!$A:$I,G$3,FALSE), "※5", ""))), "")</f>
        <v>107</v>
      </c>
      <c r="H14" s="40">
        <f>IFERROR(INT(TRIM(SUBSTITUTE(VLOOKUP($A14&amp;"*",'各都道府県の状況（前日）'!$A:$I,H$3,FALSE), "※5", ""))), "")</f>
        <v>711</v>
      </c>
      <c r="I14" s="40">
        <f>IFERROR(INT(TRIM(SUBSTITUTE(VLOOKUP($A14&amp;"*",'各都道府県の状況（前日）'!$A:$I,I$3,FALSE), "※5", ""))), "")</f>
        <v>16</v>
      </c>
    </row>
    <row r="15" spans="1:10" x14ac:dyDescent="0.55000000000000004">
      <c r="A15" s="12" t="s">
        <v>191</v>
      </c>
      <c r="B15" s="13">
        <f t="shared" si="0"/>
        <v>44326</v>
      </c>
      <c r="C15" s="30" t="s">
        <v>20</v>
      </c>
      <c r="D15" s="40">
        <f>IFERROR(INT(TRIM(SUBSTITUTE(VLOOKUP($A15&amp;"*",'各都道府県の状況（前日）'!$A:$I,D$3,FALSE), "※5", ""))), "")</f>
        <v>40011</v>
      </c>
      <c r="E15" s="40">
        <f>IFERROR(INT(TRIM(SUBSTITUTE(VLOOKUP($A15&amp;"*",'各都道府県の状況（前日）'!$A:$I,E$3,FALSE), "※5", ""))), "")</f>
        <v>790652</v>
      </c>
      <c r="F15" s="40">
        <f>IFERROR(INT(TRIM(SUBSTITUTE(VLOOKUP($A15&amp;"*",'各都道府県の状況（前日）'!$A:$I,F$3,FALSE), "※5", ""))), "")</f>
        <v>36761</v>
      </c>
      <c r="G15" s="40">
        <f>IFERROR(INT(TRIM(SUBSTITUTE(VLOOKUP($A15&amp;"*",'各都道府県の状況（前日）'!$A:$I,G$3,FALSE), "※5", ""))), "")</f>
        <v>751</v>
      </c>
      <c r="H15" s="40">
        <f>IFERROR(INT(TRIM(SUBSTITUTE(VLOOKUP($A15&amp;"*",'各都道府県の状況（前日）'!$A:$I,H$3,FALSE), "※5", ""))), "")</f>
        <v>2499</v>
      </c>
      <c r="I15" s="40">
        <f>IFERROR(INT(TRIM(SUBSTITUTE(VLOOKUP($A15&amp;"*",'各都道府県の状況（前日）'!$A:$I,I$3,FALSE), "※5", ""))), "")</f>
        <v>46</v>
      </c>
    </row>
    <row r="16" spans="1:10" x14ac:dyDescent="0.55000000000000004">
      <c r="A16" s="12" t="s">
        <v>192</v>
      </c>
      <c r="B16" s="13">
        <f t="shared" si="0"/>
        <v>44326</v>
      </c>
      <c r="C16" s="30" t="s">
        <v>21</v>
      </c>
      <c r="D16" s="40">
        <f>IFERROR(INT(TRIM(SUBSTITUTE(VLOOKUP($A16&amp;"*",'各都道府県の状況（前日）'!$A:$I,D$3,FALSE), "※5", ""))), "")</f>
        <v>34574</v>
      </c>
      <c r="E16" s="40">
        <f>IFERROR(INT(TRIM(SUBSTITUTE(VLOOKUP($A16&amp;"*",'各都道府県の状況（前日）'!$A:$I,E$3,FALSE), "※5", ""))), "")</f>
        <v>562276</v>
      </c>
      <c r="F16" s="40">
        <f>IFERROR(INT(TRIM(SUBSTITUTE(VLOOKUP($A16&amp;"*",'各都道府県の状況（前日）'!$A:$I,F$3,FALSE), "※5", ""))), "")</f>
        <v>32546</v>
      </c>
      <c r="G16" s="40">
        <f>IFERROR(INT(TRIM(SUBSTITUTE(VLOOKUP($A16&amp;"*",'各都道府県の状況（前日）'!$A:$I,G$3,FALSE), "※5", ""))), "")</f>
        <v>642</v>
      </c>
      <c r="H16" s="40">
        <f>IFERROR(INT(TRIM(SUBSTITUTE(VLOOKUP($A16&amp;"*",'各都道府県の状況（前日）'!$A:$I,H$3,FALSE), "※5", ""))), "")</f>
        <v>1386</v>
      </c>
      <c r="I16" s="40">
        <f>IFERROR(INT(TRIM(SUBSTITUTE(VLOOKUP($A16&amp;"*",'各都道府県の状況（前日）'!$A:$I,I$3,FALSE), "※5", ""))), "")</f>
        <v>17</v>
      </c>
    </row>
    <row r="17" spans="1:9" x14ac:dyDescent="0.55000000000000004">
      <c r="A17" s="12" t="s">
        <v>193</v>
      </c>
      <c r="B17" s="13">
        <f t="shared" si="0"/>
        <v>44326</v>
      </c>
      <c r="C17" s="30" t="s">
        <v>22</v>
      </c>
      <c r="D17" s="40">
        <f>IFERROR(INT(TRIM(SUBSTITUTE(VLOOKUP($A17&amp;"*",'各都道府県の状況（前日）'!$A:$I,D$3,FALSE), "※5", ""))), "")</f>
        <v>147167</v>
      </c>
      <c r="E17" s="40">
        <f>IFERROR(INT(TRIM(SUBSTITUTE(VLOOKUP($A17&amp;"*",'各都道府県の状況（前日）'!$A:$I,E$3,FALSE), "※5", ""))), "")</f>
        <v>2094353</v>
      </c>
      <c r="F17" s="40">
        <f>IFERROR(INT(TRIM(SUBSTITUTE(VLOOKUP($A17&amp;"*",'各都道府県の状況（前日）'!$A:$I,F$3,FALSE), "※5", ""))), "")</f>
        <v>138070</v>
      </c>
      <c r="G17" s="40">
        <f>IFERROR(INT(TRIM(SUBSTITUTE(VLOOKUP($A17&amp;"*",'各都道府県の状況（前日）'!$A:$I,G$3,FALSE), "※5", ""))), "")</f>
        <v>1920</v>
      </c>
      <c r="H17" s="40">
        <f>IFERROR(INT(TRIM(SUBSTITUTE(VLOOKUP($A17&amp;"*",'各都道府県の状況（前日）'!$A:$I,H$3,FALSE), "※5", ""))), "")</f>
        <v>7177</v>
      </c>
      <c r="I17" s="40">
        <f>IFERROR(INT(TRIM(SUBSTITUTE(VLOOKUP($A17&amp;"*",'各都道府県の状況（前日）'!$A:$I,I$3,FALSE), "※5", ""))), "")</f>
        <v>78</v>
      </c>
    </row>
    <row r="18" spans="1:9" x14ac:dyDescent="0.55000000000000004">
      <c r="A18" s="12" t="s">
        <v>194</v>
      </c>
      <c r="B18" s="13">
        <f t="shared" si="0"/>
        <v>44326</v>
      </c>
      <c r="C18" s="30" t="s">
        <v>23</v>
      </c>
      <c r="D18" s="40">
        <f>IFERROR(INT(TRIM(SUBSTITUTE(VLOOKUP($A18&amp;"*",'各都道府県の状況（前日）'!$A:$I,D$3,FALSE), "※5", ""))), "")</f>
        <v>55976</v>
      </c>
      <c r="E18" s="40">
        <f>IFERROR(INT(TRIM(SUBSTITUTE(VLOOKUP($A18&amp;"*",'各都道府県の状況（前日）'!$A:$I,E$3,FALSE), "※5", ""))), "")</f>
        <v>838313</v>
      </c>
      <c r="F18" s="40">
        <f>IFERROR(INT(TRIM(SUBSTITUTE(VLOOKUP($A18&amp;"*",'各都道府県の状況（前日）'!$A:$I,F$3,FALSE), "※5", ""))), "")</f>
        <v>53034</v>
      </c>
      <c r="G18" s="40">
        <f>IFERROR(INT(TRIM(SUBSTITUTE(VLOOKUP($A18&amp;"*",'各都道府県の状況（前日）'!$A:$I,G$3,FALSE), "※5", ""))), "")</f>
        <v>837</v>
      </c>
      <c r="H18" s="40">
        <f>IFERROR(INT(TRIM(SUBSTITUTE(VLOOKUP($A18&amp;"*",'各都道府県の状況（前日）'!$A:$I,H$3,FALSE), "※5", ""))), "")</f>
        <v>2105</v>
      </c>
      <c r="I18" s="40">
        <f>IFERROR(INT(TRIM(SUBSTITUTE(VLOOKUP($A18&amp;"*",'各都道府県の状況（前日）'!$A:$I,I$3,FALSE), "※5", ""))), "")</f>
        <v>48</v>
      </c>
    </row>
    <row r="19" spans="1:9" x14ac:dyDescent="0.55000000000000004">
      <c r="A19" s="12" t="s">
        <v>195</v>
      </c>
      <c r="B19" s="13">
        <f t="shared" si="0"/>
        <v>44326</v>
      </c>
      <c r="C19" s="30" t="s">
        <v>24</v>
      </c>
      <c r="D19" s="40">
        <f>IFERROR(INT(TRIM(SUBSTITUTE(VLOOKUP($A19&amp;"*",'各都道府県の状況（前日）'!$A:$I,D$3,FALSE), "※5", ""))), "")</f>
        <v>2591</v>
      </c>
      <c r="E19" s="40">
        <f>IFERROR(INT(TRIM(SUBSTITUTE(VLOOKUP($A19&amp;"*",'各都道府県の状況（前日）'!$A:$I,E$3,FALSE), "※5", ""))), "")</f>
        <v>117734</v>
      </c>
      <c r="F19" s="40">
        <f>IFERROR(INT(TRIM(SUBSTITUTE(VLOOKUP($A19&amp;"*",'各都道府県の状況（前日）'!$A:$I,F$3,FALSE), "※5", ""))), "")</f>
        <v>2214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352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44326</v>
      </c>
      <c r="C20" s="30" t="s">
        <v>25</v>
      </c>
      <c r="D20" s="40">
        <f>IFERROR(INT(TRIM(SUBSTITUTE(VLOOKUP($A20&amp;"*",'各都道府県の状況（前日）'!$A:$I,D$3,FALSE), "※5", ""))), "")</f>
        <v>1420</v>
      </c>
      <c r="E20" s="40">
        <f>IFERROR(INT(TRIM(SUBSTITUTE(VLOOKUP($A20&amp;"*",'各都道府県の状況（前日）'!$A:$I,E$3,FALSE), "※5", ""))), "")</f>
        <v>54039</v>
      </c>
      <c r="F20" s="40">
        <f>IFERROR(INT(TRIM(SUBSTITUTE(VLOOKUP($A20&amp;"*",'各都道府県の状況（前日）'!$A:$I,F$3,FALSE), "※5", ""))), "")</f>
        <v>1248</v>
      </c>
      <c r="G20" s="40">
        <f>IFERROR(INT(TRIM(SUBSTITUTE(VLOOKUP($A20&amp;"*",'各都道府県の状況（前日）'!$A:$I,G$3,FALSE), "※5", ""))), "")</f>
        <v>31</v>
      </c>
      <c r="H20" s="40">
        <f>IFERROR(INT(TRIM(SUBSTITUTE(VLOOKUP($A20&amp;"*",'各都道府県の状況（前日）'!$A:$I,H$3,FALSE), "※5", ""))), "")</f>
        <v>141</v>
      </c>
      <c r="I20" s="40">
        <f>IFERROR(INT(TRIM(SUBSTITUTE(VLOOKUP($A20&amp;"*",'各都道府県の状況（前日）'!$A:$I,I$3,FALSE), "※5", ""))), "")</f>
        <v>7</v>
      </c>
    </row>
    <row r="21" spans="1:9" x14ac:dyDescent="0.55000000000000004">
      <c r="A21" s="12" t="s">
        <v>197</v>
      </c>
      <c r="B21" s="13">
        <f t="shared" si="0"/>
        <v>44326</v>
      </c>
      <c r="C21" s="30" t="s">
        <v>26</v>
      </c>
      <c r="D21" s="40">
        <f>IFERROR(INT(TRIM(SUBSTITUTE(VLOOKUP($A21&amp;"*",'各都道府県の状況（前日）'!$A:$I,D$3,FALSE), "※5", ""))), "")</f>
        <v>2916</v>
      </c>
      <c r="E21" s="40">
        <f>IFERROR(INT(TRIM(SUBSTITUTE(VLOOKUP($A21&amp;"*",'各都道府県の状況（前日）'!$A:$I,E$3,FALSE), "※5", ""))), "")</f>
        <v>74543</v>
      </c>
      <c r="F21" s="40">
        <f>IFERROR(INT(TRIM(SUBSTITUTE(VLOOKUP($A21&amp;"*",'各都道府県の状況（前日）'!$A:$I,F$3,FALSE), "※5", ""))), "")</f>
        <v>2294</v>
      </c>
      <c r="G21" s="40">
        <f>IFERROR(INT(TRIM(SUBSTITUTE(VLOOKUP($A21&amp;"*",'各都道府県の状況（前日）'!$A:$I,G$3,FALSE), "※5", ""))), "")</f>
        <v>88</v>
      </c>
      <c r="H21" s="40">
        <f>IFERROR(INT(TRIM(SUBSTITUTE(VLOOKUP($A21&amp;"*",'各都道府県の状況（前日）'!$A:$I,H$3,FALSE), "※5", ""))), "")</f>
        <v>532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44326</v>
      </c>
      <c r="C22" s="30" t="s">
        <v>27</v>
      </c>
      <c r="D22" s="40">
        <f>IFERROR(INT(TRIM(SUBSTITUTE(VLOOKUP($A22&amp;"*",'各都道府県の状況（前日）'!$A:$I,D$3,FALSE), "※5", ""))), "")</f>
        <v>960</v>
      </c>
      <c r="E22" s="40">
        <f>IFERROR(INT(TRIM(SUBSTITUTE(VLOOKUP($A22&amp;"*",'各都道府県の状況（前日）'!$A:$I,E$3,FALSE), "※5", ""))), "")</f>
        <v>51959</v>
      </c>
      <c r="F22" s="40">
        <f>IFERROR(INT(TRIM(SUBSTITUTE(VLOOKUP($A22&amp;"*",'各都道府県の状況（前日）'!$A:$I,F$3,FALSE), "※5", ""))), "")</f>
        <v>826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101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44326</v>
      </c>
      <c r="C23" s="30" t="s">
        <v>28</v>
      </c>
      <c r="D23" s="40">
        <f>IFERROR(INT(TRIM(SUBSTITUTE(VLOOKUP($A23&amp;"*",'各都道府県の状況（前日）'!$A:$I,D$3,FALSE), "※5", ""))), "")</f>
        <v>1314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1179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117</v>
      </c>
      <c r="I23" s="40">
        <f>IFERROR(INT(TRIM(SUBSTITUTE(VLOOKUP($A23&amp;"*",'各都道府県の状況（前日）'!$A:$I,I$3,FALSE), "※5", ""))), "")</f>
        <v>3</v>
      </c>
    </row>
    <row r="24" spans="1:9" x14ac:dyDescent="0.55000000000000004">
      <c r="A24" s="12" t="s">
        <v>200</v>
      </c>
      <c r="B24" s="13">
        <f t="shared" si="0"/>
        <v>44326</v>
      </c>
      <c r="C24" s="30" t="s">
        <v>29</v>
      </c>
      <c r="D24" s="40">
        <f>IFERROR(INT(TRIM(SUBSTITUTE(VLOOKUP($A24&amp;"*",'各都道府県の状況（前日）'!$A:$I,D$3,FALSE), "※5", ""))), "")</f>
        <v>4129</v>
      </c>
      <c r="E24" s="40">
        <f>IFERROR(INT(TRIM(SUBSTITUTE(VLOOKUP($A24&amp;"*",'各都道府県の状況（前日）'!$A:$I,E$3,FALSE), "※5", ""))), "")</f>
        <v>155089</v>
      </c>
      <c r="F24" s="40">
        <f>IFERROR(INT(TRIM(SUBSTITUTE(VLOOKUP($A24&amp;"*",'各都道府県の状況（前日）'!$A:$I,F$3,FALSE), "※5", ""))), "")</f>
        <v>3805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309</v>
      </c>
      <c r="I24" s="40">
        <f>IFERROR(INT(TRIM(SUBSTITUTE(VLOOKUP($A24&amp;"*",'各都道府県の状況（前日）'!$A:$I,I$3,FALSE), "※5", ""))), "")</f>
        <v>6</v>
      </c>
    </row>
    <row r="25" spans="1:9" x14ac:dyDescent="0.55000000000000004">
      <c r="A25" s="12" t="s">
        <v>201</v>
      </c>
      <c r="B25" s="13">
        <f t="shared" si="0"/>
        <v>44326</v>
      </c>
      <c r="C25" s="30" t="s">
        <v>30</v>
      </c>
      <c r="D25" s="40">
        <f>IFERROR(INT(TRIM(SUBSTITUTE(VLOOKUP($A25&amp;"*",'各都道府県の状況（前日）'!$A:$I,D$3,FALSE), "※5", ""))), "")</f>
        <v>6778</v>
      </c>
      <c r="E25" s="40">
        <f>IFERROR(INT(TRIM(SUBSTITUTE(VLOOKUP($A25&amp;"*",'各都道府県の状況（前日）'!$A:$I,E$3,FALSE), "※5", ""))), "")</f>
        <v>199162</v>
      </c>
      <c r="F25" s="40">
        <f>IFERROR(INT(TRIM(SUBSTITUTE(VLOOKUP($A25&amp;"*",'各都道府県の状況（前日）'!$A:$I,F$3,FALSE), "※5", ""))), "")</f>
        <v>5797</v>
      </c>
      <c r="G25" s="40">
        <f>IFERROR(INT(TRIM(SUBSTITUTE(VLOOKUP($A25&amp;"*",'各都道府県の状況（前日）'!$A:$I,G$3,FALSE), "※5", ""))), "")</f>
        <v>138</v>
      </c>
      <c r="H25" s="40">
        <f>IFERROR(INT(TRIM(SUBSTITUTE(VLOOKUP($A25&amp;"*",'各都道府県の状況（前日）'!$A:$I,H$3,FALSE), "※5", ""))), "")</f>
        <v>843</v>
      </c>
      <c r="I25" s="40">
        <f>IFERROR(INT(TRIM(SUBSTITUTE(VLOOKUP($A25&amp;"*",'各都道府県の状況（前日）'!$A:$I,I$3,FALSE), "※5", ""))), "")</f>
        <v>10</v>
      </c>
    </row>
    <row r="26" spans="1:9" x14ac:dyDescent="0.55000000000000004">
      <c r="A26" s="12" t="s">
        <v>202</v>
      </c>
      <c r="B26" s="13">
        <f t="shared" si="0"/>
        <v>44326</v>
      </c>
      <c r="C26" s="30" t="s">
        <v>31</v>
      </c>
      <c r="D26" s="40">
        <f>IFERROR(INT(TRIM(SUBSTITUTE(VLOOKUP($A26&amp;"*",'各都道府県の状況（前日）'!$A:$I,D$3,FALSE), "※5", ""))), "")</f>
        <v>6873</v>
      </c>
      <c r="E26" s="40">
        <f>IFERROR(INT(TRIM(SUBSTITUTE(VLOOKUP($A26&amp;"*",'各都道府県の状況（前日）'!$A:$I,E$3,FALSE), "※5", ""))), "")</f>
        <v>307663</v>
      </c>
      <c r="F26" s="40">
        <f>IFERROR(INT(TRIM(SUBSTITUTE(VLOOKUP($A26&amp;"*",'各都道府県の状況（前日）'!$A:$I,F$3,FALSE), "※5", ""))), "")</f>
        <v>6333</v>
      </c>
      <c r="G26" s="40">
        <f>IFERROR(INT(TRIM(SUBSTITUTE(VLOOKUP($A26&amp;"*",'各都道府県の状況（前日）'!$A:$I,G$3,FALSE), "※5", ""))), "")</f>
        <v>127</v>
      </c>
      <c r="H26" s="40">
        <f>IFERROR(INT(TRIM(SUBSTITUTE(VLOOKUP($A26&amp;"*",'各都道府県の状況（前日）'!$A:$I,H$3,FALSE), "※5", ""))), "")</f>
        <v>413</v>
      </c>
      <c r="I26" s="40">
        <f>IFERROR(INT(TRIM(SUBSTITUTE(VLOOKUP($A26&amp;"*",'各都道府県の状況（前日）'!$A:$I,I$3,FALSE), "※5", ""))), "")</f>
        <v>6</v>
      </c>
    </row>
    <row r="27" spans="1:9" x14ac:dyDescent="0.55000000000000004">
      <c r="A27" s="12" t="s">
        <v>203</v>
      </c>
      <c r="B27" s="13">
        <f t="shared" si="0"/>
        <v>44326</v>
      </c>
      <c r="C27" s="30" t="s">
        <v>32</v>
      </c>
      <c r="D27" s="40">
        <f>IFERROR(INT(TRIM(SUBSTITUTE(VLOOKUP($A27&amp;"*",'各都道府県の状況（前日）'!$A:$I,D$3,FALSE), "※5", ""))), "")</f>
        <v>36706</v>
      </c>
      <c r="E27" s="40">
        <f>IFERROR(INT(TRIM(SUBSTITUTE(VLOOKUP($A27&amp;"*",'各都道府県の状況（前日）'!$A:$I,E$3,FALSE), "※5", ""))), "")</f>
        <v>596578</v>
      </c>
      <c r="F27" s="40">
        <f>IFERROR(INT(TRIM(SUBSTITUTE(VLOOKUP($A27&amp;"*",'各都道府県の状況（前日）'!$A:$I,F$3,FALSE), "※5", ""))), "")</f>
        <v>31861</v>
      </c>
      <c r="G27" s="40">
        <f>IFERROR(INT(TRIM(SUBSTITUTE(VLOOKUP($A27&amp;"*",'各都道府県の状況（前日）'!$A:$I,G$3,FALSE), "※5", ""))), "")</f>
        <v>653</v>
      </c>
      <c r="H27" s="40">
        <f>IFERROR(INT(TRIM(SUBSTITUTE(VLOOKUP($A27&amp;"*",'各都道府県の状況（前日）'!$A:$I,H$3,FALSE), "※5", ""))), "")</f>
        <v>4192</v>
      </c>
      <c r="I27" s="40">
        <f>IFERROR(INT(TRIM(SUBSTITUTE(VLOOKUP($A27&amp;"*",'各都道府県の状況（前日）'!$A:$I,I$3,FALSE), "※5", ""))), "")</f>
        <v>47</v>
      </c>
    </row>
    <row r="28" spans="1:9" x14ac:dyDescent="0.55000000000000004">
      <c r="A28" s="12" t="s">
        <v>204</v>
      </c>
      <c r="B28" s="13">
        <f t="shared" si="0"/>
        <v>44326</v>
      </c>
      <c r="C28" s="30" t="s">
        <v>33</v>
      </c>
      <c r="D28" s="40">
        <f>IFERROR(INT(TRIM(SUBSTITUTE(VLOOKUP($A28&amp;"*",'各都道府県の状況（前日）'!$A:$I,D$3,FALSE), "※5", ""))), "")</f>
        <v>4171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3610</v>
      </c>
      <c r="G28" s="40">
        <f>IFERROR(INT(TRIM(SUBSTITUTE(VLOOKUP($A28&amp;"*",'各都道府県の状況（前日）'!$A:$I,G$3,FALSE), "※5", ""))), "")</f>
        <v>91</v>
      </c>
      <c r="H28" s="40">
        <f>IFERROR(INT(TRIM(SUBSTITUTE(VLOOKUP($A28&amp;"*",'各都道府県の状況（前日）'!$A:$I,H$3,FALSE), "※5", ""))), "")</f>
        <v>576</v>
      </c>
      <c r="I28" s="40">
        <f>IFERROR(INT(TRIM(SUBSTITUTE(VLOOKUP($A28&amp;"*",'各都道府県の状況（前日）'!$A:$I,I$3,FALSE), "※5", ""))), "")</f>
        <v>16</v>
      </c>
    </row>
    <row r="29" spans="1:9" x14ac:dyDescent="0.55000000000000004">
      <c r="A29" s="12" t="s">
        <v>205</v>
      </c>
      <c r="B29" s="13">
        <f t="shared" si="0"/>
        <v>44326</v>
      </c>
      <c r="C29" s="30" t="s">
        <v>34</v>
      </c>
      <c r="D29" s="40">
        <f>IFERROR(INT(TRIM(SUBSTITUTE(VLOOKUP($A29&amp;"*",'各都道府県の状況（前日）'!$A:$I,D$3,FALSE), "※5", ""))), "")</f>
        <v>4202</v>
      </c>
      <c r="E29" s="40">
        <f>IFERROR(INT(TRIM(SUBSTITUTE(VLOOKUP($A29&amp;"*",'各都道府県の状況（前日）'!$A:$I,E$3,FALSE), "※5", ""))), "")</f>
        <v>110722</v>
      </c>
      <c r="F29" s="40">
        <f>IFERROR(INT(TRIM(SUBSTITUTE(VLOOKUP($A29&amp;"*",'各都道府県の状況（前日）'!$A:$I,F$3,FALSE), "※5", ""))), "")</f>
        <v>3551</v>
      </c>
      <c r="G29" s="40">
        <f>IFERROR(INT(TRIM(SUBSTITUTE(VLOOKUP($A29&amp;"*",'各都道府県の状況（前日）'!$A:$I,G$3,FALSE), "※5", ""))), "")</f>
        <v>67</v>
      </c>
      <c r="H29" s="40">
        <f>IFERROR(INT(TRIM(SUBSTITUTE(VLOOKUP($A29&amp;"*",'各都道府県の状況（前日）'!$A:$I,H$3,FALSE), "※5", ""))), "")</f>
        <v>584</v>
      </c>
      <c r="I29" s="40">
        <f>IFERROR(INT(TRIM(SUBSTITUTE(VLOOKUP($A29&amp;"*",'各都道府県の状況（前日）'!$A:$I,I$3,FALSE), "※5", ""))), "")</f>
        <v>13</v>
      </c>
    </row>
    <row r="30" spans="1:9" x14ac:dyDescent="0.55000000000000004">
      <c r="A30" s="12" t="s">
        <v>206</v>
      </c>
      <c r="B30" s="13">
        <f t="shared" si="0"/>
        <v>44326</v>
      </c>
      <c r="C30" s="30" t="s">
        <v>35</v>
      </c>
      <c r="D30" s="40">
        <f>IFERROR(INT(TRIM(SUBSTITUTE(VLOOKUP($A30&amp;"*",'各都道府県の状況（前日）'!$A:$I,D$3,FALSE), "※5", ""))), "")</f>
        <v>13717</v>
      </c>
      <c r="E30" s="40">
        <f>IFERROR(INT(TRIM(SUBSTITUTE(VLOOKUP($A30&amp;"*",'各都道府県の状況（前日）'!$A:$I,E$3,FALSE), "※5", ""))), "")</f>
        <v>226809</v>
      </c>
      <c r="F30" s="40">
        <f>IFERROR(INT(TRIM(SUBSTITUTE(VLOOKUP($A30&amp;"*",'各都道府県の状況（前日）'!$A:$I,F$3,FALSE), "※5", ""))), "")</f>
        <v>11956</v>
      </c>
      <c r="G30" s="40">
        <f>IFERROR(INT(TRIM(SUBSTITUTE(VLOOKUP($A30&amp;"*",'各都道府県の状況（前日）'!$A:$I,G$3,FALSE), "※5", ""))), "")</f>
        <v>193</v>
      </c>
      <c r="H30" s="40">
        <f>IFERROR(INT(TRIM(SUBSTITUTE(VLOOKUP($A30&amp;"*",'各都道府県の状況（前日）'!$A:$I,H$3,FALSE), "※5", ""))), "")</f>
        <v>1614</v>
      </c>
      <c r="I30" s="40">
        <f>IFERROR(INT(TRIM(SUBSTITUTE(VLOOKUP($A30&amp;"*",'各都道府県の状況（前日）'!$A:$I,I$3,FALSE), "※5", ""))), "")</f>
        <v>30</v>
      </c>
    </row>
    <row r="31" spans="1:9" x14ac:dyDescent="0.55000000000000004">
      <c r="A31" s="12" t="s">
        <v>207</v>
      </c>
      <c r="B31" s="13">
        <f t="shared" si="0"/>
        <v>44326</v>
      </c>
      <c r="C31" s="30" t="s">
        <v>36</v>
      </c>
      <c r="D31" s="40">
        <f>IFERROR(INT(TRIM(SUBSTITUTE(VLOOKUP($A31&amp;"*",'各都道府県の状況（前日）'!$A:$I,D$3,FALSE), "※5", ""))), "")</f>
        <v>90213</v>
      </c>
      <c r="E31" s="40">
        <f>IFERROR(INT(TRIM(SUBSTITUTE(VLOOKUP($A31&amp;"*",'各都道府県の状況（前日）'!$A:$I,E$3,FALSE), "※5", ""))), "")</f>
        <v>1552182</v>
      </c>
      <c r="F31" s="40">
        <f>IFERROR(INT(TRIM(SUBSTITUTE(VLOOKUP($A31&amp;"*",'各都道府県の状況（前日）'!$A:$I,F$3,FALSE), "※5", ""))), "")</f>
        <v>66111</v>
      </c>
      <c r="G31" s="40">
        <f>IFERROR(INT(TRIM(SUBSTITUTE(VLOOKUP($A31&amp;"*",'各都道府県の状況（前日）'!$A:$I,G$3,FALSE), "※5", ""))), "")</f>
        <v>1730</v>
      </c>
      <c r="H31" s="40">
        <f>IFERROR(INT(TRIM(SUBSTITUTE(VLOOKUP($A31&amp;"*",'各都道府県の状況（前日）'!$A:$I,H$3,FALSE), "※5", ""))), "")</f>
        <v>21498</v>
      </c>
      <c r="I31" s="40">
        <f>IFERROR(INT(TRIM(SUBSTITUTE(VLOOKUP($A31&amp;"*",'各都道府県の状況（前日）'!$A:$I,I$3,FALSE), "※5", ""))), "")</f>
        <v>407</v>
      </c>
    </row>
    <row r="32" spans="1:9" x14ac:dyDescent="0.55000000000000004">
      <c r="A32" s="12" t="s">
        <v>208</v>
      </c>
      <c r="B32" s="13">
        <f t="shared" si="0"/>
        <v>44326</v>
      </c>
      <c r="C32" s="30" t="s">
        <v>37</v>
      </c>
      <c r="D32" s="40">
        <f>IFERROR(INT(TRIM(SUBSTITUTE(VLOOKUP($A32&amp;"*",'各都道府県の状況（前日）'!$A:$I,D$3,FALSE), "※5", ""))), "")</f>
        <v>35282</v>
      </c>
      <c r="E32" s="40">
        <f>IFERROR(INT(TRIM(SUBSTITUTE(VLOOKUP($A32&amp;"*",'各都道府県の状況（前日）'!$A:$I,E$3,FALSE), "※5", ""))), "")</f>
        <v>404076</v>
      </c>
      <c r="F32" s="40">
        <f>IFERROR(INT(TRIM(SUBSTITUTE(VLOOKUP($A32&amp;"*",'各都道府県の状況（前日）'!$A:$I,F$3,FALSE), "※5", ""))), "")</f>
        <v>29486</v>
      </c>
      <c r="G32" s="40">
        <f>IFERROR(INT(TRIM(SUBSTITUTE(VLOOKUP($A32&amp;"*",'各都道府県の状況（前日）'!$A:$I,G$3,FALSE), "※5", ""))), "")</f>
        <v>778</v>
      </c>
      <c r="H32" s="40">
        <f>IFERROR(INT(TRIM(SUBSTITUTE(VLOOKUP($A32&amp;"*",'各都道府県の状況（前日）'!$A:$I,H$3,FALSE), "※5", ""))), "")</f>
        <v>5018</v>
      </c>
      <c r="I32" s="40">
        <f>IFERROR(INT(TRIM(SUBSTITUTE(VLOOKUP($A32&amp;"*",'各都道府県の状況（前日）'!$A:$I,I$3,FALSE), "※5", ""))), "")</f>
        <v>98</v>
      </c>
    </row>
    <row r="33" spans="1:9" x14ac:dyDescent="0.55000000000000004">
      <c r="A33" s="12" t="s">
        <v>209</v>
      </c>
      <c r="B33" s="13">
        <f t="shared" si="0"/>
        <v>44326</v>
      </c>
      <c r="C33" s="30" t="s">
        <v>38</v>
      </c>
      <c r="D33" s="40">
        <f>IFERROR(INT(TRIM(SUBSTITUTE(VLOOKUP($A33&amp;"*",'各都道府県の状況（前日）'!$A:$I,D$3,FALSE), "※5", ""))), "")</f>
        <v>6994</v>
      </c>
      <c r="E33" s="40">
        <f>IFERROR(INT(TRIM(SUBSTITUTE(VLOOKUP($A33&amp;"*",'各都道府県の状況（前日）'!$A:$I,E$3,FALSE), "※5", ""))), "")</f>
        <v>133423</v>
      </c>
      <c r="F33" s="40">
        <f>IFERROR(INT(TRIM(SUBSTITUTE(VLOOKUP($A33&amp;"*",'各都道府県の状況（前日）'!$A:$I,F$3,FALSE), "※5", ""))), "")</f>
        <v>5979</v>
      </c>
      <c r="G33" s="40">
        <f>IFERROR(INT(TRIM(SUBSTITUTE(VLOOKUP($A33&amp;"*",'各都道府県の状況（前日）'!$A:$I,G$3,FALSE), "※5", ""))), "")</f>
        <v>88</v>
      </c>
      <c r="H33" s="40">
        <f>IFERROR(INT(TRIM(SUBSTITUTE(VLOOKUP($A33&amp;"*",'各都道府県の状況（前日）'!$A:$I,H$3,FALSE), "※5", ""))), "")</f>
        <v>927</v>
      </c>
      <c r="I33" s="40">
        <f>IFERROR(INT(TRIM(SUBSTITUTE(VLOOKUP($A33&amp;"*",'各都道府県の状況（前日）'!$A:$I,I$3,FALSE), "※5", ""))), "")</f>
        <v>25</v>
      </c>
    </row>
    <row r="34" spans="1:9" x14ac:dyDescent="0.55000000000000004">
      <c r="A34" s="12" t="s">
        <v>210</v>
      </c>
      <c r="B34" s="13">
        <f t="shared" si="0"/>
        <v>44326</v>
      </c>
      <c r="C34" s="30" t="s">
        <v>39</v>
      </c>
      <c r="D34" s="40">
        <f>IFERROR(INT(TRIM(SUBSTITUTE(VLOOKUP($A34&amp;"*",'各都道府県の状況（前日）'!$A:$I,D$3,FALSE), "※5", ""))), "")</f>
        <v>2370</v>
      </c>
      <c r="E34" s="40">
        <f>IFERROR(INT(TRIM(SUBSTITUTE(VLOOKUP($A34&amp;"*",'各都道府県の状況（前日）'!$A:$I,E$3,FALSE), "※5", ""))), "")</f>
        <v>35947</v>
      </c>
      <c r="F34" s="40">
        <f>IFERROR(INT(TRIM(SUBSTITUTE(VLOOKUP($A34&amp;"*",'各都道府県の状況（前日）'!$A:$I,F$3,FALSE), "※5", ""))), "")</f>
        <v>2068</v>
      </c>
      <c r="G34" s="40">
        <f>IFERROR(INT(TRIM(SUBSTITUTE(VLOOKUP($A34&amp;"*",'各都道府県の状況（前日）'!$A:$I,G$3,FALSE), "※5", ""))), "")</f>
        <v>34</v>
      </c>
      <c r="H34" s="40">
        <f>IFERROR(INT(TRIM(SUBSTITUTE(VLOOKUP($A34&amp;"*",'各都道府県の状況（前日）'!$A:$I,H$3,FALSE), "※5", ""))), "")</f>
        <v>230</v>
      </c>
      <c r="I34" s="40">
        <f>IFERROR(INT(TRIM(SUBSTITUTE(VLOOKUP($A34&amp;"*",'各都道府県の状況（前日）'!$A:$I,I$3,FALSE), "※5", ""))), "")</f>
        <v>44</v>
      </c>
    </row>
    <row r="35" spans="1:9" x14ac:dyDescent="0.55000000000000004">
      <c r="A35" s="12" t="s">
        <v>211</v>
      </c>
      <c r="B35" s="13">
        <f t="shared" si="0"/>
        <v>44326</v>
      </c>
      <c r="C35" s="30" t="s">
        <v>40</v>
      </c>
      <c r="D35" s="40">
        <f>IFERROR(INT(TRIM(SUBSTITUTE(VLOOKUP($A35&amp;"*",'各都道府県の状況（前日）'!$A:$I,D$3,FALSE), "※5", ""))), "")</f>
        <v>401</v>
      </c>
      <c r="E35" s="40">
        <f>IFERROR(INT(TRIM(SUBSTITUTE(VLOOKUP($A35&amp;"*",'各都道府県の状況（前日）'!$A:$I,E$3,FALSE), "※5", ""))), "")</f>
        <v>64952</v>
      </c>
      <c r="F35" s="40">
        <f>IFERROR(INT(TRIM(SUBSTITUTE(VLOOKUP($A35&amp;"*",'各都道府県の状況（前日）'!$A:$I,F$3,FALSE), "※5", ""))), "")</f>
        <v>353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35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44326</v>
      </c>
      <c r="C36" s="30" t="s">
        <v>41</v>
      </c>
      <c r="D36" s="40">
        <f>IFERROR(INT(TRIM(SUBSTITUTE(VLOOKUP($A36&amp;"*",'各都道府県の状況（前日）'!$A:$I,D$3,FALSE), "※5", ""))), "")</f>
        <v>379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350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29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44326</v>
      </c>
      <c r="C37" s="30" t="s">
        <v>42</v>
      </c>
      <c r="D37" s="40">
        <f>IFERROR(INT(TRIM(SUBSTITUTE(VLOOKUP($A37&amp;"*",'各都道府県の状況（前日）'!$A:$I,D$3,FALSE), "※5", ""))), "")</f>
        <v>5124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44326</v>
      </c>
      <c r="C38" s="30" t="s">
        <v>43</v>
      </c>
      <c r="D38" s="40">
        <f>IFERROR(INT(TRIM(SUBSTITUTE(VLOOKUP($A38&amp;"*",'各都道府県の状況（前日）'!$A:$I,D$3,FALSE), "※5", ""))), "")</f>
        <v>6932</v>
      </c>
      <c r="E38" s="40">
        <f>IFERROR(INT(TRIM(SUBSTITUTE(VLOOKUP($A38&amp;"*",'各都道府県の状況（前日）'!$A:$I,E$3,FALSE), "※5", ""))), "")</f>
        <v>297855</v>
      </c>
      <c r="F38" s="40">
        <f>IFERROR(INT(TRIM(SUBSTITUTE(VLOOKUP($A38&amp;"*",'各都道府県の状況（前日）'!$A:$I,F$3,FALSE), "※5", ""))), "")</f>
        <v>5897</v>
      </c>
      <c r="G38" s="40">
        <f>IFERROR(INT(TRIM(SUBSTITUTE(VLOOKUP($A38&amp;"*",'各都道府県の状況（前日）'!$A:$I,G$3,FALSE), "※5", ""))), "")</f>
        <v>111</v>
      </c>
      <c r="H38" s="40">
        <f>IFERROR(INT(TRIM(SUBSTITUTE(VLOOKUP($A38&amp;"*",'各都道府県の状況（前日）'!$A:$I,H$3,FALSE), "※5", ""))), "")</f>
        <v>668</v>
      </c>
      <c r="I38" s="40">
        <f>IFERROR(INT(TRIM(SUBSTITUTE(VLOOKUP($A38&amp;"*",'各都道府県の状況（前日）'!$A:$I,I$3,FALSE), "※5", ""))), "")</f>
        <v>11</v>
      </c>
    </row>
    <row r="39" spans="1:9" x14ac:dyDescent="0.55000000000000004">
      <c r="A39" s="12" t="s">
        <v>215</v>
      </c>
      <c r="B39" s="13">
        <f t="shared" si="0"/>
        <v>44326</v>
      </c>
      <c r="C39" s="30" t="s">
        <v>44</v>
      </c>
      <c r="D39" s="40">
        <f>IFERROR(INT(TRIM(SUBSTITUTE(VLOOKUP($A39&amp;"*",'各都道府県の状況（前日）'!$A:$I,D$3,FALSE), "※5", ""))), "")</f>
        <v>2121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1734</v>
      </c>
      <c r="G39" s="40">
        <f>IFERROR(INT(TRIM(SUBSTITUTE(VLOOKUP($A39&amp;"*",'各都道府県の状況（前日）'!$A:$I,G$3,FALSE), "※5", ""))), "")</f>
        <v>49</v>
      </c>
      <c r="H39" s="40">
        <f>IFERROR(INT(TRIM(SUBSTITUTE(VLOOKUP($A39&amp;"*",'各都道府県の状況（前日）'!$A:$I,H$3,FALSE), "※5", ""))), "")</f>
        <v>338</v>
      </c>
      <c r="I39" s="40">
        <f>IFERROR(INT(TRIM(SUBSTITUTE(VLOOKUP($A39&amp;"*",'各都道府県の状況（前日）'!$A:$I,I$3,FALSE), "※5", ""))), "")</f>
        <v>5</v>
      </c>
    </row>
    <row r="40" spans="1:9" x14ac:dyDescent="0.55000000000000004">
      <c r="A40" s="12" t="s">
        <v>216</v>
      </c>
      <c r="B40" s="13">
        <f t="shared" si="0"/>
        <v>44326</v>
      </c>
      <c r="C40" s="30" t="s">
        <v>45</v>
      </c>
      <c r="D40" s="40">
        <f>IFERROR(INT(TRIM(SUBSTITUTE(VLOOKUP($A40&amp;"*",'各都道府県の状況（前日）'!$A:$I,D$3,FALSE), "※5", ""))), "")</f>
        <v>1493</v>
      </c>
      <c r="E40" s="40">
        <f>IFERROR(INT(TRIM(SUBSTITUTE(VLOOKUP($A40&amp;"*",'各都道府県の状況（前日）'!$A:$I,E$3,FALSE), "※5", ""))), "")</f>
        <v>47560</v>
      </c>
      <c r="F40" s="40">
        <f>IFERROR(INT(TRIM(SUBSTITUTE(VLOOKUP($A40&amp;"*",'各都道府県の状況（前日）'!$A:$I,F$3,FALSE), "※5", ""))), "")</f>
        <v>1205</v>
      </c>
      <c r="G40" s="40">
        <f>IFERROR(INT(TRIM(SUBSTITUTE(VLOOKUP($A40&amp;"*",'各都道府県の状況（前日）'!$A:$I,G$3,FALSE), "※5", ""))), "")</f>
        <v>51</v>
      </c>
      <c r="H40" s="40">
        <f>IFERROR(INT(TRIM(SUBSTITUTE(VLOOKUP($A40&amp;"*",'各都道府県の状況（前日）'!$A:$I,H$3,FALSE), "※5", ""))), "")</f>
        <v>237</v>
      </c>
      <c r="I40" s="40">
        <f>IFERROR(INT(TRIM(SUBSTITUTE(VLOOKUP($A40&amp;"*",'各都道府県の状況（前日）'!$A:$I,I$3,FALSE), "※5", ""))), "")</f>
        <v>11</v>
      </c>
    </row>
    <row r="41" spans="1:9" x14ac:dyDescent="0.55000000000000004">
      <c r="A41" s="12" t="s">
        <v>217</v>
      </c>
      <c r="B41" s="13">
        <f t="shared" si="0"/>
        <v>44326</v>
      </c>
      <c r="C41" s="30" t="s">
        <v>46</v>
      </c>
      <c r="D41" s="40">
        <f>IFERROR(INT(TRIM(SUBSTITUTE(VLOOKUP($A41&amp;"*",'各都道府県の状況（前日）'!$A:$I,D$3,FALSE), "※5", ""))), "")</f>
        <v>1593</v>
      </c>
      <c r="E41" s="40">
        <f>IFERROR(INT(TRIM(SUBSTITUTE(VLOOKUP($A41&amp;"*",'各都道府県の状況（前日）'!$A:$I,E$3,FALSE), "※5", ""))), "")</f>
        <v>65670</v>
      </c>
      <c r="F41" s="40">
        <f>IFERROR(INT(TRIM(SUBSTITUTE(VLOOKUP($A41&amp;"*",'各都道府県の状況（前日）'!$A:$I,F$3,FALSE), "※5", ""))), "")</f>
        <v>1211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365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44326</v>
      </c>
      <c r="C42" s="30" t="s">
        <v>47</v>
      </c>
      <c r="D42" s="40">
        <f>IFERROR(INT(TRIM(SUBSTITUTE(VLOOKUP($A42&amp;"*",'各都道府県の状況（前日）'!$A:$I,D$3,FALSE), "※5", ""))), "")</f>
        <v>2533</v>
      </c>
      <c r="E42" s="40">
        <f>IFERROR(INT(TRIM(SUBSTITUTE(VLOOKUP($A42&amp;"*",'各都道府県の状況（前日）'!$A:$I,E$3,FALSE), "※5", ""))), "")</f>
        <v>68915</v>
      </c>
      <c r="F42" s="40">
        <f>IFERROR(INT(TRIM(SUBSTITUTE(VLOOKUP($A42&amp;"*",'各都道府県の状況（前日）'!$A:$I,F$3,FALSE), "※5", ""))), "")</f>
        <v>2205</v>
      </c>
      <c r="G42" s="40">
        <f>IFERROR(INT(TRIM(SUBSTITUTE(VLOOKUP($A42&amp;"*",'各都道府県の状況（前日）'!$A:$I,G$3,FALSE), "※5", ""))), "")</f>
        <v>57</v>
      </c>
      <c r="H42" s="40">
        <f>IFERROR(INT(TRIM(SUBSTITUTE(VLOOKUP($A42&amp;"*",'各都道府県の状況（前日）'!$A:$I,H$3,FALSE), "※5", ""))), "")</f>
        <v>271</v>
      </c>
      <c r="I42" s="40">
        <f>IFERROR(INT(TRIM(SUBSTITUTE(VLOOKUP($A42&amp;"*",'各都道府県の状況（前日）'!$A:$I,I$3,FALSE), "※5", ""))), "")</f>
        <v>8</v>
      </c>
    </row>
    <row r="43" spans="1:9" x14ac:dyDescent="0.55000000000000004">
      <c r="A43" s="12" t="s">
        <v>219</v>
      </c>
      <c r="B43" s="13">
        <f t="shared" si="0"/>
        <v>44326</v>
      </c>
      <c r="C43" s="30" t="s">
        <v>48</v>
      </c>
      <c r="D43" s="40">
        <f>IFERROR(INT(TRIM(SUBSTITUTE(VLOOKUP($A43&amp;"*",'各都道府県の状況（前日）'!$A:$I,D$3,FALSE), "※5", ""))), "")</f>
        <v>1123</v>
      </c>
      <c r="E43" s="40">
        <f>IFERROR(INT(TRIM(SUBSTITUTE(VLOOKUP($A43&amp;"*",'各都道府県の状況（前日）'!$A:$I,E$3,FALSE), "※5", ""))), "")</f>
        <v>8565</v>
      </c>
      <c r="F43" s="40">
        <f>IFERROR(INT(TRIM(SUBSTITUTE(VLOOKUP($A43&amp;"*",'各都道府県の状況（前日）'!$A:$I,F$3,FALSE), "※5", ""))), "")</f>
        <v>1035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68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44326</v>
      </c>
      <c r="C44" s="30" t="s">
        <v>49</v>
      </c>
      <c r="D44" s="40">
        <f>IFERROR(INT(TRIM(SUBSTITUTE(VLOOKUP($A44&amp;"*",'各都道府県の状況（前日）'!$A:$I,D$3,FALSE), "※5", ""))), "")</f>
        <v>27205</v>
      </c>
      <c r="E44" s="40">
        <f>IFERROR(INT(TRIM(SUBSTITUTE(VLOOKUP($A44&amp;"*",'各都道府県の状況（前日）'!$A:$I,E$3,FALSE), "※5", ""))), "")</f>
        <v>641547</v>
      </c>
      <c r="F44" s="40">
        <f>IFERROR(INT(TRIM(SUBSTITUTE(VLOOKUP($A44&amp;"*",'各都道府県の状況（前日）'!$A:$I,F$3,FALSE), "※5", ""))), "")</f>
        <v>22080</v>
      </c>
      <c r="G44" s="40">
        <f>IFERROR(INT(TRIM(SUBSTITUTE(VLOOKUP($A44&amp;"*",'各都道府県の状況（前日）'!$A:$I,G$3,FALSE), "※5", ""))), "")</f>
        <v>372</v>
      </c>
      <c r="H44" s="40">
        <f>IFERROR(INT(TRIM(SUBSTITUTE(VLOOKUP($A44&amp;"*",'各都道府県の状況（前日）'!$A:$I,H$3,FALSE), "※5", ""))), "")</f>
        <v>4319</v>
      </c>
      <c r="I44" s="40">
        <f>IFERROR(INT(TRIM(SUBSTITUTE(VLOOKUP($A44&amp;"*",'各都道府県の状況（前日）'!$A:$I,I$3,FALSE), "※5", ""))), "")</f>
        <v>48</v>
      </c>
    </row>
    <row r="45" spans="1:9" x14ac:dyDescent="0.55000000000000004">
      <c r="A45" s="12" t="s">
        <v>221</v>
      </c>
      <c r="B45" s="13">
        <f t="shared" si="0"/>
        <v>44326</v>
      </c>
      <c r="C45" s="30" t="s">
        <v>50</v>
      </c>
      <c r="D45" s="40">
        <f>IFERROR(INT(TRIM(SUBSTITUTE(VLOOKUP($A45&amp;"*",'各都道府県の状況（前日）'!$A:$I,D$3,FALSE), "※5", ""))), "")</f>
        <v>1996</v>
      </c>
      <c r="E45" s="40">
        <f>IFERROR(INT(TRIM(SUBSTITUTE(VLOOKUP($A45&amp;"*",'各都道府県の状況（前日）'!$A:$I,E$3,FALSE), "※5", ""))), "")</f>
        <v>42005</v>
      </c>
      <c r="F45" s="40">
        <f>IFERROR(INT(TRIM(SUBSTITUTE(VLOOKUP($A45&amp;"*",'各都道府県の状況（前日）'!$A:$I,F$3,FALSE), "※5", ""))), "")</f>
        <v>1588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339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44326</v>
      </c>
      <c r="C46" s="30" t="s">
        <v>51</v>
      </c>
      <c r="D46" s="40">
        <f>IFERROR(INT(TRIM(SUBSTITUTE(VLOOKUP($A46&amp;"*",'各都道府県の状況（前日）'!$A:$I,D$3,FALSE), "※5", ""))), "")</f>
        <v>2529</v>
      </c>
      <c r="E46" s="40">
        <f>IFERROR(INT(TRIM(SUBSTITUTE(VLOOKUP($A46&amp;"*",'各都道府県の状況（前日）'!$A:$I,E$3,FALSE), "※5", ""))), "")</f>
        <v>97712</v>
      </c>
      <c r="F46" s="40">
        <f>IFERROR(INT(TRIM(SUBSTITUTE(VLOOKUP($A46&amp;"*",'各都道府県の状況（前日）'!$A:$I,F$3,FALSE), "※5", ""))), "")</f>
        <v>1972</v>
      </c>
      <c r="G46" s="40">
        <f>IFERROR(INT(TRIM(SUBSTITUTE(VLOOKUP($A46&amp;"*",'各都道府県の状況（前日）'!$A:$I,G$3,FALSE), "※5", ""))), "")</f>
        <v>45</v>
      </c>
      <c r="H46" s="40">
        <f>IFERROR(INT(TRIM(SUBSTITUTE(VLOOKUP($A46&amp;"*",'各都道府県の状況（前日）'!$A:$I,H$3,FALSE), "※5", ""))), "")</f>
        <v>515</v>
      </c>
      <c r="I46" s="40">
        <f>IFERROR(INT(TRIM(SUBSTITUTE(VLOOKUP($A46&amp;"*",'各都道府県の状況（前日）'!$A:$I,I$3,FALSE), "※5", ""))), "")</f>
        <v>7</v>
      </c>
    </row>
    <row r="47" spans="1:9" x14ac:dyDescent="0.55000000000000004">
      <c r="A47" s="12" t="s">
        <v>223</v>
      </c>
      <c r="B47" s="13">
        <f t="shared" si="0"/>
        <v>44326</v>
      </c>
      <c r="C47" s="30" t="s">
        <v>52</v>
      </c>
      <c r="D47" s="40">
        <f>IFERROR(INT(TRIM(SUBSTITUTE(VLOOKUP($A47&amp;"*",'各都道府県の状況（前日）'!$A:$I,D$3,FALSE), "※5", ""))), "")</f>
        <v>4730</v>
      </c>
      <c r="E47" s="40">
        <f>IFERROR(INT(TRIM(SUBSTITUTE(VLOOKUP($A47&amp;"*",'各都道府県の状況（前日）'!$A:$I,E$3,FALSE), "※5", ""))), "")</f>
        <v>68889</v>
      </c>
      <c r="F47" s="40">
        <f>IFERROR(INT(TRIM(SUBSTITUTE(VLOOKUP($A47&amp;"*",'各都道府県の状況（前日）'!$A:$I,F$3,FALSE), "※5", ""))), "")</f>
        <v>4006</v>
      </c>
      <c r="G47" s="40">
        <f>IFERROR(INT(TRIM(SUBSTITUTE(VLOOKUP($A47&amp;"*",'各都道府県の状況（前日）'!$A:$I,G$3,FALSE), "※5", ""))), "")</f>
        <v>83</v>
      </c>
      <c r="H47" s="40">
        <f>IFERROR(INT(TRIM(SUBSTITUTE(VLOOKUP($A47&amp;"*",'各都道府県の状況（前日）'!$A:$I,H$3,FALSE), "※5", ""))), "")</f>
        <v>641</v>
      </c>
      <c r="I47" s="40">
        <f>IFERROR(INT(TRIM(SUBSTITUTE(VLOOKUP($A47&amp;"*",'各都道府県の状況（前日）'!$A:$I,I$3,FALSE), "※5", ""))), "")</f>
        <v>16</v>
      </c>
    </row>
    <row r="48" spans="1:9" x14ac:dyDescent="0.55000000000000004">
      <c r="A48" s="12" t="s">
        <v>224</v>
      </c>
      <c r="B48" s="13">
        <f t="shared" si="0"/>
        <v>44326</v>
      </c>
      <c r="C48" s="30" t="s">
        <v>53</v>
      </c>
      <c r="D48" s="40">
        <f>IFERROR(INT(TRIM(SUBSTITUTE(VLOOKUP($A48&amp;"*",'各都道府県の状況（前日）'!$A:$I,D$3,FALSE), "※5", ""))), "")</f>
        <v>2466</v>
      </c>
      <c r="E48" s="40">
        <f>IFERROR(INT(TRIM(SUBSTITUTE(VLOOKUP($A48&amp;"*",'各都道府県の状況（前日）'!$A:$I,E$3,FALSE), "※5", ""))), "")</f>
        <v>119805</v>
      </c>
      <c r="F48" s="40">
        <f>IFERROR(INT(TRIM(SUBSTITUTE(VLOOKUP($A48&amp;"*",'各都道府県の状況（前日）'!$A:$I,F$3,FALSE), "※5", ""))), "")</f>
        <v>1759</v>
      </c>
      <c r="G48" s="40">
        <f>IFERROR(INT(TRIM(SUBSTITUTE(VLOOKUP($A48&amp;"*",'各都道府県の状況（前日）'!$A:$I,G$3,FALSE), "※5", ""))), "")</f>
        <v>28</v>
      </c>
      <c r="H48" s="40">
        <f>IFERROR(INT(TRIM(SUBSTITUTE(VLOOKUP($A48&amp;"*",'各都道府県の状況（前日）'!$A:$I,H$3,FALSE), "※5", ""))), "")</f>
        <v>679</v>
      </c>
      <c r="I48" s="40">
        <f>IFERROR(INT(TRIM(SUBSTITUTE(VLOOKUP($A48&amp;"*",'各都道府県の状況（前日）'!$A:$I,I$3,FALSE), "※5", ""))), "")</f>
        <v>3</v>
      </c>
    </row>
    <row r="49" spans="1:9" x14ac:dyDescent="0.55000000000000004">
      <c r="A49" s="12" t="s">
        <v>225</v>
      </c>
      <c r="B49" s="13">
        <f t="shared" si="0"/>
        <v>44326</v>
      </c>
      <c r="C49" s="30" t="s">
        <v>54</v>
      </c>
      <c r="D49" s="40">
        <f>IFERROR(INT(TRIM(SUBSTITUTE(VLOOKUP($A49&amp;"*",'各都道府県の状況（前日）'!$A:$I,D$3,FALSE), "※5", ""))), "")</f>
        <v>2604</v>
      </c>
      <c r="E49" s="40">
        <f>IFERROR(INT(TRIM(SUBSTITUTE(VLOOKUP($A49&amp;"*",'各都道府県の状況（前日）'!$A:$I,E$3,FALSE), "※5", ""))), "")</f>
        <v>34301</v>
      </c>
      <c r="F49" s="40">
        <f>IFERROR(INT(TRIM(SUBSTITUTE(VLOOKUP($A49&amp;"*",'各都道府県の状況（前日）'!$A:$I,F$3,FALSE), "※5", ""))), "")</f>
        <v>2168</v>
      </c>
      <c r="G49" s="40">
        <f>IFERROR(INT(TRIM(SUBSTITUTE(VLOOKUP($A49&amp;"*",'各都道府県の状況（前日）'!$A:$I,G$3,FALSE), "※5", ""))), "")</f>
        <v>23</v>
      </c>
      <c r="H49" s="40">
        <f>IFERROR(INT(TRIM(SUBSTITUTE(VLOOKUP($A49&amp;"*",'各都道府県の状況（前日）'!$A:$I,H$3,FALSE), "※5", ""))), "")</f>
        <v>405</v>
      </c>
      <c r="I49" s="40">
        <f>IFERROR(INT(TRIM(SUBSTITUTE(VLOOKUP($A49&amp;"*",'各都道府県の状況（前日）'!$A:$I,I$3,FALSE), "※5", ""))), "")</f>
        <v>4</v>
      </c>
    </row>
    <row r="50" spans="1:9" x14ac:dyDescent="0.55000000000000004">
      <c r="A50" s="12" t="s">
        <v>226</v>
      </c>
      <c r="B50" s="13">
        <f t="shared" si="0"/>
        <v>44326</v>
      </c>
      <c r="C50" s="30" t="s">
        <v>55</v>
      </c>
      <c r="D50" s="40">
        <f>IFERROR(INT(TRIM(SUBSTITUTE(VLOOKUP($A50&amp;"*",'各都道府県の状況（前日）'!$A:$I,D$3,FALSE), "※5", ""))), "")</f>
        <v>2597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2141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417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44326</v>
      </c>
      <c r="C51" s="30" t="s">
        <v>56</v>
      </c>
      <c r="D51" s="40">
        <f>IFERROR(INT(TRIM(SUBSTITUTE(VLOOKUP($A51&amp;"*",'各都道府県の状況（前日）'!$A:$I,D$3,FALSE), "※5", ""))), "")</f>
        <v>13131</v>
      </c>
      <c r="E51" s="40">
        <f>IFERROR(INT(TRIM(SUBSTITUTE(VLOOKUP($A51&amp;"*",'各都道府県の状況（前日）'!$A:$I,E$3,FALSE), "※5", ""))), "")</f>
        <v>197765</v>
      </c>
      <c r="F51" s="40">
        <f>IFERROR(INT(TRIM(SUBSTITUTE(VLOOKUP($A51&amp;"*",'各都道府県の状況（前日）'!$A:$I,F$3,FALSE), "※5", ""))), "")</f>
        <v>11909</v>
      </c>
      <c r="G51" s="40">
        <f>IFERROR(INT(TRIM(SUBSTITUTE(VLOOKUP($A51&amp;"*",'各都道府県の状況（前日）'!$A:$I,G$3,FALSE), "※5", ""))), "")</f>
        <v>139</v>
      </c>
      <c r="H51" s="40">
        <f>IFERROR(INT(TRIM(SUBSTITUTE(VLOOKUP($A51&amp;"*",'各都道府県の状況（前日）'!$A:$I,H$3,FALSE), "※5", ""))), "")</f>
        <v>1089</v>
      </c>
      <c r="I51" s="40">
        <f>IFERROR(INT(TRIM(SUBSTITUTE(VLOOKUP($A51&amp;"*",'各都道府県の状況（前日）'!$A:$I,I$3,FALSE), "※5", ""))), "")</f>
        <v>10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18" t="s">
        <v>278</v>
      </c>
      <c r="C1" s="119"/>
      <c r="D1" s="119"/>
      <c r="E1" s="119"/>
      <c r="F1" s="119"/>
      <c r="G1" s="119"/>
      <c r="H1" s="119"/>
      <c r="I1" s="119"/>
    </row>
    <row r="2" spans="1:9" ht="28.5" customHeight="1" x14ac:dyDescent="0.55000000000000004">
      <c r="B2" s="120" t="s">
        <v>228</v>
      </c>
      <c r="C2" s="119"/>
      <c r="D2" s="119"/>
      <c r="E2" s="119"/>
      <c r="F2" s="119"/>
      <c r="G2" s="119"/>
      <c r="H2" s="119"/>
      <c r="I2" s="119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1" t="s">
        <v>180</v>
      </c>
      <c r="C4" s="125" t="s">
        <v>334</v>
      </c>
      <c r="D4" s="126" t="s">
        <v>335</v>
      </c>
      <c r="E4" s="127" t="s">
        <v>336</v>
      </c>
      <c r="F4" s="128"/>
      <c r="G4" s="123" t="s">
        <v>337</v>
      </c>
      <c r="H4" s="123" t="s">
        <v>338</v>
      </c>
      <c r="I4" s="19"/>
    </row>
    <row r="5" spans="1:9" ht="13.25" customHeight="1" x14ac:dyDescent="0.55000000000000004">
      <c r="B5" s="122"/>
      <c r="C5" s="129"/>
      <c r="D5" s="130"/>
      <c r="E5" s="131" t="s">
        <v>339</v>
      </c>
      <c r="F5" s="132" t="s">
        <v>340</v>
      </c>
      <c r="G5" s="124"/>
      <c r="H5" s="124"/>
      <c r="I5" s="19"/>
    </row>
    <row r="6" spans="1:9" ht="12" customHeight="1" x14ac:dyDescent="0.55000000000000004">
      <c r="A6" s="15" t="s">
        <v>181</v>
      </c>
      <c r="B6" s="20" t="s">
        <v>229</v>
      </c>
      <c r="C6" s="133">
        <v>27090</v>
      </c>
      <c r="D6" s="133">
        <v>563175</v>
      </c>
      <c r="E6" s="133">
        <v>2933</v>
      </c>
      <c r="F6" s="134">
        <v>24</v>
      </c>
      <c r="G6" s="133">
        <v>22928</v>
      </c>
      <c r="H6" s="134">
        <v>901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33">
        <v>1813</v>
      </c>
      <c r="D7" s="133">
        <v>35847</v>
      </c>
      <c r="E7" s="134">
        <v>304</v>
      </c>
      <c r="F7" s="134">
        <v>5</v>
      </c>
      <c r="G7" s="133">
        <v>1483</v>
      </c>
      <c r="H7" s="134">
        <v>26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33">
        <v>1104</v>
      </c>
      <c r="D8" s="133">
        <v>61476</v>
      </c>
      <c r="E8" s="134">
        <v>198</v>
      </c>
      <c r="F8" s="134">
        <v>1</v>
      </c>
      <c r="G8" s="134">
        <v>870</v>
      </c>
      <c r="H8" s="134">
        <v>36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33">
        <v>8353</v>
      </c>
      <c r="D9" s="133">
        <v>124673</v>
      </c>
      <c r="E9" s="134">
        <v>425</v>
      </c>
      <c r="F9" s="134">
        <v>11</v>
      </c>
      <c r="G9" s="133">
        <v>7846</v>
      </c>
      <c r="H9" s="134">
        <v>74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34">
        <v>601</v>
      </c>
      <c r="D10" s="133">
        <v>11745</v>
      </c>
      <c r="E10" s="134">
        <v>132</v>
      </c>
      <c r="F10" s="134">
        <v>0</v>
      </c>
      <c r="G10" s="134">
        <v>460</v>
      </c>
      <c r="H10" s="134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33">
        <v>1608</v>
      </c>
      <c r="D11" s="133">
        <v>50457</v>
      </c>
      <c r="E11" s="134">
        <v>122</v>
      </c>
      <c r="F11" s="134">
        <v>6</v>
      </c>
      <c r="G11" s="133">
        <v>1450</v>
      </c>
      <c r="H11" s="134">
        <v>36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33">
        <v>3928</v>
      </c>
      <c r="D12" s="133">
        <v>197723</v>
      </c>
      <c r="E12" s="134">
        <v>612</v>
      </c>
      <c r="F12" s="134">
        <v>21</v>
      </c>
      <c r="G12" s="133">
        <v>3187</v>
      </c>
      <c r="H12" s="134">
        <v>129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33">
        <v>8607</v>
      </c>
      <c r="D13" s="133">
        <v>31023</v>
      </c>
      <c r="E13" s="134">
        <v>449</v>
      </c>
      <c r="F13" s="134">
        <v>15</v>
      </c>
      <c r="G13" s="133">
        <v>8023</v>
      </c>
      <c r="H13" s="134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33">
        <v>5628</v>
      </c>
      <c r="D14" s="133">
        <v>222943</v>
      </c>
      <c r="E14" s="134">
        <v>283</v>
      </c>
      <c r="F14" s="134">
        <v>4</v>
      </c>
      <c r="G14" s="133">
        <v>5272</v>
      </c>
      <c r="H14" s="134">
        <v>73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33">
        <v>6768</v>
      </c>
      <c r="D15" s="133">
        <v>146386</v>
      </c>
      <c r="E15" s="134">
        <v>711</v>
      </c>
      <c r="F15" s="134">
        <v>16</v>
      </c>
      <c r="G15" s="133">
        <v>5950</v>
      </c>
      <c r="H15" s="134">
        <v>107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33">
        <v>40011</v>
      </c>
      <c r="D16" s="133">
        <v>790652</v>
      </c>
      <c r="E16" s="133">
        <v>2499</v>
      </c>
      <c r="F16" s="134">
        <v>46</v>
      </c>
      <c r="G16" s="133">
        <v>36761</v>
      </c>
      <c r="H16" s="134">
        <v>751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33">
        <v>34574</v>
      </c>
      <c r="D17" s="133">
        <v>562276</v>
      </c>
      <c r="E17" s="133">
        <v>1386</v>
      </c>
      <c r="F17" s="134">
        <v>17</v>
      </c>
      <c r="G17" s="133">
        <v>32546</v>
      </c>
      <c r="H17" s="134">
        <v>642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33">
        <v>147167</v>
      </c>
      <c r="D18" s="133">
        <v>2094353</v>
      </c>
      <c r="E18" s="133">
        <v>7177</v>
      </c>
      <c r="F18" s="134">
        <v>78</v>
      </c>
      <c r="G18" s="133">
        <v>138070</v>
      </c>
      <c r="H18" s="133">
        <v>1920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33">
        <v>55976</v>
      </c>
      <c r="D19" s="133">
        <v>838313</v>
      </c>
      <c r="E19" s="133">
        <v>2105</v>
      </c>
      <c r="F19" s="134">
        <v>48</v>
      </c>
      <c r="G19" s="133">
        <v>53034</v>
      </c>
      <c r="H19" s="134">
        <v>837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33">
        <v>2591</v>
      </c>
      <c r="D20" s="133">
        <v>117734</v>
      </c>
      <c r="E20" s="134">
        <v>352</v>
      </c>
      <c r="F20" s="134">
        <v>1</v>
      </c>
      <c r="G20" s="133">
        <v>2214</v>
      </c>
      <c r="H20" s="134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33">
        <v>1420</v>
      </c>
      <c r="D21" s="133">
        <v>54039</v>
      </c>
      <c r="E21" s="134">
        <v>141</v>
      </c>
      <c r="F21" s="134">
        <v>7</v>
      </c>
      <c r="G21" s="133">
        <v>1248</v>
      </c>
      <c r="H21" s="134">
        <v>31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33">
        <v>2916</v>
      </c>
      <c r="D22" s="133">
        <v>74543</v>
      </c>
      <c r="E22" s="134">
        <v>532</v>
      </c>
      <c r="F22" s="134">
        <v>14</v>
      </c>
      <c r="G22" s="133">
        <v>2294</v>
      </c>
      <c r="H22" s="134">
        <v>88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34">
        <v>960</v>
      </c>
      <c r="D23" s="133">
        <v>51959</v>
      </c>
      <c r="E23" s="134">
        <v>101</v>
      </c>
      <c r="F23" s="134">
        <v>1</v>
      </c>
      <c r="G23" s="134">
        <v>826</v>
      </c>
      <c r="H23" s="134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33">
        <v>1314</v>
      </c>
      <c r="D24" s="133">
        <v>36365</v>
      </c>
      <c r="E24" s="134">
        <v>117</v>
      </c>
      <c r="F24" s="134">
        <v>3</v>
      </c>
      <c r="G24" s="133">
        <v>1179</v>
      </c>
      <c r="H24" s="134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33">
        <v>4129</v>
      </c>
      <c r="D25" s="133">
        <v>155089</v>
      </c>
      <c r="E25" s="134">
        <v>309</v>
      </c>
      <c r="F25" s="134">
        <v>6</v>
      </c>
      <c r="G25" s="133">
        <v>3805</v>
      </c>
      <c r="H25" s="134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33">
        <v>6778</v>
      </c>
      <c r="D26" s="133">
        <v>199162</v>
      </c>
      <c r="E26" s="134">
        <v>843</v>
      </c>
      <c r="F26" s="134">
        <v>10</v>
      </c>
      <c r="G26" s="133">
        <v>5797</v>
      </c>
      <c r="H26" s="134">
        <v>138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33">
        <v>6873</v>
      </c>
      <c r="D27" s="133">
        <v>307663</v>
      </c>
      <c r="E27" s="134">
        <v>413</v>
      </c>
      <c r="F27" s="134">
        <v>6</v>
      </c>
      <c r="G27" s="133">
        <v>6333</v>
      </c>
      <c r="H27" s="134">
        <v>127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33">
        <v>36706</v>
      </c>
      <c r="D28" s="133">
        <v>596578</v>
      </c>
      <c r="E28" s="133">
        <v>4192</v>
      </c>
      <c r="F28" s="134">
        <v>47</v>
      </c>
      <c r="G28" s="133">
        <v>31861</v>
      </c>
      <c r="H28" s="134">
        <v>653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33">
        <v>4171</v>
      </c>
      <c r="D29" s="133">
        <v>104528</v>
      </c>
      <c r="E29" s="134">
        <v>576</v>
      </c>
      <c r="F29" s="134">
        <v>16</v>
      </c>
      <c r="G29" s="133">
        <v>3610</v>
      </c>
      <c r="H29" s="134">
        <v>91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33">
        <v>4202</v>
      </c>
      <c r="D30" s="133">
        <v>110722</v>
      </c>
      <c r="E30" s="134">
        <v>584</v>
      </c>
      <c r="F30" s="134">
        <v>13</v>
      </c>
      <c r="G30" s="133">
        <v>3551</v>
      </c>
      <c r="H30" s="134">
        <v>67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33">
        <v>13717</v>
      </c>
      <c r="D31" s="133">
        <v>226809</v>
      </c>
      <c r="E31" s="133">
        <v>1614</v>
      </c>
      <c r="F31" s="134">
        <v>30</v>
      </c>
      <c r="G31" s="133">
        <v>11956</v>
      </c>
      <c r="H31" s="134">
        <v>193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33">
        <v>90213</v>
      </c>
      <c r="D32" s="133">
        <v>1552182</v>
      </c>
      <c r="E32" s="133">
        <v>21498</v>
      </c>
      <c r="F32" s="134">
        <v>407</v>
      </c>
      <c r="G32" s="133">
        <v>66111</v>
      </c>
      <c r="H32" s="133">
        <v>1730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33">
        <v>35282</v>
      </c>
      <c r="D33" s="133">
        <v>404076</v>
      </c>
      <c r="E33" s="133">
        <v>5018</v>
      </c>
      <c r="F33" s="134">
        <v>98</v>
      </c>
      <c r="G33" s="133">
        <v>29486</v>
      </c>
      <c r="H33" s="134">
        <v>778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33">
        <v>6994</v>
      </c>
      <c r="D34" s="133">
        <v>133423</v>
      </c>
      <c r="E34" s="134">
        <v>927</v>
      </c>
      <c r="F34" s="134">
        <v>25</v>
      </c>
      <c r="G34" s="133">
        <v>5979</v>
      </c>
      <c r="H34" s="134">
        <v>88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33">
        <v>2370</v>
      </c>
      <c r="D35" s="133">
        <v>35947</v>
      </c>
      <c r="E35" s="134">
        <v>230</v>
      </c>
      <c r="F35" s="134">
        <v>44</v>
      </c>
      <c r="G35" s="133">
        <v>2068</v>
      </c>
      <c r="H35" s="134">
        <v>34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34">
        <v>401</v>
      </c>
      <c r="D36" s="133">
        <v>64952</v>
      </c>
      <c r="E36" s="134">
        <v>35</v>
      </c>
      <c r="F36" s="134">
        <v>0</v>
      </c>
      <c r="G36" s="134">
        <v>353</v>
      </c>
      <c r="H36" s="134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34">
        <v>379</v>
      </c>
      <c r="D37" s="133">
        <v>21314</v>
      </c>
      <c r="E37" s="134">
        <v>29</v>
      </c>
      <c r="F37" s="134">
        <v>1</v>
      </c>
      <c r="G37" s="134">
        <v>350</v>
      </c>
      <c r="H37" s="134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33">
        <v>5124</v>
      </c>
      <c r="D38" s="133">
        <v>108427</v>
      </c>
      <c r="E38" s="134">
        <v>863</v>
      </c>
      <c r="F38" s="134">
        <v>20</v>
      </c>
      <c r="G38" s="133">
        <v>3492</v>
      </c>
      <c r="H38" s="134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33">
        <v>6932</v>
      </c>
      <c r="D39" s="133">
        <v>297855</v>
      </c>
      <c r="E39" s="134">
        <v>668</v>
      </c>
      <c r="F39" s="134">
        <v>11</v>
      </c>
      <c r="G39" s="133">
        <v>5897</v>
      </c>
      <c r="H39" s="134">
        <v>111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33">
        <v>2121</v>
      </c>
      <c r="D40" s="133">
        <v>82172</v>
      </c>
      <c r="E40" s="134">
        <v>338</v>
      </c>
      <c r="F40" s="134">
        <v>5</v>
      </c>
      <c r="G40" s="133">
        <v>1734</v>
      </c>
      <c r="H40" s="134">
        <v>49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33">
        <v>1493</v>
      </c>
      <c r="D41" s="133">
        <v>47560</v>
      </c>
      <c r="E41" s="134">
        <v>237</v>
      </c>
      <c r="F41" s="134">
        <v>11</v>
      </c>
      <c r="G41" s="133">
        <v>1205</v>
      </c>
      <c r="H41" s="134">
        <v>51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33">
        <v>1593</v>
      </c>
      <c r="D42" s="133">
        <v>65670</v>
      </c>
      <c r="E42" s="134">
        <v>365</v>
      </c>
      <c r="F42" s="134">
        <v>4</v>
      </c>
      <c r="G42" s="133">
        <v>1211</v>
      </c>
      <c r="H42" s="134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33">
        <v>2533</v>
      </c>
      <c r="D43" s="133">
        <v>68915</v>
      </c>
      <c r="E43" s="134">
        <v>271</v>
      </c>
      <c r="F43" s="134">
        <v>8</v>
      </c>
      <c r="G43" s="133">
        <v>2205</v>
      </c>
      <c r="H43" s="134">
        <v>57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33">
        <v>1123</v>
      </c>
      <c r="D44" s="133">
        <v>8565</v>
      </c>
      <c r="E44" s="134">
        <v>68</v>
      </c>
      <c r="F44" s="134">
        <v>3</v>
      </c>
      <c r="G44" s="133">
        <v>1035</v>
      </c>
      <c r="H44" s="134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33">
        <v>27205</v>
      </c>
      <c r="D45" s="133">
        <v>641547</v>
      </c>
      <c r="E45" s="133">
        <v>4319</v>
      </c>
      <c r="F45" s="134">
        <v>48</v>
      </c>
      <c r="G45" s="133">
        <v>22080</v>
      </c>
      <c r="H45" s="134">
        <v>372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33">
        <v>1996</v>
      </c>
      <c r="D46" s="133">
        <v>42005</v>
      </c>
      <c r="E46" s="134">
        <v>339</v>
      </c>
      <c r="F46" s="134">
        <v>3</v>
      </c>
      <c r="G46" s="133">
        <v>1588</v>
      </c>
      <c r="H46" s="134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33">
        <v>2529</v>
      </c>
      <c r="D47" s="133">
        <v>97712</v>
      </c>
      <c r="E47" s="134">
        <v>515</v>
      </c>
      <c r="F47" s="134">
        <v>7</v>
      </c>
      <c r="G47" s="133">
        <v>1972</v>
      </c>
      <c r="H47" s="134">
        <v>45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33">
        <v>4730</v>
      </c>
      <c r="D48" s="133">
        <v>68889</v>
      </c>
      <c r="E48" s="134">
        <v>641</v>
      </c>
      <c r="F48" s="134">
        <v>16</v>
      </c>
      <c r="G48" s="133">
        <v>4006</v>
      </c>
      <c r="H48" s="134">
        <v>83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33">
        <v>2466</v>
      </c>
      <c r="D49" s="133">
        <v>119805</v>
      </c>
      <c r="E49" s="134">
        <v>679</v>
      </c>
      <c r="F49" s="134">
        <v>3</v>
      </c>
      <c r="G49" s="133">
        <v>1759</v>
      </c>
      <c r="H49" s="134">
        <v>28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33">
        <v>2604</v>
      </c>
      <c r="D50" s="133">
        <v>34301</v>
      </c>
      <c r="E50" s="134">
        <v>405</v>
      </c>
      <c r="F50" s="134">
        <v>4</v>
      </c>
      <c r="G50" s="133">
        <v>2168</v>
      </c>
      <c r="H50" s="134">
        <v>23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33">
        <v>2597</v>
      </c>
      <c r="D51" s="133">
        <v>81722</v>
      </c>
      <c r="E51" s="134">
        <v>417</v>
      </c>
      <c r="F51" s="134">
        <v>2</v>
      </c>
      <c r="G51" s="133">
        <v>2141</v>
      </c>
      <c r="H51" s="134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33">
        <v>13131</v>
      </c>
      <c r="D52" s="133">
        <v>197765</v>
      </c>
      <c r="E52" s="133">
        <v>1089</v>
      </c>
      <c r="F52" s="134">
        <v>10</v>
      </c>
      <c r="G52" s="133">
        <v>11909</v>
      </c>
      <c r="H52" s="134">
        <v>139</v>
      </c>
      <c r="I52" s="25"/>
    </row>
    <row r="53" spans="1:9" ht="12" customHeight="1" x14ac:dyDescent="0.55000000000000004">
      <c r="B53" s="22" t="s">
        <v>276</v>
      </c>
      <c r="C53" s="134">
        <v>149</v>
      </c>
      <c r="D53" s="135" t="s">
        <v>341</v>
      </c>
      <c r="E53" s="134">
        <v>0</v>
      </c>
      <c r="F53" s="135" t="s">
        <v>341</v>
      </c>
      <c r="G53" s="134">
        <v>149</v>
      </c>
      <c r="H53" s="135" t="s">
        <v>341</v>
      </c>
      <c r="I53" s="25"/>
    </row>
    <row r="54" spans="1:9" ht="12" customHeight="1" x14ac:dyDescent="0.55000000000000004">
      <c r="B54" s="21" t="s">
        <v>164</v>
      </c>
      <c r="C54" s="133">
        <v>642970</v>
      </c>
      <c r="D54" s="133">
        <v>11941037</v>
      </c>
      <c r="E54" s="133">
        <v>68061</v>
      </c>
      <c r="F54" s="133">
        <v>1176</v>
      </c>
      <c r="G54" s="133">
        <v>561452</v>
      </c>
      <c r="H54" s="133">
        <v>10937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2021-05-11T14:51:43Z</dcterms:modified>
</cp:coreProperties>
</file>