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23123ACB-0394-4257-9E53-79B90409CE87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O3" i="3" l="1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<sst xmlns="http://schemas.openxmlformats.org/spreadsheetml/2006/main" count="26851" uniqueCount="339">
  <si>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</si>
  <si>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</si>
  <si>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</si>
  <si>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</si>
  <si>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</si>
  <si>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</si>
  <si>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</si>
  <si>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</si>
  <si>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</si>
  <si>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</si>
  <si>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</si>
  <si>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</si>
  <si>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</si>
  <si>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</si>
  <si>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</si>
  <si>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</si>
  <si>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</si>
  <si>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</si>
  <si>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</si>
  <si>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</si>
  <si>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</si>
  <si>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</si>
  <si>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</si>
  <si>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</si>
  <si>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</si>
  <si>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</si>
  <si>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</si>
  <si>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</si>
  <si>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</si>
  <si>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</si>
  <si>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</si>
  <si>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</si>
  <si>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</si>
  <si>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</si>
  <si>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</si>
  <si>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</si>
  <si>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</si>
  <si>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</si>
  <si>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</si>
  <si>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</si>
  <si>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</si>
  <si>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</si>
  <si>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</si>
  <si>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</si>
  <si>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</si>
  <si>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</si>
  <si>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</si>
  <si>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</si>
  <si>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</si>
  <si>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</si>
  <si>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</si>
  <si>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</si>
  <si>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</si>
  <si>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</si>
  <si>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</si>
  <si>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</si>
  <si>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</si>
  <si>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</si>
  <si>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</si>
  <si>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</si>
  <si>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</si>
  <si>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</si>
  <si>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</si>
  <si>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</si>
  <si>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</si>
  <si>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</si>
  <si>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</si>
  <si>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</si>
  <si>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</si>
  <si>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</si>
  <si>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</si>
  <si>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</si>
  <si>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</si>
  <si>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</si>
  <si>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</si>
  <si>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</si>
  <si>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</si>
  <si>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</si>
  <si>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</si>
  <si>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</si>
  <si>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</si>
  <si>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</si>
  <si>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</si>
  <si>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</si>
  <si>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</si>
  <si>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</si>
  <si>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</si>
  <si>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</si>
  <si>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</si>
  <si>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</si>
  <si>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</si>
  <si>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</si>
  <si>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</si>
  <si>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</si>
  <si>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</si>
  <si>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</si>
  <si>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</si>
  <si>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</si>
  <si>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</si>
  <si>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</si>
  <si>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</si>
  <si>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</si>
  <si>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</si>
  <si>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</si>
  <si>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</si>
  <si>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</si>
  <si>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</si>
  <si>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</si>
  <si>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</si>
  <si>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</si>
  <si>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</si>
  <si>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</si>
  <si>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</si>
  <si>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</si>
  <si>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</si>
  <si>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</si>
  <si>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</si>
  <si>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</si>
  <si>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</si>
  <si>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</si>
  <si>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</si>
  <si>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</si>
  <si>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</si>
  <si>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</si>
  <si>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</si>
  <si>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</si>
  <si>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</si>
  <si>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</si>
  <si>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</si>
  <si>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</si>
  <si>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</si>
  <si>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</si>
  <si>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</si>
  <si>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</si>
  <si>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</si>
  <si>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</si>
  <si>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</si>
  <si>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</si>
  <si>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</si>
  <si>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</si>
  <si>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</si>
  <si>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</si>
  <si>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</si>
  <si>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</si>
  <si>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</si>
  <si>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</si>
  <si>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</si>
  <si>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</si>
  <si>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</si>
  <si>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</si>
  <si>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</si>
  <si>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</si>
  <si>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</si>
  <si>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</si>
  <si>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</si>
  <si>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</si>
  <si>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</si>
  <si>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</si>
  <si>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</si>
  <si>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</si>
  <si>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</si>
  <si>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</si>
  <si>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</si>
  <si>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</si>
  <si>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</si>
  <si>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</si>
  <si>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</si>
  <si>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</si>
  <si>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</si>
  <si>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</si>
  <si>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</si>
  <si>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</si>
  <si>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</si>
  <si>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</si>
  <si>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</si>
  <si>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</si>
  <si>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</si>
  <si>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</si>
  <si>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</si>
  <si>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</si>
  <si>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</si>
  <si>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</si>
  <si>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</si>
  <si>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</si>
  <si>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</si>
  <si>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</si>
  <si>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</si>
  <si>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</si>
  <si>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</si>
  <si>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</si>
  <si>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</si>
  <si>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</si>
  <si>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</si>
  <si>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</si>
  <si>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</si>
  <si>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</si>
  <si>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</si>
  <si>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</si>
  <si>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</si>
  <si>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</si>
  <si>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</si>
  <si>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</si>
  <si>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</si>
  <si>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</si>
  <si>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</si>
  <si>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</si>
  <si>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</si>
  <si>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</si>
  <si>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</si>
  <si>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</si>
  <si>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</si>
  <si>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</si>
  <si>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</si>
  <si>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</si>
  <si>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</si>
  <si>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</si>
  <si>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</si>
  <si>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</si>
  <si>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</si>
  <si>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</si>
  <si>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</si>
  <si>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</si>
  <si>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</si>
  <si>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</si>
  <si>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</si>
  <si>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</si>
  <si>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</si>
  <si>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</si>
  <si>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</si>
  <si>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</si>
  <si>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</si>
  <si>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</si>
  <si>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</si>
  <si>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</si>
  <si>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</si>
  <si>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</si>
  <si>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</si>
  <si>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</si>
  <si>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</si>
  <si>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</si>
  <si>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</si>
  <si>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</si>
  <si>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</si>
  <si>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</si>
  <si>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</si>
  <si>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</si>
  <si>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</si>
  <si>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</si>
  <si>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</si>
  <si>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</si>
  <si>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</si>
  <si>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</si>
  <si>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</si>
  <si>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</si>
  <si>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</si>
  <si>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</si>
  <si>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</si>
  <si>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</si>
  <si>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</si>
  <si>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</si>
  <si>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</si>
  <si>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</si>
  <si>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</si>
  <si>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</si>
  <si>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</si>
  <si>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</si>
  <si>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</si>
  <si>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</si>
  <si>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</si>
  <si>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</si>
  <si>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</si>
  <si>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</si>
  <si>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</si>
  <si>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</si>
  <si>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</si>
  <si>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</si>
  <si>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</si>
  <si>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</si>
  <si>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</si>
  <si>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</si>
  <si>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</si>
  <si>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</si>
  <si>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</si>
  <si>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</si>
  <si>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</si>
  <si>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</si>
  <si>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</si>
  <si>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</si>
  <si>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</si>
  <si>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</si>
  <si>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</si>
  <si>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</si>
  <si>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</si>
  <si>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</si>
  <si>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</si>
  <si>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</si>
  <si>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</si>
  <si>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</si>
  <si>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</si>
  <si>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</si>
  <si>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</si>
  <si>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</si>
  <si>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</si>
  <si>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</si>
  <si>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</si>
  <si>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</si>
  <si>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</si>
  <si>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</si>
  <si>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</si>
  <si>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</si>
  <si>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</si>
  <si>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</si>
  <si>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</si>
  <si>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</si>
  <si>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</si>
  <si>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</si>
  <si>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</si>
  <si>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</si>
  <si>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</si>
  <si>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</si>
  <si>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</si>
  <si>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</si>
  <si>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</si>
  <si>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</si>
  <si>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</si>
  <si>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</si>
  <si>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</si>
  <si>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</si>
  <si>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</si>
  <si>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</si>
  <si>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</si>
  <si>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r>
      <rPr>
        <b/>
        <sz val="6"/>
        <rFont val="Meiryo UI"/>
        <family val="3"/>
      </rPr>
      <t>陽性者数</t>
    </r>
  </si>
  <si>
    <r>
      <rPr>
        <b/>
        <sz val="6"/>
        <rFont val="Meiryo UI"/>
        <family val="3"/>
      </rPr>
      <t>PCR検査実施人数※1</t>
    </r>
  </si>
  <si>
    <r>
      <rPr>
        <b/>
        <sz val="6"/>
        <rFont val="Meiryo UI"/>
        <family val="3"/>
      </rPr>
      <t>入院治療等を</t>
    </r>
  </si>
  <si>
    <r>
      <rPr>
        <b/>
        <sz val="6"/>
        <rFont val="Meiryo UI"/>
        <family val="3"/>
      </rPr>
      <t xml:space="preserve">退院又は療養解除となった者の数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</si>
  <si>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死亡（累積）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</si>
  <si>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要する者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</si>
  <si>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>うち重症※6</t>
    </r>
  </si>
  <si>
    <r>
      <rPr>
        <sz val="6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</si>
</sst>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3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6"/>
      <name val="Meiryo UI"/>
      <family val="3"/>
      <charset val="128"/>
    </font>
    <font>
      <b/>
      <sz val="6"/>
      <name val="Meiryo UI"/>
      <family val="3"/>
    </font>
    <font>
      <sz val="6"/>
      <color rgb="FF000000"/>
      <name val="Meiryo UI"/>
      <family val="2"/>
    </font>
    <font>
      <sz val="6"/>
      <name val="Meiryo UI"/>
      <family val="3"/>
      <charset val="128"/>
    </font>
    <font>
      <sz val="6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20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0" fontId="19" fillId="0" borderId="1" xfId="0" applyFont="1" applyBorder="1" applyAlignment="1">
      <alignment horizontal="right" vertical="top" wrapTex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3" fontId="22" fillId="0" borderId="1" xfId="0" applyNumberFormat="1" applyFont="1" applyBorder="1" applyAlignment="1">
      <alignment horizontal="right" vertical="top" shrinkToFit="1"/>
    </xf>
    <xf numFmtId="0" fontId="0" fillId="0" borderId="7" xfId="0" applyBorder="1" applyAlignment="1">
      <alignment horizontal="left" vertical="top" wrapText="1" indent="1"/>
    </xf>
    <xf numFmtId="0" fontId="25" fillId="0" borderId="1" xfId="0" applyFont="1" applyBorder="1" applyAlignment="1">
      <alignment horizontal="right" vertical="top" wrapText="1"/>
    </xf>
    <xf numFmtId="3" fontId="27" fillId="0" borderId="1" xfId="0" applyNumberFormat="1" applyFont="1" applyBorder="1" applyAlignment="1">
      <alignment horizontal="right" vertical="top" shrinkToFit="1"/>
    </xf>
    <xf numFmtId="1" fontId="27" fillId="0" borderId="1" xfId="0" applyNumberFormat="1" applyFont="1" applyBorder="1" applyAlignment="1">
      <alignment horizontal="right" vertical="top" shrinkToFit="1"/>
    </xf>
    <xf numFmtId="0" fontId="28" fillId="0" borderId="1" xfId="0" applyFont="1" applyBorder="1" applyAlignment="1">
      <alignment horizontal="right" vertical="top" wrapTex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25" fillId="0" borderId="6" xfId="0" applyFont="1" applyBorder="1" applyAlignment="1">
      <alignment horizontal="left" vertical="center" wrapText="1" indent="1"/>
    </xf>
    <xf numFmtId="0" fontId="25" fillId="0" borderId="7" xfId="0" applyFont="1" applyBorder="1" applyAlignment="1">
      <alignment horizontal="left" vertical="center" wrapText="1" indent="1"/>
    </xf>
    <xf numFmtId="0" fontId="25" fillId="0" borderId="6" xfId="0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top" wrapText="1"/>
    </xf>
    <xf numFmtId="0" fontId="25" fillId="0" borderId="13" xfId="0" applyFont="1" applyBorder="1" applyAlignment="1">
      <alignment horizontal="left" vertical="top" wrapText="1"/>
    </xf>
    <xf numFmtId="0" fontId="25" fillId="0" borderId="8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22"/>
  <sheetViews>
    <sheetView workbookViewId="0">
      <pane ySplit="1" topLeftCell="A1318" activePane="bottomLeft" state="frozen"/>
      <selection activeCell="A19319" sqref="A19319"/>
      <selection pane="bottomLeft" activeCell="A19319" sqref="A19319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0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0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0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0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318"/>
  <sheetViews>
    <sheetView workbookViewId="0">
      <pane xSplit="1" ySplit="1" topLeftCell="B19316" activePane="bottomRight" state="frozen"/>
      <selection activeCell="E30" sqref="E30:M30"/>
      <selection pane="topRight" activeCell="E30" sqref="E30:M30"/>
      <selection pane="bottomLeft" activeCell="E30" sqref="E30:M30"/>
      <selection pane="bottomRight" activeCell="A19319" sqref="A19319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01" t="s">
        <v>146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44319</v>
      </c>
      <c r="B3" s="26" t="s">
        <v>153</v>
      </c>
      <c r="C3" s="26">
        <f>IF(C21="", "", C21)</f>
        <v>600119</v>
      </c>
      <c r="D3" s="26">
        <f>IF(B21="", "", B21)</f>
        <v>11359660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60156</v>
      </c>
      <c r="I3" s="26" t="str">
        <f t="shared" si="1"/>
        <v/>
      </c>
      <c r="J3" s="26">
        <f t="shared" si="1"/>
        <v>1084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528470</v>
      </c>
      <c r="N3" s="26">
        <f t="shared" si="2"/>
        <v>10358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44319</v>
      </c>
      <c r="B4" s="26" t="s">
        <v>154</v>
      </c>
      <c r="C4" s="26">
        <f>IF(C22="", "", C22)</f>
        <v>2728</v>
      </c>
      <c r="D4" s="26">
        <f>IF(B22="", "", B22)</f>
        <v>646518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141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2584</v>
      </c>
      <c r="N4" s="26">
        <f t="shared" si="2"/>
        <v>3</v>
      </c>
      <c r="O4" s="27">
        <v>0</v>
      </c>
      <c r="P4" s="27">
        <v>0</v>
      </c>
    </row>
    <row r="5" spans="1:16" x14ac:dyDescent="0.55000000000000004">
      <c r="A5" s="37">
        <f>DATE($A$9, $B$9, $C$9)</f>
        <v>44319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01" t="s">
        <v>325</v>
      </c>
      <c r="B8" s="101"/>
      <c r="C8" s="101"/>
      <c r="D8" s="101"/>
      <c r="E8" s="101"/>
      <c r="F8" s="101"/>
      <c r="G8" s="101"/>
      <c r="I8" s="100" t="s">
        <v>329</v>
      </c>
      <c r="J8" s="100"/>
      <c r="K8" s="100"/>
      <c r="L8" s="100"/>
      <c r="M8" s="100"/>
      <c r="N8" s="100"/>
      <c r="O8" s="100"/>
      <c r="P8" s="100"/>
    </row>
    <row r="9" spans="1:16" x14ac:dyDescent="0.55000000000000004">
      <c r="A9" s="4">
        <v>2021</v>
      </c>
      <c r="B9" s="4">
        <v>5</v>
      </c>
      <c r="C9" s="4">
        <v>3</v>
      </c>
    </row>
    <row r="10" spans="1:16" x14ac:dyDescent="0.55000000000000004">
      <c r="B10" s="101" t="s">
        <v>157</v>
      </c>
      <c r="C10" s="101"/>
      <c r="D10" s="101" t="s">
        <v>158</v>
      </c>
      <c r="E10" s="101"/>
      <c r="F10" s="101" t="s">
        <v>159</v>
      </c>
      <c r="G10" s="101" t="s">
        <v>160</v>
      </c>
      <c r="H10" s="101" t="s">
        <v>161</v>
      </c>
      <c r="J10" s="101" t="s">
        <v>283</v>
      </c>
      <c r="K10" s="101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01"/>
      <c r="G11" s="101"/>
      <c r="H11" s="102"/>
      <c r="L11" s="101" t="s">
        <v>284</v>
      </c>
      <c r="M11" s="101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11359660</v>
      </c>
      <c r="C12" s="51">
        <v>600119</v>
      </c>
      <c r="D12" s="51">
        <v>60156</v>
      </c>
      <c r="E12" s="51">
        <v>1084</v>
      </c>
      <c r="F12" s="51">
        <v>528470</v>
      </c>
      <c r="G12" s="51">
        <v>10358</v>
      </c>
      <c r="H12" s="3"/>
      <c r="K12" s="101" t="s">
        <v>289</v>
      </c>
      <c r="L12" s="101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646518</v>
      </c>
      <c r="C13" s="51">
        <v>2728</v>
      </c>
      <c r="D13" s="51">
        <v>141</v>
      </c>
      <c r="E13" s="51">
        <v>0</v>
      </c>
      <c r="F13" s="51">
        <v>2584</v>
      </c>
      <c r="G13" s="51">
        <v>3</v>
      </c>
      <c r="H13" s="3"/>
      <c r="K13" s="101" t="s">
        <v>290</v>
      </c>
      <c r="L13" s="101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12007007</v>
      </c>
      <c r="C15" s="49">
        <f t="shared" si="4"/>
        <v>602862</v>
      </c>
      <c r="D15" s="49">
        <f t="shared" si="4"/>
        <v>60297</v>
      </c>
      <c r="E15" s="49">
        <f t="shared" si="4"/>
        <v>1084</v>
      </c>
      <c r="F15" s="49">
        <f t="shared" si="4"/>
        <v>531069</v>
      </c>
      <c r="G15" s="49">
        <f t="shared" si="4"/>
        <v>10361</v>
      </c>
      <c r="H15" s="29"/>
      <c r="K15" s="103" t="s">
        <v>291</v>
      </c>
      <c r="L15" s="103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01" t="s">
        <v>157</v>
      </c>
      <c r="C18" s="102"/>
      <c r="D18" s="101" t="s">
        <v>169</v>
      </c>
      <c r="E18" s="102"/>
      <c r="F18" s="102"/>
      <c r="G18" s="101" t="s">
        <v>170</v>
      </c>
      <c r="H18" s="102"/>
      <c r="I18" s="102"/>
      <c r="J18" s="102"/>
      <c r="K18" s="102"/>
      <c r="L18" s="102"/>
      <c r="M18" s="102"/>
      <c r="N18" s="102"/>
      <c r="O18" s="102"/>
    </row>
    <row r="19" spans="1:15" x14ac:dyDescent="0.55000000000000004">
      <c r="B19" s="102"/>
      <c r="C19" s="102"/>
      <c r="D19" s="102"/>
      <c r="E19" s="102"/>
      <c r="F19" s="102"/>
      <c r="G19" s="101" t="s">
        <v>158</v>
      </c>
      <c r="H19" s="102"/>
      <c r="I19" s="102"/>
      <c r="J19" s="102"/>
      <c r="K19" s="102"/>
      <c r="L19" s="102"/>
      <c r="M19" s="102"/>
      <c r="N19" s="101" t="s">
        <v>159</v>
      </c>
      <c r="O19" s="101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02"/>
      <c r="O20" s="102"/>
    </row>
    <row r="21" spans="1:15" x14ac:dyDescent="0.55000000000000004">
      <c r="A21" s="26" t="s">
        <v>166</v>
      </c>
      <c r="B21" s="28">
        <f t="shared" ref="B21:C23" si="5">B12</f>
        <v>11359660</v>
      </c>
      <c r="C21" s="28">
        <f t="shared" si="5"/>
        <v>600119</v>
      </c>
      <c r="D21" s="3"/>
      <c r="E21" s="3"/>
      <c r="F21" s="3"/>
      <c r="G21" s="3"/>
      <c r="H21" s="28">
        <f>D12</f>
        <v>60156</v>
      </c>
      <c r="I21" s="3"/>
      <c r="J21" s="28">
        <f>E12</f>
        <v>1084</v>
      </c>
      <c r="K21" s="3"/>
      <c r="L21" s="3"/>
      <c r="M21" s="16">
        <f>F21</f>
        <v>0</v>
      </c>
      <c r="N21" s="28">
        <f t="shared" ref="N21:O23" si="6">F12</f>
        <v>528470</v>
      </c>
      <c r="O21" s="28">
        <f t="shared" si="6"/>
        <v>10358</v>
      </c>
    </row>
    <row r="22" spans="1:15" x14ac:dyDescent="0.55000000000000004">
      <c r="A22" s="26" t="s">
        <v>167</v>
      </c>
      <c r="B22" s="28">
        <f t="shared" si="5"/>
        <v>646518</v>
      </c>
      <c r="C22" s="28">
        <f t="shared" si="5"/>
        <v>2728</v>
      </c>
      <c r="D22" s="3"/>
      <c r="E22" s="3"/>
      <c r="F22" s="3"/>
      <c r="G22" s="3"/>
      <c r="H22" s="28">
        <f>D13</f>
        <v>141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2584</v>
      </c>
      <c r="O22" s="28">
        <f t="shared" si="6"/>
        <v>3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12007007</v>
      </c>
      <c r="C24" s="26">
        <f t="shared" si="7"/>
        <v>602862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60297</v>
      </c>
      <c r="I24" s="26">
        <f t="shared" si="7"/>
        <v>0</v>
      </c>
      <c r="J24" s="26">
        <f t="shared" si="7"/>
        <v>1084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531069</v>
      </c>
      <c r="O24" s="26">
        <f t="shared" si="7"/>
        <v>10361</v>
      </c>
    </row>
    <row r="26" spans="1:15" x14ac:dyDescent="0.55000000000000004">
      <c r="E26" s="101" t="s">
        <v>279</v>
      </c>
      <c r="F26" s="102"/>
      <c r="G26" s="102"/>
      <c r="H26" s="102"/>
      <c r="I26" s="102"/>
      <c r="J26" s="102"/>
    </row>
    <row r="27" spans="1:15" x14ac:dyDescent="0.55000000000000004">
      <c r="D27" s="26" t="s">
        <v>324</v>
      </c>
      <c r="E27" s="100" t="s">
        <v>281</v>
      </c>
      <c r="F27" s="100"/>
      <c r="G27" s="100"/>
      <c r="H27" s="100"/>
      <c r="I27" s="100"/>
      <c r="J27" s="100"/>
      <c r="K27" s="100"/>
    </row>
    <row r="29" spans="1:15" x14ac:dyDescent="0.55000000000000004">
      <c r="E29" s="101" t="s">
        <v>288</v>
      </c>
      <c r="F29" s="101"/>
      <c r="G29" s="101"/>
      <c r="H29" s="101"/>
      <c r="I29" s="101"/>
      <c r="J29" s="101"/>
      <c r="K29" s="101"/>
    </row>
    <row r="30" spans="1:15" x14ac:dyDescent="0.55000000000000004">
      <c r="E30" s="100" t="s">
        <v>282</v>
      </c>
      <c r="F30" s="100"/>
      <c r="G30" s="100"/>
      <c r="H30" s="100"/>
      <c r="I30" s="100"/>
      <c r="J30" s="100"/>
      <c r="K30" s="100"/>
      <c r="L30" s="100"/>
      <c r="M30" s="100"/>
    </row>
    <row r="31" spans="1:15" s="87" customFormat="1" x14ac:dyDescent="0.55000000000000004">
      <c r="E31" s="86"/>
      <c r="F31" s="86"/>
      <c r="G31" s="86"/>
      <c r="H31" s="86"/>
      <c r="I31" s="86"/>
      <c r="J31" s="86"/>
      <c r="K31" s="86"/>
      <c r="L31" s="86"/>
      <c r="M31" s="86"/>
    </row>
    <row r="32" spans="1:15" ht="18.5" customHeight="1" x14ac:dyDescent="0.55000000000000004">
      <c r="F32" s="101" t="s">
        <v>330</v>
      </c>
      <c r="G32" s="101"/>
      <c r="H32" s="101"/>
      <c r="I32" s="101"/>
      <c r="J32" s="101"/>
      <c r="K32" s="101"/>
    </row>
    <row r="33" spans="5:13" x14ac:dyDescent="0.55000000000000004">
      <c r="E33" s="101" t="s">
        <v>292</v>
      </c>
      <c r="F33" s="101"/>
      <c r="G33" s="101"/>
      <c r="H33" s="101"/>
      <c r="I33" s="101"/>
      <c r="J33" s="101"/>
      <c r="K33" s="101"/>
      <c r="L33" s="101"/>
      <c r="M33" s="101"/>
    </row>
  </sheetData>
  <mergeCells count="25"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13" workbookViewId="0">
      <selection activeCell="A21" sqref="A21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101" t="s">
        <v>317</v>
      </c>
      <c r="B1" s="101"/>
      <c r="C1" s="101"/>
      <c r="D1" s="101"/>
      <c r="E1" s="101"/>
      <c r="F1" s="101"/>
      <c r="G1" s="101"/>
      <c r="H1" s="101"/>
      <c r="I1" s="101"/>
      <c r="J1" s="101"/>
      <c r="K1" s="101" t="s">
        <v>319</v>
      </c>
      <c r="L1" s="101"/>
      <c r="M1" s="101"/>
    </row>
    <row r="2" spans="1:13" x14ac:dyDescent="0.55000000000000004">
      <c r="A2" s="104" t="s">
        <v>289</v>
      </c>
      <c r="B2" s="104"/>
      <c r="C2" s="104"/>
      <c r="D2" s="104"/>
      <c r="E2" s="104"/>
      <c r="F2" s="104" t="s">
        <v>316</v>
      </c>
      <c r="G2" s="104"/>
      <c r="H2" s="104"/>
      <c r="I2" s="104"/>
      <c r="J2" s="104"/>
      <c r="K2" s="101" t="s">
        <v>291</v>
      </c>
      <c r="L2" s="101"/>
      <c r="M2" s="101"/>
    </row>
    <row r="3" spans="1:13" x14ac:dyDescent="0.55000000000000004">
      <c r="A3" s="83" t="s">
        <v>294</v>
      </c>
      <c r="B3" s="60" t="s">
        <v>295</v>
      </c>
      <c r="C3" s="60" t="s">
        <v>296</v>
      </c>
      <c r="D3" s="74" t="s">
        <v>297</v>
      </c>
      <c r="E3" s="76" t="s">
        <v>298</v>
      </c>
      <c r="F3" s="82" t="s">
        <v>304</v>
      </c>
      <c r="G3" s="61" t="s">
        <v>305</v>
      </c>
      <c r="H3" s="61" t="s">
        <v>306</v>
      </c>
      <c r="I3" s="73" t="s">
        <v>307</v>
      </c>
      <c r="J3" s="77" t="s">
        <v>308</v>
      </c>
      <c r="K3" s="81" t="s">
        <v>318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301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311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300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310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299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309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303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315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302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314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313</v>
      </c>
      <c r="C9" s="69">
        <v>0</v>
      </c>
      <c r="D9" s="69">
        <v>0</v>
      </c>
      <c r="E9" s="69">
        <v>0</v>
      </c>
      <c r="F9" s="70">
        <v>44303</v>
      </c>
      <c r="G9" s="61" t="s">
        <v>313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312</v>
      </c>
      <c r="C10" s="69">
        <v>0</v>
      </c>
      <c r="D10" s="69">
        <v>0</v>
      </c>
      <c r="E10" s="69">
        <v>0</v>
      </c>
      <c r="F10" s="70">
        <v>44304</v>
      </c>
      <c r="G10" s="61" t="s">
        <v>312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301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311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300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310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299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309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303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320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302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321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A16" s="66">
        <v>44310</v>
      </c>
      <c r="B16" s="68" t="s">
        <v>313</v>
      </c>
      <c r="C16" s="69">
        <v>0</v>
      </c>
      <c r="D16" s="69">
        <v>0</v>
      </c>
      <c r="E16" s="69">
        <v>0</v>
      </c>
      <c r="F16" s="80">
        <v>44310</v>
      </c>
      <c r="G16" s="59" t="s">
        <v>322</v>
      </c>
      <c r="H16" s="59">
        <v>4365</v>
      </c>
      <c r="I16" s="59">
        <v>4365</v>
      </c>
      <c r="J16" s="59">
        <v>0</v>
      </c>
      <c r="K16" s="79">
        <f t="shared" si="0"/>
        <v>44310</v>
      </c>
      <c r="L16" s="72">
        <f t="shared" si="1"/>
        <v>4365</v>
      </c>
      <c r="M16" s="72">
        <f t="shared" si="2"/>
        <v>0</v>
      </c>
    </row>
    <row r="17" spans="1:13" x14ac:dyDescent="0.55000000000000004">
      <c r="A17" s="66">
        <v>44311</v>
      </c>
      <c r="B17" s="68" t="s">
        <v>312</v>
      </c>
      <c r="C17" s="69">
        <v>0</v>
      </c>
      <c r="D17" s="69">
        <v>0</v>
      </c>
      <c r="E17" s="69">
        <v>0</v>
      </c>
      <c r="F17" s="80">
        <v>44311</v>
      </c>
      <c r="G17" s="59" t="s">
        <v>323</v>
      </c>
      <c r="H17" s="59">
        <v>4550</v>
      </c>
      <c r="I17" s="59">
        <v>4550</v>
      </c>
      <c r="J17" s="59">
        <v>0</v>
      </c>
      <c r="K17" s="79">
        <f t="shared" si="0"/>
        <v>44311</v>
      </c>
      <c r="L17" s="72">
        <f t="shared" si="1"/>
        <v>4550</v>
      </c>
      <c r="M17" s="72">
        <f t="shared" si="2"/>
        <v>0</v>
      </c>
    </row>
    <row r="18" spans="1:13" x14ac:dyDescent="0.55000000000000004">
      <c r="A18" s="84">
        <v>44312</v>
      </c>
      <c r="B18" s="60" t="s">
        <v>301</v>
      </c>
      <c r="C18" s="85">
        <v>263328</v>
      </c>
      <c r="D18" s="85">
        <v>221677</v>
      </c>
      <c r="E18" s="85">
        <v>41651</v>
      </c>
      <c r="F18" s="88">
        <v>44312</v>
      </c>
      <c r="G18" s="89" t="s">
        <v>311</v>
      </c>
      <c r="H18" s="90">
        <v>12459</v>
      </c>
      <c r="I18" s="90">
        <v>12459</v>
      </c>
      <c r="J18" s="91">
        <v>0</v>
      </c>
      <c r="K18" s="79">
        <f t="shared" si="0"/>
        <v>44312</v>
      </c>
      <c r="L18" s="72">
        <f t="shared" si="1"/>
        <v>234136</v>
      </c>
      <c r="M18" s="72">
        <f t="shared" si="2"/>
        <v>41651</v>
      </c>
    </row>
    <row r="19" spans="1:13" x14ac:dyDescent="0.55000000000000004">
      <c r="A19" s="84">
        <v>44313</v>
      </c>
      <c r="B19" s="60" t="s">
        <v>300</v>
      </c>
      <c r="C19" s="85">
        <v>203174</v>
      </c>
      <c r="D19" s="85">
        <v>172069</v>
      </c>
      <c r="E19" s="85">
        <v>31105</v>
      </c>
      <c r="F19" s="88">
        <v>44313</v>
      </c>
      <c r="G19" s="89" t="s">
        <v>310</v>
      </c>
      <c r="H19" s="90">
        <v>13476</v>
      </c>
      <c r="I19" s="90">
        <v>13476</v>
      </c>
      <c r="J19" s="91">
        <v>0</v>
      </c>
      <c r="K19" s="79">
        <f t="shared" si="0"/>
        <v>44313</v>
      </c>
      <c r="L19" s="72">
        <f t="shared" si="1"/>
        <v>185545</v>
      </c>
      <c r="M19" s="72">
        <f t="shared" si="2"/>
        <v>31105</v>
      </c>
    </row>
    <row r="20" spans="1:13" x14ac:dyDescent="0.55000000000000004">
      <c r="A20" s="92">
        <v>44314</v>
      </c>
      <c r="B20" s="93" t="s">
        <v>328</v>
      </c>
      <c r="C20" s="94">
        <v>238273</v>
      </c>
      <c r="D20" s="94">
        <v>194005</v>
      </c>
      <c r="E20" s="94">
        <v>44268</v>
      </c>
      <c r="F20" s="88">
        <v>44314</v>
      </c>
      <c r="G20" s="89" t="s">
        <v>326</v>
      </c>
      <c r="H20" s="90">
        <v>13999</v>
      </c>
      <c r="I20" s="90">
        <v>13999</v>
      </c>
      <c r="J20" s="91">
        <v>0</v>
      </c>
      <c r="K20" s="79">
        <f t="shared" si="0"/>
        <v>44314</v>
      </c>
      <c r="L20" s="72">
        <f t="shared" si="1"/>
        <v>208004</v>
      </c>
      <c r="M20" s="72">
        <f t="shared" si="2"/>
        <v>44268</v>
      </c>
    </row>
    <row r="21" spans="1:13" x14ac:dyDescent="0.55000000000000004">
      <c r="F21" s="88">
        <v>44315</v>
      </c>
      <c r="G21" s="89" t="s">
        <v>327</v>
      </c>
      <c r="H21" s="90">
        <v>3221</v>
      </c>
      <c r="I21" s="90">
        <v>3221</v>
      </c>
      <c r="J21" s="91">
        <v>0</v>
      </c>
      <c r="K21" s="79" t="str">
        <f t="shared" si="0"/>
        <v>Discrepancy</v>
      </c>
      <c r="L21" s="72">
        <f t="shared" si="1"/>
        <v>3221</v>
      </c>
      <c r="M21" s="72" t="str">
        <f t="shared" si="2"/>
        <v/>
      </c>
    </row>
    <row r="22" spans="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01" t="s">
        <v>177</v>
      </c>
      <c r="B1" s="101"/>
      <c r="C1" s="101"/>
      <c r="D1" s="106"/>
      <c r="E1" s="106"/>
      <c r="F1" s="106"/>
      <c r="G1" s="106"/>
      <c r="H1" s="106"/>
      <c r="I1" s="106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2</v>
      </c>
      <c r="D2" s="105" t="s">
        <v>178</v>
      </c>
      <c r="E2" s="106"/>
      <c r="F2" s="106"/>
      <c r="G2" s="106"/>
      <c r="H2" s="106"/>
      <c r="I2" s="106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44318</v>
      </c>
      <c r="C5" s="30" t="s">
        <v>7</v>
      </c>
      <c r="D5" s="40">
        <f>IFERROR(INT(TRIM(SUBSTITUTE(VLOOKUP($A5&amp;"*",'各都道府県の状況（前日）'!$A:$I,D$3,FALSE), "※5", ""))), "")</f>
        <v>24676</v>
      </c>
      <c r="E5" s="40">
        <f>IFERROR(INT(TRIM(SUBSTITUTE(VLOOKUP($A5&amp;"*",'各都道府県の状況（前日）'!$A:$I,E$3,FALSE), "※5", ""))), "")</f>
        <v>536104</v>
      </c>
      <c r="F5" s="40">
        <f>IFERROR(INT(TRIM(SUBSTITUTE(VLOOKUP($A5&amp;"*",'各都道府県の状況（前日）'!$A:$I,F$3,FALSE), "※5", ""))), "")</f>
        <v>21795</v>
      </c>
      <c r="G5" s="40">
        <f>IFERROR(INT(TRIM(SUBSTITUTE(VLOOKUP($A5&amp;"*",'各都道府県の状況（前日）'!$A:$I,G$3,FALSE), "※5", ""))), "")</f>
        <v>867</v>
      </c>
      <c r="H5" s="40">
        <f>IFERROR(INT(TRIM(SUBSTITUTE(VLOOKUP($A5&amp;"*",'各都道府県の状況（前日）'!$A:$I,H$3,FALSE), "※5", ""))), "")</f>
        <v>1763</v>
      </c>
      <c r="I5" s="40">
        <f>IFERROR(INT(TRIM(SUBSTITUTE(VLOOKUP($A5&amp;"*",'各都道府県の状況（前日）'!$A:$I,I$3,FALSE), "※5", ""))), "")</f>
        <v>23</v>
      </c>
      <c r="J5" s="2"/>
    </row>
    <row r="6" spans="1:10" x14ac:dyDescent="0.55000000000000004">
      <c r="A6" s="12" t="s">
        <v>182</v>
      </c>
      <c r="B6" s="13">
        <f t="shared" si="0"/>
        <v>44318</v>
      </c>
      <c r="C6" s="30" t="s">
        <v>11</v>
      </c>
      <c r="D6" s="40">
        <f>IFERROR(INT(TRIM(SUBSTITUTE(VLOOKUP($A6&amp;"*",'各都道府県の状況（前日）'!$A:$I,D$3,FALSE), "※5", ""))), "")</f>
        <v>1620</v>
      </c>
      <c r="E6" s="40">
        <f>IFERROR(INT(TRIM(SUBSTITUTE(VLOOKUP($A6&amp;"*",'各都道府県の状況（前日）'!$A:$I,E$3,FALSE), "※5", ""))), "")</f>
        <v>33457</v>
      </c>
      <c r="F6" s="40">
        <f>IFERROR(INT(TRIM(SUBSTITUTE(VLOOKUP($A6&amp;"*",'各都道府県の状況（前日）'!$A:$I,F$3,FALSE), "※5", ""))), "")</f>
        <v>1318</v>
      </c>
      <c r="G6" s="40">
        <f>IFERROR(INT(TRIM(SUBSTITUTE(VLOOKUP($A6&amp;"*",'各都道府県の状況（前日）'!$A:$I,G$3,FALSE), "※5", ""))), "")</f>
        <v>23</v>
      </c>
      <c r="H6" s="40">
        <f>IFERROR(INT(TRIM(SUBSTITUTE(VLOOKUP($A6&amp;"*",'各都道府県の状況（前日）'!$A:$I,H$3,FALSE), "※5", ""))), "")</f>
        <v>279</v>
      </c>
      <c r="I6" s="40">
        <f>IFERROR(INT(TRIM(SUBSTITUTE(VLOOKUP($A6&amp;"*",'各都道府県の状況（前日）'!$A:$I,I$3,FALSE), "※5", ""))), "")</f>
        <v>3</v>
      </c>
    </row>
    <row r="7" spans="1:10" x14ac:dyDescent="0.55000000000000004">
      <c r="A7" s="12" t="s">
        <v>183</v>
      </c>
      <c r="B7" s="13">
        <f t="shared" si="0"/>
        <v>44318</v>
      </c>
      <c r="C7" s="30" t="s">
        <v>12</v>
      </c>
      <c r="D7" s="40">
        <f>IFERROR(INT(TRIM(SUBSTITUTE(VLOOKUP($A7&amp;"*",'各都道府県の状況（前日）'!$A:$I,D$3,FALSE), "※5", ""))), "")</f>
        <v>970</v>
      </c>
      <c r="E7" s="40">
        <f>IFERROR(INT(TRIM(SUBSTITUTE(VLOOKUP($A7&amp;"*",'各都道府県の状況（前日）'!$A:$I,E$3,FALSE), "※5", ""))), "")</f>
        <v>56703</v>
      </c>
      <c r="F7" s="40">
        <f>IFERROR(INT(TRIM(SUBSTITUTE(VLOOKUP($A7&amp;"*",'各都道府県の状況（前日）'!$A:$I,F$3,FALSE), "※5", ""))), "")</f>
        <v>780</v>
      </c>
      <c r="G7" s="40">
        <f>IFERROR(INT(TRIM(SUBSTITUTE(VLOOKUP($A7&amp;"*",'各都道府県の状況（前日）'!$A:$I,G$3,FALSE), "※5", ""))), "")</f>
        <v>32</v>
      </c>
      <c r="H7" s="40">
        <f>IFERROR(INT(TRIM(SUBSTITUTE(VLOOKUP($A7&amp;"*",'各都道府県の状況（前日）'!$A:$I,H$3,FALSE), "※5", ""))), "")</f>
        <v>158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44318</v>
      </c>
      <c r="C8" s="30" t="s">
        <v>13</v>
      </c>
      <c r="D8" s="40">
        <f>IFERROR(INT(TRIM(SUBSTITUTE(VLOOKUP($A8&amp;"*",'各都道府県の状況（前日）'!$A:$I,D$3,FALSE), "※5", ""))), "")</f>
        <v>8118</v>
      </c>
      <c r="E8" s="40">
        <f>IFERROR(INT(TRIM(SUBSTITUTE(VLOOKUP($A8&amp;"*",'各都道府県の状況（前日）'!$A:$I,E$3,FALSE), "※5", ""))), "")</f>
        <v>120706</v>
      </c>
      <c r="F8" s="40">
        <f>IFERROR(INT(TRIM(SUBSTITUTE(VLOOKUP($A8&amp;"*",'各都道府県の状況（前日）'!$A:$I,F$3,FALSE), "※5", ""))), "")</f>
        <v>7606</v>
      </c>
      <c r="G8" s="40">
        <f>IFERROR(INT(TRIM(SUBSTITUTE(VLOOKUP($A8&amp;"*",'各都道府県の状況（前日）'!$A:$I,G$3,FALSE), "※5", ""))), "")</f>
        <v>69</v>
      </c>
      <c r="H8" s="40">
        <f>IFERROR(INT(TRIM(SUBSTITUTE(VLOOKUP($A8&amp;"*",'各都道府県の状況（前日）'!$A:$I,H$3,FALSE), "※5", ""))), "")</f>
        <v>424</v>
      </c>
      <c r="I8" s="40">
        <f>IFERROR(INT(TRIM(SUBSTITUTE(VLOOKUP($A8&amp;"*",'各都道府県の状況（前日）'!$A:$I,I$3,FALSE), "※5", ""))), "")</f>
        <v>10</v>
      </c>
    </row>
    <row r="9" spans="1:10" ht="21" customHeight="1" x14ac:dyDescent="0.55000000000000004">
      <c r="A9" s="12" t="s">
        <v>185</v>
      </c>
      <c r="B9" s="13">
        <f t="shared" si="0"/>
        <v>44318</v>
      </c>
      <c r="C9" s="30" t="s">
        <v>14</v>
      </c>
      <c r="D9" s="40">
        <f>IFERROR(INT(TRIM(SUBSTITUTE(VLOOKUP($A9&amp;"*",'各都道府県の状況（前日）'!$A:$I,D$3,FALSE), "※5", ""))), "")</f>
        <v>492</v>
      </c>
      <c r="E9" s="40">
        <f>IFERROR(INT(TRIM(SUBSTITUTE(VLOOKUP($A9&amp;"*",'各都道府県の状況（前日）'!$A:$I,E$3,FALSE), "※5", ""))), "")</f>
        <v>10180</v>
      </c>
      <c r="F9" s="40">
        <f>IFERROR(INT(TRIM(SUBSTITUTE(VLOOKUP($A9&amp;"*",'各都道府県の状況（前日）'!$A:$I,F$3,FALSE), "※5", ""))), "")</f>
        <v>381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102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44318</v>
      </c>
      <c r="C10" s="30" t="s">
        <v>15</v>
      </c>
      <c r="D10" s="40">
        <f>IFERROR(INT(TRIM(SUBSTITUTE(VLOOKUP($A10&amp;"*",'各都道府県の状況（前日）'!$A:$I,D$3,FALSE), "※5", ""))), "")</f>
        <v>1530</v>
      </c>
      <c r="E10" s="40">
        <f>IFERROR(INT(TRIM(SUBSTITUTE(VLOOKUP($A10&amp;"*",'各都道府県の状況（前日）'!$A:$I,E$3,FALSE), "※5", ""))), "")</f>
        <v>47759</v>
      </c>
      <c r="F10" s="40">
        <f>IFERROR(INT(TRIM(SUBSTITUTE(VLOOKUP($A10&amp;"*",'各都道府県の状況（前日）'!$A:$I,F$3,FALSE), "※5", ""))), "")</f>
        <v>1326</v>
      </c>
      <c r="G10" s="40">
        <f>IFERROR(INT(TRIM(SUBSTITUTE(VLOOKUP($A10&amp;"*",'各都道府県の状況（前日）'!$A:$I,G$3,FALSE), "※5", ""))), "")</f>
        <v>33</v>
      </c>
      <c r="H10" s="40">
        <f>IFERROR(INT(TRIM(SUBSTITUTE(VLOOKUP($A10&amp;"*",'各都道府県の状況（前日）'!$A:$I,H$3,FALSE), "※5", ""))), "")</f>
        <v>171</v>
      </c>
      <c r="I10" s="40">
        <f>IFERROR(INT(TRIM(SUBSTITUTE(VLOOKUP($A10&amp;"*",'各都道府県の状況（前日）'!$A:$I,I$3,FALSE), "※5", ""))), "")</f>
        <v>3</v>
      </c>
    </row>
    <row r="11" spans="1:10" x14ac:dyDescent="0.55000000000000004">
      <c r="A11" s="12" t="s">
        <v>187</v>
      </c>
      <c r="B11" s="13">
        <f t="shared" si="0"/>
        <v>44318</v>
      </c>
      <c r="C11" s="30" t="s">
        <v>16</v>
      </c>
      <c r="D11" s="40">
        <f>IFERROR(INT(TRIM(SUBSTITUTE(VLOOKUP($A11&amp;"*",'各都道府県の状況（前日）'!$A:$I,D$3,FALSE), "※5", ""))), "")</f>
        <v>3464</v>
      </c>
      <c r="E11" s="40">
        <f>IFERROR(INT(TRIM(SUBSTITUTE(VLOOKUP($A11&amp;"*",'各都道府県の状況（前日）'!$A:$I,E$3,FALSE), "※5", ""))), "")</f>
        <v>188741</v>
      </c>
      <c r="F11" s="40">
        <f>IFERROR(INT(TRIM(SUBSTITUTE(VLOOKUP($A11&amp;"*",'各都道府県の状況（前日）'!$A:$I,F$3,FALSE), "※5", ""))), "")</f>
        <v>2966</v>
      </c>
      <c r="G11" s="40">
        <f>IFERROR(INT(TRIM(SUBSTITUTE(VLOOKUP($A11&amp;"*",'各都道府県の状況（前日）'!$A:$I,G$3,FALSE), "※5", ""))), "")</f>
        <v>124</v>
      </c>
      <c r="H11" s="40">
        <f>IFERROR(INT(TRIM(SUBSTITUTE(VLOOKUP($A11&amp;"*",'各都道府県の状況（前日）'!$A:$I,H$3,FALSE), "※5", ""))), "")</f>
        <v>374</v>
      </c>
      <c r="I11" s="40">
        <f>IFERROR(INT(TRIM(SUBSTITUTE(VLOOKUP($A11&amp;"*",'各都道府県の状況（前日）'!$A:$I,I$3,FALSE), "※5", ""))), "")</f>
        <v>12</v>
      </c>
    </row>
    <row r="12" spans="1:10" x14ac:dyDescent="0.55000000000000004">
      <c r="A12" s="12" t="s">
        <v>188</v>
      </c>
      <c r="B12" s="13">
        <f t="shared" si="0"/>
        <v>44318</v>
      </c>
      <c r="C12" s="30" t="s">
        <v>17</v>
      </c>
      <c r="D12" s="40">
        <f>IFERROR(INT(TRIM(SUBSTITUTE(VLOOKUP($A12&amp;"*",'各都道府県の状況（前日）'!$A:$I,D$3,FALSE), "※5", ""))), "")</f>
        <v>8271</v>
      </c>
      <c r="E12" s="40">
        <f>IFERROR(INT(TRIM(SUBSTITUTE(VLOOKUP($A12&amp;"*",'各都道府県の状況（前日）'!$A:$I,E$3,FALSE), "※5", ""))), "")</f>
        <v>29913</v>
      </c>
      <c r="F12" s="40">
        <f>IFERROR(INT(TRIM(SUBSTITUTE(VLOOKUP($A12&amp;"*",'各都道府県の状況（前日）'!$A:$I,F$3,FALSE), "※5", ""))), "")</f>
        <v>7588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548</v>
      </c>
      <c r="I12" s="40">
        <f>IFERROR(INT(TRIM(SUBSTITUTE(VLOOKUP($A12&amp;"*",'各都道府県の状況（前日）'!$A:$I,I$3,FALSE), "※5", ""))), "")</f>
        <v>19</v>
      </c>
    </row>
    <row r="13" spans="1:10" x14ac:dyDescent="0.55000000000000004">
      <c r="A13" s="12" t="s">
        <v>189</v>
      </c>
      <c r="B13" s="13">
        <f t="shared" si="0"/>
        <v>44318</v>
      </c>
      <c r="C13" s="30" t="s">
        <v>18</v>
      </c>
      <c r="D13" s="40">
        <f>IFERROR(INT(TRIM(SUBSTITUTE(VLOOKUP($A13&amp;"*",'各都道府県の状況（前日）'!$A:$I,D$3,FALSE), "※5", ""))), "")</f>
        <v>5401</v>
      </c>
      <c r="E13" s="40">
        <f>IFERROR(INT(TRIM(SUBSTITUTE(VLOOKUP($A13&amp;"*",'各都道府県の状況（前日）'!$A:$I,E$3,FALSE), "※5", ""))), "")</f>
        <v>216506</v>
      </c>
      <c r="F13" s="40">
        <f>IFERROR(INT(TRIM(SUBSTITUTE(VLOOKUP($A13&amp;"*",'各都道府県の状況（前日）'!$A:$I,F$3,FALSE), "※5", ""))), "")</f>
        <v>5091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239</v>
      </c>
      <c r="I13" s="40">
        <f>IFERROR(INT(TRIM(SUBSTITUTE(VLOOKUP($A13&amp;"*",'各都道府県の状況（前日）'!$A:$I,I$3,FALSE), "※5", ""))), "")</f>
        <v>3</v>
      </c>
    </row>
    <row r="14" spans="1:10" x14ac:dyDescent="0.55000000000000004">
      <c r="A14" s="12" t="s">
        <v>190</v>
      </c>
      <c r="B14" s="13">
        <f t="shared" si="0"/>
        <v>44318</v>
      </c>
      <c r="C14" s="30" t="s">
        <v>19</v>
      </c>
      <c r="D14" s="40">
        <f>IFERROR(INT(TRIM(SUBSTITUTE(VLOOKUP($A14&amp;"*",'各都道府県の状況（前日）'!$A:$I,D$3,FALSE), "※5", ""))), "")</f>
        <v>6014</v>
      </c>
      <c r="E14" s="40">
        <f>IFERROR(INT(TRIM(SUBSTITUTE(VLOOKUP($A14&amp;"*",'各都道府県の状況（前日）'!$A:$I,E$3,FALSE), "※5", ""))), "")</f>
        <v>137279</v>
      </c>
      <c r="F14" s="40">
        <f>IFERROR(INT(TRIM(SUBSTITUTE(VLOOKUP($A14&amp;"*",'各都道府県の状況（前日）'!$A:$I,F$3,FALSE), "※5", ""))), "")</f>
        <v>5550</v>
      </c>
      <c r="G14" s="40">
        <f>IFERROR(INT(TRIM(SUBSTITUTE(VLOOKUP($A14&amp;"*",'各都道府県の状況（前日）'!$A:$I,G$3,FALSE), "※5", ""))), "")</f>
        <v>104</v>
      </c>
      <c r="H14" s="40">
        <f>IFERROR(INT(TRIM(SUBSTITUTE(VLOOKUP($A14&amp;"*",'各都道府県の状況（前日）'!$A:$I,H$3,FALSE), "※5", ""))), "")</f>
        <v>521</v>
      </c>
      <c r="I14" s="40">
        <f>IFERROR(INT(TRIM(SUBSTITUTE(VLOOKUP($A14&amp;"*",'各都道府県の状況（前日）'!$A:$I,I$3,FALSE), "※5", ""))), "")</f>
        <v>4</v>
      </c>
    </row>
    <row r="15" spans="1:10" x14ac:dyDescent="0.55000000000000004">
      <c r="A15" s="12" t="s">
        <v>191</v>
      </c>
      <c r="B15" s="13">
        <f t="shared" si="0"/>
        <v>44318</v>
      </c>
      <c r="C15" s="30" t="s">
        <v>20</v>
      </c>
      <c r="D15" s="40">
        <f>IFERROR(INT(TRIM(SUBSTITUTE(VLOOKUP($A15&amp;"*",'各都道府県の状況（前日）'!$A:$I,D$3,FALSE), "※5", ""))), "")</f>
        <v>38327</v>
      </c>
      <c r="E15" s="40">
        <f>IFERROR(INT(TRIM(SUBSTITUTE(VLOOKUP($A15&amp;"*",'各都道府県の状況（前日）'!$A:$I,E$3,FALSE), "※5", ""))), "")</f>
        <v>760912</v>
      </c>
      <c r="F15" s="40">
        <f>IFERROR(INT(TRIM(SUBSTITUTE(VLOOKUP($A15&amp;"*",'各都道府県の状況（前日）'!$A:$I,F$3,FALSE), "※5", ""))), "")</f>
        <v>35134</v>
      </c>
      <c r="G15" s="40">
        <f>IFERROR(INT(TRIM(SUBSTITUTE(VLOOKUP($A15&amp;"*",'各都道府県の状況（前日）'!$A:$I,G$3,FALSE), "※5", ""))), "")</f>
        <v>745</v>
      </c>
      <c r="H15" s="40">
        <f>IFERROR(INT(TRIM(SUBSTITUTE(VLOOKUP($A15&amp;"*",'各都道府県の状況（前日）'!$A:$I,H$3,FALSE), "※5", ""))), "")</f>
        <v>2448</v>
      </c>
      <c r="I15" s="40">
        <f>IFERROR(INT(TRIM(SUBSTITUTE(VLOOKUP($A15&amp;"*",'各都道府県の状況（前日）'!$A:$I,I$3,FALSE), "※5", ""))), "")</f>
        <v>39</v>
      </c>
    </row>
    <row r="16" spans="1:10" x14ac:dyDescent="0.55000000000000004">
      <c r="A16" s="12" t="s">
        <v>192</v>
      </c>
      <c r="B16" s="13">
        <f t="shared" si="0"/>
        <v>44318</v>
      </c>
      <c r="C16" s="30" t="s">
        <v>21</v>
      </c>
      <c r="D16" s="40">
        <f>IFERROR(INT(TRIM(SUBSTITUTE(VLOOKUP($A16&amp;"*",'各都道府県の状況（前日）'!$A:$I,D$3,FALSE), "※5", ""))), "")</f>
        <v>33486</v>
      </c>
      <c r="E16" s="40">
        <f>IFERROR(INT(TRIM(SUBSTITUTE(VLOOKUP($A16&amp;"*",'各都道府県の状況（前日）'!$A:$I,E$3,FALSE), "※5", ""))), "")</f>
        <v>548645</v>
      </c>
      <c r="F16" s="40">
        <f>IFERROR(INT(TRIM(SUBSTITUTE(VLOOKUP($A16&amp;"*",'各都道府県の状況（前日）'!$A:$I,F$3,FALSE), "※5", ""))), "")</f>
        <v>31485</v>
      </c>
      <c r="G16" s="40">
        <f>IFERROR(INT(TRIM(SUBSTITUTE(VLOOKUP($A16&amp;"*",'各都道府県の状況（前日）'!$A:$I,G$3,FALSE), "※5", ""))), "")</f>
        <v>624</v>
      </c>
      <c r="H16" s="40">
        <f>IFERROR(INT(TRIM(SUBSTITUTE(VLOOKUP($A16&amp;"*",'各都道府県の状況（前日）'!$A:$I,H$3,FALSE), "※5", ""))), "")</f>
        <v>1377</v>
      </c>
      <c r="I16" s="40">
        <f>IFERROR(INT(TRIM(SUBSTITUTE(VLOOKUP($A16&amp;"*",'各都道府県の状況（前日）'!$A:$I,I$3,FALSE), "※5", ""))), "")</f>
        <v>18</v>
      </c>
    </row>
    <row r="17" spans="1:9" x14ac:dyDescent="0.55000000000000004">
      <c r="A17" s="12" t="s">
        <v>193</v>
      </c>
      <c r="B17" s="13">
        <f t="shared" si="0"/>
        <v>44318</v>
      </c>
      <c r="C17" s="30" t="s">
        <v>22</v>
      </c>
      <c r="D17" s="40">
        <f>IFERROR(INT(TRIM(SUBSTITUTE(VLOOKUP($A17&amp;"*",'各都道府県の状況（前日）'!$A:$I,D$3,FALSE), "※5", ""))), "")</f>
        <v>141005</v>
      </c>
      <c r="E17" s="40">
        <f>IFERROR(INT(TRIM(SUBSTITUTE(VLOOKUP($A17&amp;"*",'各都道府県の状況（前日）'!$A:$I,E$3,FALSE), "※5", ""))), "")</f>
        <v>2024859</v>
      </c>
      <c r="F17" s="40">
        <f>IFERROR(INT(TRIM(SUBSTITUTE(VLOOKUP($A17&amp;"*",'各都道府県の状況（前日）'!$A:$I,F$3,FALSE), "※5", ""))), "")</f>
        <v>132098</v>
      </c>
      <c r="G17" s="40">
        <f>IFERROR(INT(TRIM(SUBSTITUTE(VLOOKUP($A17&amp;"*",'各都道府県の状況（前日）'!$A:$I,G$3,FALSE), "※5", ""))), "")</f>
        <v>1898</v>
      </c>
      <c r="H17" s="40">
        <f>IFERROR(INT(TRIM(SUBSTITUTE(VLOOKUP($A17&amp;"*",'各都道府県の状況（前日）'!$A:$I,H$3,FALSE), "※5", ""))), "")</f>
        <v>7009</v>
      </c>
      <c r="I17" s="40">
        <f>IFERROR(INT(TRIM(SUBSTITUTE(VLOOKUP($A17&amp;"*",'各都道府県の状況（前日）'!$A:$I,I$3,FALSE), "※5", ""))), "")</f>
        <v>63</v>
      </c>
    </row>
    <row r="18" spans="1:9" x14ac:dyDescent="0.55000000000000004">
      <c r="A18" s="12" t="s">
        <v>194</v>
      </c>
      <c r="B18" s="13">
        <f t="shared" si="0"/>
        <v>44318</v>
      </c>
      <c r="C18" s="30" t="s">
        <v>23</v>
      </c>
      <c r="D18" s="40">
        <f>IFERROR(INT(TRIM(SUBSTITUTE(VLOOKUP($A18&amp;"*",'各都道府県の状況（前日）'!$A:$I,D$3,FALSE), "※5", ""))), "")</f>
        <v>54057</v>
      </c>
      <c r="E18" s="40">
        <f>IFERROR(INT(TRIM(SUBSTITUTE(VLOOKUP($A18&amp;"*",'各都道府県の状況（前日）'!$A:$I,E$3,FALSE), "※5", ""))), "")</f>
        <v>805963</v>
      </c>
      <c r="F18" s="40">
        <f>IFERROR(INT(TRIM(SUBSTITUTE(VLOOKUP($A18&amp;"*",'各都道府県の状況（前日）'!$A:$I,F$3,FALSE), "※5", ""))), "")</f>
        <v>51341</v>
      </c>
      <c r="G18" s="40">
        <f>IFERROR(INT(TRIM(SUBSTITUTE(VLOOKUP($A18&amp;"*",'各都道府県の状況（前日）'!$A:$I,G$3,FALSE), "※5", ""))), "")</f>
        <v>821</v>
      </c>
      <c r="H18" s="40">
        <f>IFERROR(INT(TRIM(SUBSTITUTE(VLOOKUP($A18&amp;"*",'各都道府県の状況（前日）'!$A:$I,H$3,FALSE), "※5", ""))), "")</f>
        <v>1895</v>
      </c>
      <c r="I18" s="40">
        <f>IFERROR(INT(TRIM(SUBSTITUTE(VLOOKUP($A18&amp;"*",'各都道府県の状況（前日）'!$A:$I,I$3,FALSE), "※5", ""))), "")</f>
        <v>50</v>
      </c>
    </row>
    <row r="19" spans="1:9" x14ac:dyDescent="0.55000000000000004">
      <c r="A19" s="12" t="s">
        <v>195</v>
      </c>
      <c r="B19" s="13">
        <f t="shared" si="0"/>
        <v>44318</v>
      </c>
      <c r="C19" s="30" t="s">
        <v>24</v>
      </c>
      <c r="D19" s="40">
        <f>IFERROR(INT(TRIM(SUBSTITUTE(VLOOKUP($A19&amp;"*",'各都道府県の状況（前日）'!$A:$I,D$3,FALSE), "※5", ""))), "")</f>
        <v>2337</v>
      </c>
      <c r="E19" s="40">
        <f>IFERROR(INT(TRIM(SUBSTITUTE(VLOOKUP($A19&amp;"*",'各都道府県の状況（前日）'!$A:$I,E$3,FALSE), "※5", ""))), "")</f>
        <v>109122</v>
      </c>
      <c r="F19" s="40">
        <f>IFERROR(INT(TRIM(SUBSTITUTE(VLOOKUP($A19&amp;"*",'各都道府県の状況（前日）'!$A:$I,F$3,FALSE), "※5", ""))), "")</f>
        <v>1951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361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44318</v>
      </c>
      <c r="C20" s="30" t="s">
        <v>25</v>
      </c>
      <c r="D20" s="40">
        <f>IFERROR(INT(TRIM(SUBSTITUTE(VLOOKUP($A20&amp;"*",'各都道府県の状況（前日）'!$A:$I,D$3,FALSE), "※5", ""))), "")</f>
        <v>1350</v>
      </c>
      <c r="E20" s="40">
        <f>IFERROR(INT(TRIM(SUBSTITUTE(VLOOKUP($A20&amp;"*",'各都道府県の状況（前日）'!$A:$I,E$3,FALSE), "※5", ""))), "")</f>
        <v>51908</v>
      </c>
      <c r="F20" s="40">
        <f>IFERROR(INT(TRIM(SUBSTITUTE(VLOOKUP($A20&amp;"*",'各都道府県の状況（前日）'!$A:$I,F$3,FALSE), "※5", ""))), "")</f>
        <v>1164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157</v>
      </c>
      <c r="I20" s="40">
        <f>IFERROR(INT(TRIM(SUBSTITUTE(VLOOKUP($A20&amp;"*",'各都道府県の状況（前日）'!$A:$I,I$3,FALSE), "※5", ""))), "")</f>
        <v>7</v>
      </c>
    </row>
    <row r="21" spans="1:9" x14ac:dyDescent="0.55000000000000004">
      <c r="A21" s="12" t="s">
        <v>197</v>
      </c>
      <c r="B21" s="13">
        <f t="shared" si="0"/>
        <v>44318</v>
      </c>
      <c r="C21" s="30" t="s">
        <v>26</v>
      </c>
      <c r="D21" s="40">
        <f>IFERROR(INT(TRIM(SUBSTITUTE(VLOOKUP($A21&amp;"*",'各都道府県の状況（前日）'!$A:$I,D$3,FALSE), "※5", ""))), "")</f>
        <v>2520</v>
      </c>
      <c r="E21" s="40">
        <f>IFERROR(INT(TRIM(SUBSTITUTE(VLOOKUP($A21&amp;"*",'各都道府県の状況（前日）'!$A:$I,E$3,FALSE), "※5", ""))), "")</f>
        <v>71026</v>
      </c>
      <c r="F21" s="40">
        <f>IFERROR(INT(TRIM(SUBSTITUTE(VLOOKUP($A21&amp;"*",'各都道府県の状況（前日）'!$A:$I,F$3,FALSE), "※5", ""))), "")</f>
        <v>2118</v>
      </c>
      <c r="G21" s="40">
        <f>IFERROR(INT(TRIM(SUBSTITUTE(VLOOKUP($A21&amp;"*",'各都道府県の状況（前日）'!$A:$I,G$3,FALSE), "※5", ""))), "")</f>
        <v>73</v>
      </c>
      <c r="H21" s="40">
        <f>IFERROR(INT(TRIM(SUBSTITUTE(VLOOKUP($A21&amp;"*",'各都道府県の状況（前日）'!$A:$I,H$3,FALSE), "※5", ""))), "")</f>
        <v>327</v>
      </c>
      <c r="I21" s="40">
        <f>IFERROR(INT(TRIM(SUBSTITUTE(VLOOKUP($A21&amp;"*",'各都道府県の状況（前日）'!$A:$I,I$3,FALSE), "※5", ""))), "")</f>
        <v>14</v>
      </c>
    </row>
    <row r="22" spans="1:9" x14ac:dyDescent="0.55000000000000004">
      <c r="A22" s="12" t="s">
        <v>198</v>
      </c>
      <c r="B22" s="13">
        <f t="shared" si="0"/>
        <v>44318</v>
      </c>
      <c r="C22" s="30" t="s">
        <v>27</v>
      </c>
      <c r="D22" s="40">
        <f>IFERROR(INT(TRIM(SUBSTITUTE(VLOOKUP($A22&amp;"*",'各都道府県の状況（前日）'!$A:$I,D$3,FALSE), "※5", ""))), "")</f>
        <v>898</v>
      </c>
      <c r="E22" s="40">
        <f>IFERROR(INT(TRIM(SUBSTITUTE(VLOOKUP($A22&amp;"*",'各都道府県の状況（前日）'!$A:$I,E$3,FALSE), "※5", ""))), "")</f>
        <v>48433</v>
      </c>
      <c r="F22" s="40">
        <f>IFERROR(INT(TRIM(SUBSTITUTE(VLOOKUP($A22&amp;"*",'各都道府県の状況（前日）'!$A:$I,F$3,FALSE), "※5", ""))), "")</f>
        <v>749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116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44318</v>
      </c>
      <c r="C23" s="30" t="s">
        <v>28</v>
      </c>
      <c r="D23" s="40">
        <f>IFERROR(INT(TRIM(SUBSTITUTE(VLOOKUP($A23&amp;"*",'各都道府県の状況（前日）'!$A:$I,D$3,FALSE), "※5", ""))), "")</f>
        <v>1193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1076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98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44318</v>
      </c>
      <c r="C24" s="30" t="s">
        <v>29</v>
      </c>
      <c r="D24" s="40">
        <f>IFERROR(INT(TRIM(SUBSTITUTE(VLOOKUP($A24&amp;"*",'各都道府県の状況（前日）'!$A:$I,D$3,FALSE), "※5", ""))), "")</f>
        <v>3919</v>
      </c>
      <c r="E24" s="40">
        <f>IFERROR(INT(TRIM(SUBSTITUTE(VLOOKUP($A24&amp;"*",'各都道府県の状況（前日）'!$A:$I,E$3,FALSE), "※5", ""))), "")</f>
        <v>147408</v>
      </c>
      <c r="F24" s="40">
        <f>IFERROR(INT(TRIM(SUBSTITUTE(VLOOKUP($A24&amp;"*",'各都道府県の状況（前日）'!$A:$I,F$3,FALSE), "※5", ""))), "")</f>
        <v>3589</v>
      </c>
      <c r="G24" s="40">
        <f>IFERROR(INT(TRIM(SUBSTITUTE(VLOOKUP($A24&amp;"*",'各都道府県の状況（前日）'!$A:$I,G$3,FALSE), "※5", ""))), "")</f>
        <v>68</v>
      </c>
      <c r="H24" s="40">
        <f>IFERROR(INT(TRIM(SUBSTITUTE(VLOOKUP($A24&amp;"*",'各都道府県の状況（前日）'!$A:$I,H$3,FALSE), "※5", ""))), "")</f>
        <v>314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44318</v>
      </c>
      <c r="C25" s="30" t="s">
        <v>30</v>
      </c>
      <c r="D25" s="40">
        <f>IFERROR(INT(TRIM(SUBSTITUTE(VLOOKUP($A25&amp;"*",'各都道府県の状況（前日）'!$A:$I,D$3,FALSE), "※5", ""))), "")</f>
        <v>6035</v>
      </c>
      <c r="E25" s="40">
        <f>IFERROR(INT(TRIM(SUBSTITUTE(VLOOKUP($A25&amp;"*",'各都道府県の状況（前日）'!$A:$I,E$3,FALSE), "※5", ""))), "")</f>
        <v>190069</v>
      </c>
      <c r="F25" s="40">
        <f>IFERROR(INT(TRIM(SUBSTITUTE(VLOOKUP($A25&amp;"*",'各都道府県の状況（前日）'!$A:$I,F$3,FALSE), "※5", ""))), "")</f>
        <v>5387</v>
      </c>
      <c r="G25" s="40">
        <f>IFERROR(INT(TRIM(SUBSTITUTE(VLOOKUP($A25&amp;"*",'各都道府県の状況（前日）'!$A:$I,G$3,FALSE), "※5", ""))), "")</f>
        <v>132</v>
      </c>
      <c r="H25" s="40">
        <f>IFERROR(INT(TRIM(SUBSTITUTE(VLOOKUP($A25&amp;"*",'各都道府県の状況（前日）'!$A:$I,H$3,FALSE), "※5", ""))), "")</f>
        <v>516</v>
      </c>
      <c r="I25" s="40">
        <f>IFERROR(INT(TRIM(SUBSTITUTE(VLOOKUP($A25&amp;"*",'各都道府県の状況（前日）'!$A:$I,I$3,FALSE), "※5", ""))), "")</f>
        <v>4</v>
      </c>
    </row>
    <row r="26" spans="1:9" x14ac:dyDescent="0.55000000000000004">
      <c r="A26" s="12" t="s">
        <v>202</v>
      </c>
      <c r="B26" s="13">
        <f t="shared" si="0"/>
        <v>44318</v>
      </c>
      <c r="C26" s="30" t="s">
        <v>31</v>
      </c>
      <c r="D26" s="40">
        <f>IFERROR(INT(TRIM(SUBSTITUTE(VLOOKUP($A26&amp;"*",'各都道府県の状況（前日）'!$A:$I,D$3,FALSE), "※5", ""))), "")</f>
        <v>6541</v>
      </c>
      <c r="E26" s="40">
        <f>IFERROR(INT(TRIM(SUBSTITUTE(VLOOKUP($A26&amp;"*",'各都道府県の状況（前日）'!$A:$I,E$3,FALSE), "※5", ""))), "")</f>
        <v>293084</v>
      </c>
      <c r="F26" s="40">
        <f>IFERROR(INT(TRIM(SUBSTITUTE(VLOOKUP($A26&amp;"*",'各都道府県の状況（前日）'!$A:$I,F$3,FALSE), "※5", ""))), "")</f>
        <v>6072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348</v>
      </c>
      <c r="I26" s="40">
        <f>IFERROR(INT(TRIM(SUBSTITUTE(VLOOKUP($A26&amp;"*",'各都道府県の状況（前日）'!$A:$I,I$3,FALSE), "※5", ""))), "")</f>
        <v>2</v>
      </c>
    </row>
    <row r="27" spans="1:9" x14ac:dyDescent="0.55000000000000004">
      <c r="A27" s="12" t="s">
        <v>203</v>
      </c>
      <c r="B27" s="13">
        <f t="shared" si="0"/>
        <v>44318</v>
      </c>
      <c r="C27" s="30" t="s">
        <v>32</v>
      </c>
      <c r="D27" s="40">
        <f>IFERROR(INT(TRIM(SUBSTITUTE(VLOOKUP($A27&amp;"*",'各都道府県の状況（前日）'!$A:$I,D$3,FALSE), "※5", ""))), "")</f>
        <v>33833</v>
      </c>
      <c r="E27" s="40">
        <f>IFERROR(INT(TRIM(SUBSTITUTE(VLOOKUP($A27&amp;"*",'各都道府県の状況（前日）'!$A:$I,E$3,FALSE), "※5", ""))), "")</f>
        <v>557541</v>
      </c>
      <c r="F27" s="40">
        <f>IFERROR(INT(TRIM(SUBSTITUTE(VLOOKUP($A27&amp;"*",'各都道府県の状況（前日）'!$A:$I,F$3,FALSE), "※5", ""))), "")</f>
        <v>29951</v>
      </c>
      <c r="G27" s="40">
        <f>IFERROR(INT(TRIM(SUBSTITUTE(VLOOKUP($A27&amp;"*",'各都道府県の状況（前日）'!$A:$I,G$3,FALSE), "※5", ""))), "")</f>
        <v>631</v>
      </c>
      <c r="H27" s="40">
        <f>IFERROR(INT(TRIM(SUBSTITUTE(VLOOKUP($A27&amp;"*",'各都道府県の状況（前日）'!$A:$I,H$3,FALSE), "※5", ""))), "")</f>
        <v>3251</v>
      </c>
      <c r="I27" s="40">
        <f>IFERROR(INT(TRIM(SUBSTITUTE(VLOOKUP($A27&amp;"*",'各都道府県の状況（前日）'!$A:$I,I$3,FALSE), "※5", ""))), "")</f>
        <v>37</v>
      </c>
    </row>
    <row r="28" spans="1:9" x14ac:dyDescent="0.55000000000000004">
      <c r="A28" s="12" t="s">
        <v>204</v>
      </c>
      <c r="B28" s="13">
        <f t="shared" si="0"/>
        <v>44318</v>
      </c>
      <c r="C28" s="30" t="s">
        <v>33</v>
      </c>
      <c r="D28" s="40">
        <f>IFERROR(INT(TRIM(SUBSTITUTE(VLOOKUP($A28&amp;"*",'各都道府県の状況（前日）'!$A:$I,D$3,FALSE), "※5", ""))), "")</f>
        <v>3863</v>
      </c>
      <c r="E28" s="40">
        <f>IFERROR(INT(TRIM(SUBSTITUTE(VLOOKUP($A28&amp;"*",'各都道府県の状況（前日）'!$A:$I,E$3,FALSE), "※5", ""))), "")</f>
        <v>98154</v>
      </c>
      <c r="F28" s="40">
        <f>IFERROR(INT(TRIM(SUBSTITUTE(VLOOKUP($A28&amp;"*",'各都道府県の状況（前日）'!$A:$I,F$3,FALSE), "※5", ""))), "")</f>
        <v>3276</v>
      </c>
      <c r="G28" s="40">
        <f>IFERROR(INT(TRIM(SUBSTITUTE(VLOOKUP($A28&amp;"*",'各都道府県の状況（前日）'!$A:$I,G$3,FALSE), "※5", ""))), "")</f>
        <v>87</v>
      </c>
      <c r="H28" s="40">
        <f>IFERROR(INT(TRIM(SUBSTITUTE(VLOOKUP($A28&amp;"*",'各都道府県の状況（前日）'!$A:$I,H$3,FALSE), "※5", ""))), "")</f>
        <v>600</v>
      </c>
      <c r="I28" s="40">
        <f>IFERROR(INT(TRIM(SUBSTITUTE(VLOOKUP($A28&amp;"*",'各都道府県の状況（前日）'!$A:$I,I$3,FALSE), "※5", ""))), "")</f>
        <v>12</v>
      </c>
    </row>
    <row r="29" spans="1:9" x14ac:dyDescent="0.55000000000000004">
      <c r="A29" s="12" t="s">
        <v>205</v>
      </c>
      <c r="B29" s="13">
        <f t="shared" si="0"/>
        <v>44318</v>
      </c>
      <c r="C29" s="30" t="s">
        <v>34</v>
      </c>
      <c r="D29" s="40">
        <f>IFERROR(INT(TRIM(SUBSTITUTE(VLOOKUP($A29&amp;"*",'各都道府県の状況（前日）'!$A:$I,D$3,FALSE), "※5", ""))), "")</f>
        <v>3818</v>
      </c>
      <c r="E29" s="40">
        <f>IFERROR(INT(TRIM(SUBSTITUTE(VLOOKUP($A29&amp;"*",'各都道府県の状況（前日）'!$A:$I,E$3,FALSE), "※5", ""))), "")</f>
        <v>106967</v>
      </c>
      <c r="F29" s="40">
        <f>IFERROR(INT(TRIM(SUBSTITUTE(VLOOKUP($A29&amp;"*",'各都道府県の状況（前日）'!$A:$I,F$3,FALSE), "※5", ""))), "")</f>
        <v>3218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539</v>
      </c>
      <c r="I29" s="40">
        <f>IFERROR(INT(TRIM(SUBSTITUTE(VLOOKUP($A29&amp;"*",'各都道府県の状況（前日）'!$A:$I,I$3,FALSE), "※5", ""))), "")</f>
        <v>10</v>
      </c>
    </row>
    <row r="30" spans="1:9" x14ac:dyDescent="0.55000000000000004">
      <c r="A30" s="12" t="s">
        <v>206</v>
      </c>
      <c r="B30" s="13">
        <f t="shared" si="0"/>
        <v>44318</v>
      </c>
      <c r="C30" s="30" t="s">
        <v>35</v>
      </c>
      <c r="D30" s="40">
        <f>IFERROR(INT(TRIM(SUBSTITUTE(VLOOKUP($A30&amp;"*",'各都道府県の状況（前日）'!$A:$I,D$3,FALSE), "※5", ""))), "")</f>
        <v>12387</v>
      </c>
      <c r="E30" s="40">
        <f>IFERROR(INT(TRIM(SUBSTITUTE(VLOOKUP($A30&amp;"*",'各都道府県の状況（前日）'!$A:$I,E$3,FALSE), "※5", ""))), "")</f>
        <v>213779</v>
      </c>
      <c r="F30" s="40">
        <f>IFERROR(INT(TRIM(SUBSTITUTE(VLOOKUP($A30&amp;"*",'各都道府県の状況（前日）'!$A:$I,F$3,FALSE), "※5", ""))), "")</f>
        <v>10829</v>
      </c>
      <c r="G30" s="40">
        <f>IFERROR(INT(TRIM(SUBSTITUTE(VLOOKUP($A30&amp;"*",'各都道府県の状況（前日）'!$A:$I,G$3,FALSE), "※5", ""))), "")</f>
        <v>186</v>
      </c>
      <c r="H30" s="40">
        <f>IFERROR(INT(TRIM(SUBSTITUTE(VLOOKUP($A30&amp;"*",'各都道府県の状況（前日）'!$A:$I,H$3,FALSE), "※5", ""))), "")</f>
        <v>1411</v>
      </c>
      <c r="I30" s="40">
        <f>IFERROR(INT(TRIM(SUBSTITUTE(VLOOKUP($A30&amp;"*",'各都道府県の状況（前日）'!$A:$I,I$3,FALSE), "※5", ""))), "")</f>
        <v>23</v>
      </c>
    </row>
    <row r="31" spans="1:9" x14ac:dyDescent="0.55000000000000004">
      <c r="A31" s="12" t="s">
        <v>207</v>
      </c>
      <c r="B31" s="13">
        <f t="shared" si="0"/>
        <v>44318</v>
      </c>
      <c r="C31" s="30" t="s">
        <v>36</v>
      </c>
      <c r="D31" s="40">
        <f>IFERROR(INT(TRIM(SUBSTITUTE(VLOOKUP($A31&amp;"*",'各都道府県の状況（前日）'!$A:$I,D$3,FALSE), "※5", ""))), "")</f>
        <v>83504</v>
      </c>
      <c r="E31" s="40">
        <f>IFERROR(INT(TRIM(SUBSTITUTE(VLOOKUP($A31&amp;"*",'各都道府県の状況（前日）'!$A:$I,E$3,FALSE), "※5", ""))), "")</f>
        <v>1452935</v>
      </c>
      <c r="F31" s="40">
        <f>IFERROR(INT(TRIM(SUBSTITUTE(VLOOKUP($A31&amp;"*",'各都道府県の状況（前日）'!$A:$I,F$3,FALSE), "※5", ""))), "")</f>
        <v>61076</v>
      </c>
      <c r="G31" s="40">
        <f>IFERROR(INT(TRIM(SUBSTITUTE(VLOOKUP($A31&amp;"*",'各都道府県の状況（前日）'!$A:$I,G$3,FALSE), "※5", ""))), "")</f>
        <v>1513</v>
      </c>
      <c r="H31" s="40">
        <f>IFERROR(INT(TRIM(SUBSTITUTE(VLOOKUP($A31&amp;"*",'各都道府県の状況（前日）'!$A:$I,H$3,FALSE), "※5", ""))), "")</f>
        <v>20146</v>
      </c>
      <c r="I31" s="40">
        <f>IFERROR(INT(TRIM(SUBSTITUTE(VLOOKUP($A31&amp;"*",'各都道府県の状況（前日）'!$A:$I,I$3,FALSE), "※5", ""))), "")</f>
        <v>425</v>
      </c>
    </row>
    <row r="32" spans="1:9" x14ac:dyDescent="0.55000000000000004">
      <c r="A32" s="12" t="s">
        <v>208</v>
      </c>
      <c r="B32" s="13">
        <f t="shared" si="0"/>
        <v>44318</v>
      </c>
      <c r="C32" s="30" t="s">
        <v>37</v>
      </c>
      <c r="D32" s="40">
        <f>IFERROR(INT(TRIM(SUBSTITUTE(VLOOKUP($A32&amp;"*",'各都道府県の状況（前日）'!$A:$I,D$3,FALSE), "※5", ""))), "")</f>
        <v>32043</v>
      </c>
      <c r="E32" s="40">
        <f>IFERROR(INT(TRIM(SUBSTITUTE(VLOOKUP($A32&amp;"*",'各都道府県の状況（前日）'!$A:$I,E$3,FALSE), "※5", ""))), "")</f>
        <v>384042</v>
      </c>
      <c r="F32" s="40">
        <f>IFERROR(INT(TRIM(SUBSTITUTE(VLOOKUP($A32&amp;"*",'各都道府県の状況（前日）'!$A:$I,F$3,FALSE), "※5", ""))), "")</f>
        <v>26514</v>
      </c>
      <c r="G32" s="40">
        <f>IFERROR(INT(TRIM(SUBSTITUTE(VLOOKUP($A32&amp;"*",'各都道府県の状況（前日）'!$A:$I,G$3,FALSE), "※5", ""))), "")</f>
        <v>690</v>
      </c>
      <c r="H32" s="40">
        <f>IFERROR(INT(TRIM(SUBSTITUTE(VLOOKUP($A32&amp;"*",'各都道府県の状況（前日）'!$A:$I,H$3,FALSE), "※5", ""))), "")</f>
        <v>4838</v>
      </c>
      <c r="I32" s="40">
        <f>IFERROR(INT(TRIM(SUBSTITUTE(VLOOKUP($A32&amp;"*",'各都道府県の状況（前日）'!$A:$I,I$3,FALSE), "※5", ""))), "")</f>
        <v>95</v>
      </c>
    </row>
    <row r="33" spans="1:9" x14ac:dyDescent="0.55000000000000004">
      <c r="A33" s="12" t="s">
        <v>209</v>
      </c>
      <c r="B33" s="13">
        <f t="shared" si="0"/>
        <v>44318</v>
      </c>
      <c r="C33" s="30" t="s">
        <v>38</v>
      </c>
      <c r="D33" s="40">
        <f>IFERROR(INT(TRIM(SUBSTITUTE(VLOOKUP($A33&amp;"*",'各都道府県の状況（前日）'!$A:$I,D$3,FALSE), "※5", ""))), "")</f>
        <v>6366</v>
      </c>
      <c r="E33" s="40">
        <f>IFERROR(INT(TRIM(SUBSTITUTE(VLOOKUP($A33&amp;"*",'各都道府県の状況（前日）'!$A:$I,E$3,FALSE), "※5", ""))), "")</f>
        <v>125853</v>
      </c>
      <c r="F33" s="40">
        <f>IFERROR(INT(TRIM(SUBSTITUTE(VLOOKUP($A33&amp;"*",'各都道府県の状況（前日）'!$A:$I,F$3,FALSE), "※5", ""))), "")</f>
        <v>5264</v>
      </c>
      <c r="G33" s="40">
        <f>IFERROR(INT(TRIM(SUBSTITUTE(VLOOKUP($A33&amp;"*",'各都道府県の状況（前日）'!$A:$I,G$3,FALSE), "※5", ""))), "")</f>
        <v>77</v>
      </c>
      <c r="H33" s="40">
        <f>IFERROR(INT(TRIM(SUBSTITUTE(VLOOKUP($A33&amp;"*",'各都道府県の状況（前日）'!$A:$I,H$3,FALSE), "※5", ""))), "")</f>
        <v>1025</v>
      </c>
      <c r="I33" s="40">
        <f>IFERROR(INT(TRIM(SUBSTITUTE(VLOOKUP($A33&amp;"*",'各都道府県の状況（前日）'!$A:$I,I$3,FALSE), "※5", ""))), "")</f>
        <v>27</v>
      </c>
    </row>
    <row r="34" spans="1:9" x14ac:dyDescent="0.55000000000000004">
      <c r="A34" s="12" t="s">
        <v>210</v>
      </c>
      <c r="B34" s="13">
        <f t="shared" si="0"/>
        <v>44318</v>
      </c>
      <c r="C34" s="30" t="s">
        <v>39</v>
      </c>
      <c r="D34" s="40">
        <f>IFERROR(INT(TRIM(SUBSTITUTE(VLOOKUP($A34&amp;"*",'各都道府県の状況（前日）'!$A:$I,D$3,FALSE), "※5", ""))), "")</f>
        <v>2221</v>
      </c>
      <c r="E34" s="40">
        <f>IFERROR(INT(TRIM(SUBSTITUTE(VLOOKUP($A34&amp;"*",'各都道府県の状況（前日）'!$A:$I,E$3,FALSE), "※5", ""))), "")</f>
        <v>34484</v>
      </c>
      <c r="F34" s="40">
        <f>IFERROR(INT(TRIM(SUBSTITUTE(VLOOKUP($A34&amp;"*",'各都道府県の状況（前日）'!$A:$I,F$3,FALSE), "※5", ""))), "")</f>
        <v>1851</v>
      </c>
      <c r="G34" s="40">
        <f>IFERROR(INT(TRIM(SUBSTITUTE(VLOOKUP($A34&amp;"*",'各都道府県の状況（前日）'!$A:$I,G$3,FALSE), "※5", ""))), "")</f>
        <v>29</v>
      </c>
      <c r="H34" s="40">
        <f>IFERROR(INT(TRIM(SUBSTITUTE(VLOOKUP($A34&amp;"*",'各都道府県の状況（前日）'!$A:$I,H$3,FALSE), "※5", ""))), "")</f>
        <v>306</v>
      </c>
      <c r="I34" s="40">
        <f>IFERROR(INT(TRIM(SUBSTITUTE(VLOOKUP($A34&amp;"*",'各都道府県の状況（前日）'!$A:$I,I$3,FALSE), "※5", ""))), "")</f>
        <v>54</v>
      </c>
    </row>
    <row r="35" spans="1:9" x14ac:dyDescent="0.55000000000000004">
      <c r="A35" s="12" t="s">
        <v>211</v>
      </c>
      <c r="B35" s="13">
        <f t="shared" si="0"/>
        <v>44318</v>
      </c>
      <c r="C35" s="30" t="s">
        <v>40</v>
      </c>
      <c r="D35" s="40">
        <f>IFERROR(INT(TRIM(SUBSTITUTE(VLOOKUP($A35&amp;"*",'各都道府県の状況（前日）'!$A:$I,D$3,FALSE), "※5", ""))), "")</f>
        <v>374</v>
      </c>
      <c r="E35" s="40">
        <f>IFERROR(INT(TRIM(SUBSTITUTE(VLOOKUP($A35&amp;"*",'各都道府県の状況（前日）'!$A:$I,E$3,FALSE), "※5", ""))), "")</f>
        <v>61944</v>
      </c>
      <c r="F35" s="40">
        <f>IFERROR(INT(TRIM(SUBSTITUTE(VLOOKUP($A35&amp;"*",'各都道府県の状況（前日）'!$A:$I,F$3,FALSE), "※5", ""))), "")</f>
        <v>316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51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44318</v>
      </c>
      <c r="C36" s="30" t="s">
        <v>41</v>
      </c>
      <c r="D36" s="40">
        <f>IFERROR(INT(TRIM(SUBSTITUTE(VLOOKUP($A36&amp;"*",'各都道府県の状況（前日）'!$A:$I,D$3,FALSE), "※5", ""))), "")</f>
        <v>356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314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42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44318</v>
      </c>
      <c r="C37" s="30" t="s">
        <v>42</v>
      </c>
      <c r="D37" s="40">
        <f>IFERROR(INT(TRIM(SUBSTITUTE(VLOOKUP($A37&amp;"*",'各都道府県の状況（前日）'!$A:$I,D$3,FALSE), "※5", ""))), "")</f>
        <v>4136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3157</v>
      </c>
      <c r="G37" s="40">
        <f>IFERROR(INT(TRIM(SUBSTITUTE(VLOOKUP($A37&amp;"*",'各都道府県の状況（前日）'!$A:$I,G$3,FALSE), "※5", ""))), "")</f>
        <v>40</v>
      </c>
      <c r="H37" s="40">
        <f>IFERROR(INT(TRIM(SUBSTITUTE(VLOOKUP($A37&amp;"*",'各都道府県の状況（前日）'!$A:$I,H$3,FALSE), "※5", ""))), "")</f>
        <v>576</v>
      </c>
      <c r="I37" s="40">
        <f>IFERROR(INT(TRIM(SUBSTITUTE(VLOOKUP($A37&amp;"*",'各都道府県の状況（前日）'!$A:$I,I$3,FALSE), "※5", ""))), "")</f>
        <v>15</v>
      </c>
    </row>
    <row r="38" spans="1:9" x14ac:dyDescent="0.55000000000000004">
      <c r="A38" s="12" t="s">
        <v>214</v>
      </c>
      <c r="B38" s="13">
        <f t="shared" si="0"/>
        <v>44318</v>
      </c>
      <c r="C38" s="30" t="s">
        <v>43</v>
      </c>
      <c r="D38" s="40">
        <f>IFERROR(INT(TRIM(SUBSTITUTE(VLOOKUP($A38&amp;"*",'各都道府県の状況（前日）'!$A:$I,D$3,FALSE), "※5", ""))), "")</f>
        <v>6079</v>
      </c>
      <c r="E38" s="40">
        <f>IFERROR(INT(TRIM(SUBSTITUTE(VLOOKUP($A38&amp;"*",'各都道府県の状況（前日）'!$A:$I,E$3,FALSE), "※5", ""))), "")</f>
        <v>261403</v>
      </c>
      <c r="F38" s="40">
        <f>IFERROR(INT(TRIM(SUBSTITUTE(VLOOKUP($A38&amp;"*",'各都道府県の状況（前日）'!$A:$I,F$3,FALSE), "※5", ""))), "")</f>
        <v>5478</v>
      </c>
      <c r="G38" s="40">
        <f>IFERROR(INT(TRIM(SUBSTITUTE(VLOOKUP($A38&amp;"*",'各都道府県の状況（前日）'!$A:$I,G$3,FALSE), "※5", ""))), "")</f>
        <v>110</v>
      </c>
      <c r="H38" s="40">
        <f>IFERROR(INT(TRIM(SUBSTITUTE(VLOOKUP($A38&amp;"*",'各都道府県の状況（前日）'!$A:$I,H$3,FALSE), "※5", ""))), "")</f>
        <v>433</v>
      </c>
      <c r="I38" s="40">
        <f>IFERROR(INT(TRIM(SUBSTITUTE(VLOOKUP($A38&amp;"*",'各都道府県の状況（前日）'!$A:$I,I$3,FALSE), "※5", ""))), "")</f>
        <v>7</v>
      </c>
    </row>
    <row r="39" spans="1:9" x14ac:dyDescent="0.55000000000000004">
      <c r="A39" s="12" t="s">
        <v>215</v>
      </c>
      <c r="B39" s="13">
        <f t="shared" si="0"/>
        <v>44318</v>
      </c>
      <c r="C39" s="30" t="s">
        <v>44</v>
      </c>
      <c r="D39" s="40">
        <f>IFERROR(INT(TRIM(SUBSTITUTE(VLOOKUP($A39&amp;"*",'各都道府県の状況（前日）'!$A:$I,D$3,FALSE), "※5", ""))), "")</f>
        <v>1889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1573</v>
      </c>
      <c r="G39" s="40">
        <f>IFERROR(INT(TRIM(SUBSTITUTE(VLOOKUP($A39&amp;"*",'各都道府県の状況（前日）'!$A:$I,G$3,FALSE), "※5", ""))), "")</f>
        <v>46</v>
      </c>
      <c r="H39" s="40">
        <f>IFERROR(INT(TRIM(SUBSTITUTE(VLOOKUP($A39&amp;"*",'各都道府県の状況（前日）'!$A:$I,H$3,FALSE), "※5", ""))), "")</f>
        <v>270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44318</v>
      </c>
      <c r="C40" s="30" t="s">
        <v>45</v>
      </c>
      <c r="D40" s="40">
        <f>IFERROR(INT(TRIM(SUBSTITUTE(VLOOKUP($A40&amp;"*",'各都道府県の状況（前日）'!$A:$I,D$3,FALSE), "※5", ""))), "")</f>
        <v>1339</v>
      </c>
      <c r="E40" s="40">
        <f>IFERROR(INT(TRIM(SUBSTITUTE(VLOOKUP($A40&amp;"*",'各都道府県の状況（前日）'!$A:$I,E$3,FALSE), "※5", ""))), "")</f>
        <v>44163</v>
      </c>
      <c r="F40" s="40">
        <f>IFERROR(INT(TRIM(SUBSTITUTE(VLOOKUP($A40&amp;"*",'各都道府県の状況（前日）'!$A:$I,F$3,FALSE), "※5", ""))), "")</f>
        <v>965</v>
      </c>
      <c r="G40" s="40">
        <f>IFERROR(INT(TRIM(SUBSTITUTE(VLOOKUP($A40&amp;"*",'各都道府県の状況（前日）'!$A:$I,G$3,FALSE), "※5", ""))), "")</f>
        <v>44</v>
      </c>
      <c r="H40" s="40">
        <f>IFERROR(INT(TRIM(SUBSTITUTE(VLOOKUP($A40&amp;"*",'各都道府県の状況（前日）'!$A:$I,H$3,FALSE), "※5", ""))), "")</f>
        <v>330</v>
      </c>
      <c r="I40" s="40">
        <f>IFERROR(INT(TRIM(SUBSTITUTE(VLOOKUP($A40&amp;"*",'各都道府県の状況（前日）'!$A:$I,I$3,FALSE), "※5", ""))), "")</f>
        <v>6</v>
      </c>
    </row>
    <row r="41" spans="1:9" x14ac:dyDescent="0.55000000000000004">
      <c r="A41" s="12" t="s">
        <v>217</v>
      </c>
      <c r="B41" s="13">
        <f t="shared" si="0"/>
        <v>44318</v>
      </c>
      <c r="C41" s="30" t="s">
        <v>46</v>
      </c>
      <c r="D41" s="40">
        <f>IFERROR(INT(TRIM(SUBSTITUTE(VLOOKUP($A41&amp;"*",'各都道府県の状況（前日）'!$A:$I,D$3,FALSE), "※5", ""))), "")</f>
        <v>1311</v>
      </c>
      <c r="E41" s="40">
        <f>IFERROR(INT(TRIM(SUBSTITUTE(VLOOKUP($A41&amp;"*",'各都道府県の状況（前日）'!$A:$I,E$3,FALSE), "※5", ""))), "")</f>
        <v>62603</v>
      </c>
      <c r="F41" s="40">
        <f>IFERROR(INT(TRIM(SUBSTITUTE(VLOOKUP($A41&amp;"*",'各都道府県の状況（前日）'!$A:$I,F$3,FALSE), "※5", ""))), "")</f>
        <v>1094</v>
      </c>
      <c r="G41" s="40">
        <f>IFERROR(INT(TRIM(SUBSTITUTE(VLOOKUP($A41&amp;"*",'各都道府県の状況（前日）'!$A:$I,G$3,FALSE), "※5", ""))), "")</f>
        <v>22</v>
      </c>
      <c r="H41" s="40">
        <f>IFERROR(INT(TRIM(SUBSTITUTE(VLOOKUP($A41&amp;"*",'各都道府県の状況（前日）'!$A:$I,H$3,FALSE), "※5", ""))), "")</f>
        <v>201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44318</v>
      </c>
      <c r="C42" s="30" t="s">
        <v>47</v>
      </c>
      <c r="D42" s="40">
        <f>IFERROR(INT(TRIM(SUBSTITUTE(VLOOKUP($A42&amp;"*",'各都道府県の状況（前日）'!$A:$I,D$3,FALSE), "※5", ""))), "")</f>
        <v>2381</v>
      </c>
      <c r="E42" s="40">
        <f>IFERROR(INT(TRIM(SUBSTITUTE(VLOOKUP($A42&amp;"*",'各都道府県の状況（前日）'!$A:$I,E$3,FALSE), "※5", ""))), "")</f>
        <v>62334</v>
      </c>
      <c r="F42" s="40">
        <f>IFERROR(INT(TRIM(SUBSTITUTE(VLOOKUP($A42&amp;"*",'各都道府県の状況（前日）'!$A:$I,F$3,FALSE), "※5", ""))), "")</f>
        <v>1984</v>
      </c>
      <c r="G42" s="40">
        <f>IFERROR(INT(TRIM(SUBSTITUTE(VLOOKUP($A42&amp;"*",'各都道府県の状況（前日）'!$A:$I,G$3,FALSE), "※5", ""))), "")</f>
        <v>45</v>
      </c>
      <c r="H42" s="40">
        <f>IFERROR(INT(TRIM(SUBSTITUTE(VLOOKUP($A42&amp;"*",'各都道府県の状況（前日）'!$A:$I,H$3,FALSE), "※5", ""))), "")</f>
        <v>352</v>
      </c>
      <c r="I42" s="40">
        <f>IFERROR(INT(TRIM(SUBSTITUTE(VLOOKUP($A42&amp;"*",'各都道府県の状況（前日）'!$A:$I,I$3,FALSE), "※5", ""))), "")</f>
        <v>11</v>
      </c>
    </row>
    <row r="43" spans="1:9" x14ac:dyDescent="0.55000000000000004">
      <c r="A43" s="12" t="s">
        <v>219</v>
      </c>
      <c r="B43" s="13">
        <f t="shared" si="0"/>
        <v>44318</v>
      </c>
      <c r="C43" s="30" t="s">
        <v>48</v>
      </c>
      <c r="D43" s="40">
        <f>IFERROR(INT(TRIM(SUBSTITUTE(VLOOKUP($A43&amp;"*",'各都道府県の状況（前日）'!$A:$I,D$3,FALSE), "※5", ""))), "")</f>
        <v>1067</v>
      </c>
      <c r="E43" s="40">
        <f>IFERROR(INT(TRIM(SUBSTITUTE(VLOOKUP($A43&amp;"*",'各都道府県の状況（前日）'!$A:$I,E$3,FALSE), "※5", ""))), "")</f>
        <v>8133</v>
      </c>
      <c r="F43" s="40">
        <f>IFERROR(INT(TRIM(SUBSTITUTE(VLOOKUP($A43&amp;"*",'各都道府県の状況（前日）'!$A:$I,F$3,FALSE), "※5", ""))), "")</f>
        <v>955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92</v>
      </c>
      <c r="I43" s="40">
        <f>IFERROR(INT(TRIM(SUBSTITUTE(VLOOKUP($A43&amp;"*",'各都道府県の状況（前日）'!$A:$I,I$3,FALSE), "※5", ""))), "")</f>
        <v>2</v>
      </c>
    </row>
    <row r="44" spans="1:9" x14ac:dyDescent="0.55000000000000004">
      <c r="A44" s="12" t="s">
        <v>220</v>
      </c>
      <c r="B44" s="13">
        <f t="shared" si="0"/>
        <v>44318</v>
      </c>
      <c r="C44" s="30" t="s">
        <v>49</v>
      </c>
      <c r="D44" s="40">
        <f>IFERROR(INT(TRIM(SUBSTITUTE(VLOOKUP($A44&amp;"*",'各都道府県の状況（前日）'!$A:$I,D$3,FALSE), "※5", ""))), "")</f>
        <v>23778</v>
      </c>
      <c r="E44" s="40">
        <f>IFERROR(INT(TRIM(SUBSTITUTE(VLOOKUP($A44&amp;"*",'各都道府県の状況（前日）'!$A:$I,E$3,FALSE), "※5", ""))), "")</f>
        <v>610763</v>
      </c>
      <c r="F44" s="40">
        <f>IFERROR(INT(TRIM(SUBSTITUTE(VLOOKUP($A44&amp;"*",'各都道府県の状況（前日）'!$A:$I,F$3,FALSE), "※5", ""))), "")</f>
        <v>20301</v>
      </c>
      <c r="G44" s="40">
        <f>IFERROR(INT(TRIM(SUBSTITUTE(VLOOKUP($A44&amp;"*",'各都道府県の状況（前日）'!$A:$I,G$3,FALSE), "※5", ""))), "")</f>
        <v>354</v>
      </c>
      <c r="H44" s="40">
        <f>IFERROR(INT(TRIM(SUBSTITUTE(VLOOKUP($A44&amp;"*",'各都道府県の状況（前日）'!$A:$I,H$3,FALSE), "※5", ""))), "")</f>
        <v>3123</v>
      </c>
      <c r="I44" s="40">
        <f>IFERROR(INT(TRIM(SUBSTITUTE(VLOOKUP($A44&amp;"*",'各都道府県の状況（前日）'!$A:$I,I$3,FALSE), "※5", ""))), "")</f>
        <v>34</v>
      </c>
    </row>
    <row r="45" spans="1:9" x14ac:dyDescent="0.55000000000000004">
      <c r="A45" s="12" t="s">
        <v>221</v>
      </c>
      <c r="B45" s="13">
        <f t="shared" si="0"/>
        <v>44318</v>
      </c>
      <c r="C45" s="30" t="s">
        <v>50</v>
      </c>
      <c r="D45" s="40">
        <f>IFERROR(INT(TRIM(SUBSTITUTE(VLOOKUP($A45&amp;"*",'各都道府県の状況（前日）'!$A:$I,D$3,FALSE), "※5", ""))), "")</f>
        <v>1604</v>
      </c>
      <c r="E45" s="40">
        <f>IFERROR(INT(TRIM(SUBSTITUTE(VLOOKUP($A45&amp;"*",'各都道府県の状況（前日）'!$A:$I,E$3,FALSE), "※5", ""))), "")</f>
        <v>38623</v>
      </c>
      <c r="F45" s="40">
        <f>IFERROR(INT(TRIM(SUBSTITUTE(VLOOKUP($A45&amp;"*",'各都道府県の状況（前日）'!$A:$I,F$3,FALSE), "※5", ""))), "")</f>
        <v>1387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220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44318</v>
      </c>
      <c r="C46" s="30" t="s">
        <v>51</v>
      </c>
      <c r="D46" s="40">
        <f>IFERROR(INT(TRIM(SUBSTITUTE(VLOOKUP($A46&amp;"*",'各都道府県の状況（前日）'!$A:$I,D$3,FALSE), "※5", ""))), "")</f>
        <v>2141</v>
      </c>
      <c r="E46" s="40">
        <f>IFERROR(INT(TRIM(SUBSTITUTE(VLOOKUP($A46&amp;"*",'各都道府県の状況（前日）'!$A:$I,E$3,FALSE), "※5", ""))), "")</f>
        <v>92645</v>
      </c>
      <c r="F46" s="40">
        <f>IFERROR(INT(TRIM(SUBSTITUTE(VLOOKUP($A46&amp;"*",'各都道府県の状況（前日）'!$A:$I,F$3,FALSE), "※5", ""))), "")</f>
        <v>1779</v>
      </c>
      <c r="G46" s="40">
        <f>IFERROR(INT(TRIM(SUBSTITUTE(VLOOKUP($A46&amp;"*",'各都道府県の状況（前日）'!$A:$I,G$3,FALSE), "※5", ""))), "")</f>
        <v>41</v>
      </c>
      <c r="H46" s="40">
        <f>IFERROR(INT(TRIM(SUBSTITUTE(VLOOKUP($A46&amp;"*",'各都道府県の状況（前日）'!$A:$I,H$3,FALSE), "※5", ""))), "")</f>
        <v>331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44318</v>
      </c>
      <c r="C47" s="30" t="s">
        <v>52</v>
      </c>
      <c r="D47" s="40">
        <f>IFERROR(INT(TRIM(SUBSTITUTE(VLOOKUP($A47&amp;"*",'各都道府県の状況（前日）'!$A:$I,D$3,FALSE), "※5", ""))), "")</f>
        <v>4210</v>
      </c>
      <c r="E47" s="40">
        <f>IFERROR(INT(TRIM(SUBSTITUTE(VLOOKUP($A47&amp;"*",'各都道府県の状況（前日）'!$A:$I,E$3,FALSE), "※5", ""))), "")</f>
        <v>65190</v>
      </c>
      <c r="F47" s="40">
        <f>IFERROR(INT(TRIM(SUBSTITUTE(VLOOKUP($A47&amp;"*",'各都道府県の状況（前日）'!$A:$I,F$3,FALSE), "※5", ""))), "")</f>
        <v>3654</v>
      </c>
      <c r="G47" s="40">
        <f>IFERROR(INT(TRIM(SUBSTITUTE(VLOOKUP($A47&amp;"*",'各都道府県の状況（前日）'!$A:$I,G$3,FALSE), "※5", ""))), "")</f>
        <v>79</v>
      </c>
      <c r="H47" s="40">
        <f>IFERROR(INT(TRIM(SUBSTITUTE(VLOOKUP($A47&amp;"*",'各都道府県の状況（前日）'!$A:$I,H$3,FALSE), "※5", ""))), "")</f>
        <v>477</v>
      </c>
      <c r="I47" s="40">
        <f>IFERROR(INT(TRIM(SUBSTITUTE(VLOOKUP($A47&amp;"*",'各都道府県の状況（前日）'!$A:$I,I$3,FALSE), "※5", ""))), "")</f>
        <v>14</v>
      </c>
    </row>
    <row r="48" spans="1:9" x14ac:dyDescent="0.55000000000000004">
      <c r="A48" s="12" t="s">
        <v>224</v>
      </c>
      <c r="B48" s="13">
        <f t="shared" si="0"/>
        <v>44318</v>
      </c>
      <c r="C48" s="30" t="s">
        <v>53</v>
      </c>
      <c r="D48" s="40">
        <f>IFERROR(INT(TRIM(SUBSTITUTE(VLOOKUP($A48&amp;"*",'各都道府県の状況（前日）'!$A:$I,D$3,FALSE), "※5", ""))), "")</f>
        <v>1950</v>
      </c>
      <c r="E48" s="40">
        <f>IFERROR(INT(TRIM(SUBSTITUTE(VLOOKUP($A48&amp;"*",'各都道府県の状況（前日）'!$A:$I,E$3,FALSE), "※5", ""))), "")</f>
        <v>112690</v>
      </c>
      <c r="F48" s="40">
        <f>IFERROR(INT(TRIM(SUBSTITUTE(VLOOKUP($A48&amp;"*",'各都道府県の状況（前日）'!$A:$I,F$3,FALSE), "※5", ""))), "")</f>
        <v>1425</v>
      </c>
      <c r="G48" s="40">
        <f>IFERROR(INT(TRIM(SUBSTITUTE(VLOOKUP($A48&amp;"*",'各都道府県の状況（前日）'!$A:$I,G$3,FALSE), "※5", ""))), "")</f>
        <v>26</v>
      </c>
      <c r="H48" s="40">
        <f>IFERROR(INT(TRIM(SUBSTITUTE(VLOOKUP($A48&amp;"*",'各都道府県の状況（前日）'!$A:$I,H$3,FALSE), "※5", ""))), "")</f>
        <v>499</v>
      </c>
      <c r="I48" s="40">
        <f>IFERROR(INT(TRIM(SUBSTITUTE(VLOOKUP($A48&amp;"*",'各都道府県の状況（前日）'!$A:$I,I$3,FALSE), "※5", ""))), "")</f>
        <v>2</v>
      </c>
    </row>
    <row r="49" spans="1:9" x14ac:dyDescent="0.55000000000000004">
      <c r="A49" s="12" t="s">
        <v>225</v>
      </c>
      <c r="B49" s="13">
        <f t="shared" si="0"/>
        <v>44318</v>
      </c>
      <c r="C49" s="30" t="s">
        <v>54</v>
      </c>
      <c r="D49" s="40">
        <f>IFERROR(INT(TRIM(SUBSTITUTE(VLOOKUP($A49&amp;"*",'各都道府県の状況（前日）'!$A:$I,D$3,FALSE), "※5", ""))), "")</f>
        <v>2246</v>
      </c>
      <c r="E49" s="40">
        <f>IFERROR(INT(TRIM(SUBSTITUTE(VLOOKUP($A49&amp;"*",'各都道府県の状況（前日）'!$A:$I,E$3,FALSE), "※5", ""))), "")</f>
        <v>30480</v>
      </c>
      <c r="F49" s="40">
        <f>IFERROR(INT(TRIM(SUBSTITUTE(VLOOKUP($A49&amp;"*",'各都道府県の状況（前日）'!$A:$I,F$3,FALSE), "※5", ""))), "")</f>
        <v>2043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173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44318</v>
      </c>
      <c r="C50" s="30" t="s">
        <v>55</v>
      </c>
      <c r="D50" s="40">
        <f>IFERROR(INT(TRIM(SUBSTITUTE(VLOOKUP($A50&amp;"*",'各都道府県の状況（前日）'!$A:$I,D$3,FALSE), "※5", ""))), "")</f>
        <v>2225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1999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184</v>
      </c>
      <c r="I50" s="40">
        <f>IFERROR(INT(TRIM(SUBSTITUTE(VLOOKUP($A50&amp;"*",'各都道府県の状況（前日）'!$A:$I,I$3,FALSE), "※5", ""))), "")</f>
        <v>1</v>
      </c>
    </row>
    <row r="51" spans="1:9" x14ac:dyDescent="0.55000000000000004">
      <c r="A51" s="12" t="s">
        <v>227</v>
      </c>
      <c r="B51" s="13">
        <f t="shared" si="0"/>
        <v>44318</v>
      </c>
      <c r="C51" s="30" t="s">
        <v>56</v>
      </c>
      <c r="D51" s="40">
        <f>IFERROR(INT(TRIM(SUBSTITUTE(VLOOKUP($A51&amp;"*",'各都道府県の状況（前日）'!$A:$I,D$3,FALSE), "※5", ""))), "")</f>
        <v>12625</v>
      </c>
      <c r="E51" s="40">
        <f>IFERROR(INT(TRIM(SUBSTITUTE(VLOOKUP($A51&amp;"*",'各都道府県の状況（前日）'!$A:$I,E$3,FALSE), "※5", ""))), "")</f>
        <v>191970</v>
      </c>
      <c r="F51" s="40">
        <f>IFERROR(INT(TRIM(SUBSTITUTE(VLOOKUP($A51&amp;"*",'各都道府県の状況（前日）'!$A:$I,F$3,FALSE), "※5", ""))), "")</f>
        <v>11353</v>
      </c>
      <c r="G51" s="40">
        <f>IFERROR(INT(TRIM(SUBSTITUTE(VLOOKUP($A51&amp;"*",'各都道府県の状況（前日）'!$A:$I,G$3,FALSE), "※5", ""))), "")</f>
        <v>137</v>
      </c>
      <c r="H51" s="40">
        <f>IFERROR(INT(TRIM(SUBSTITUTE(VLOOKUP($A51&amp;"*",'各都道府県の状況（前日）'!$A:$I,H$3,FALSE), "※5", ""))), "")</f>
        <v>1141</v>
      </c>
      <c r="I51" s="40">
        <f>IFERROR(INT(TRIM(SUBSTITUTE(VLOOKUP($A51&amp;"*",'各都道府県の状況（前日）'!$A:$I,I$3,FALSE), "※5", ""))), "")</f>
        <v>8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07" t="s">
        <v>278</v>
      </c>
      <c r="C1" s="108"/>
      <c r="D1" s="108"/>
      <c r="E1" s="108"/>
      <c r="F1" s="108"/>
      <c r="G1" s="108"/>
      <c r="H1" s="108"/>
      <c r="I1" s="108"/>
    </row>
    <row r="2" spans="1:9" ht="28.5" customHeight="1" x14ac:dyDescent="0.55000000000000004">
      <c r="B2" s="109" t="s">
        <v>228</v>
      </c>
      <c r="C2" s="108"/>
      <c r="D2" s="108"/>
      <c r="E2" s="108"/>
      <c r="F2" s="108"/>
      <c r="G2" s="108"/>
      <c r="H2" s="108"/>
      <c r="I2" s="108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10" t="s">
        <v>180</v>
      </c>
      <c r="C4" s="112" t="s">
        <v>331</v>
      </c>
      <c r="D4" s="114" t="s">
        <v>332</v>
      </c>
      <c r="E4" s="116" t="s">
        <v>333</v>
      </c>
      <c r="F4" s="117"/>
      <c r="G4" s="118" t="s">
        <v>334</v>
      </c>
      <c r="H4" s="118" t="s">
        <v>335</v>
      </c>
      <c r="I4" s="19"/>
    </row>
    <row r="5" spans="1:9" ht="13.25" customHeight="1" x14ac:dyDescent="0.55000000000000004">
      <c r="B5" s="111"/>
      <c r="C5" s="113"/>
      <c r="D5" s="115"/>
      <c r="E5" s="95" t="s">
        <v>336</v>
      </c>
      <c r="F5" s="96" t="s">
        <v>337</v>
      </c>
      <c r="G5" s="119"/>
      <c r="H5" s="119"/>
      <c r="I5" s="19"/>
    </row>
    <row r="6" spans="1:9" ht="12" customHeight="1" x14ac:dyDescent="0.55000000000000004">
      <c r="A6" s="15" t="s">
        <v>181</v>
      </c>
      <c r="B6" s="20" t="s">
        <v>229</v>
      </c>
      <c r="C6" s="97">
        <v>24676</v>
      </c>
      <c r="D6" s="97">
        <v>536104</v>
      </c>
      <c r="E6" s="97">
        <v>1763</v>
      </c>
      <c r="F6" s="98">
        <v>23</v>
      </c>
      <c r="G6" s="97">
        <v>21795</v>
      </c>
      <c r="H6" s="98">
        <v>867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97">
        <v>1620</v>
      </c>
      <c r="D7" s="97">
        <v>33457</v>
      </c>
      <c r="E7" s="98">
        <v>279</v>
      </c>
      <c r="F7" s="98">
        <v>3</v>
      </c>
      <c r="G7" s="97">
        <v>1318</v>
      </c>
      <c r="H7" s="98">
        <v>23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98">
        <v>970</v>
      </c>
      <c r="D8" s="97">
        <v>56703</v>
      </c>
      <c r="E8" s="98">
        <v>158</v>
      </c>
      <c r="F8" s="98">
        <v>2</v>
      </c>
      <c r="G8" s="98">
        <v>780</v>
      </c>
      <c r="H8" s="98">
        <v>32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97">
        <v>8118</v>
      </c>
      <c r="D9" s="97">
        <v>120706</v>
      </c>
      <c r="E9" s="98">
        <v>424</v>
      </c>
      <c r="F9" s="98">
        <v>10</v>
      </c>
      <c r="G9" s="97">
        <v>7606</v>
      </c>
      <c r="H9" s="98">
        <v>69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98">
        <v>492</v>
      </c>
      <c r="D10" s="97">
        <v>10180</v>
      </c>
      <c r="E10" s="98">
        <v>102</v>
      </c>
      <c r="F10" s="98">
        <v>0</v>
      </c>
      <c r="G10" s="98">
        <v>381</v>
      </c>
      <c r="H10" s="98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97">
        <v>1530</v>
      </c>
      <c r="D11" s="97">
        <v>47759</v>
      </c>
      <c r="E11" s="98">
        <v>171</v>
      </c>
      <c r="F11" s="98">
        <v>3</v>
      </c>
      <c r="G11" s="97">
        <v>1326</v>
      </c>
      <c r="H11" s="98">
        <v>33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97">
        <v>3464</v>
      </c>
      <c r="D12" s="97">
        <v>188741</v>
      </c>
      <c r="E12" s="98">
        <v>374</v>
      </c>
      <c r="F12" s="98">
        <v>12</v>
      </c>
      <c r="G12" s="97">
        <v>2966</v>
      </c>
      <c r="H12" s="98">
        <v>124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97">
        <v>8271</v>
      </c>
      <c r="D13" s="97">
        <v>29913</v>
      </c>
      <c r="E13" s="98">
        <v>548</v>
      </c>
      <c r="F13" s="98">
        <v>19</v>
      </c>
      <c r="G13" s="97">
        <v>7588</v>
      </c>
      <c r="H13" s="98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97">
        <v>5401</v>
      </c>
      <c r="D14" s="97">
        <v>216506</v>
      </c>
      <c r="E14" s="98">
        <v>239</v>
      </c>
      <c r="F14" s="98">
        <v>3</v>
      </c>
      <c r="G14" s="97">
        <v>5091</v>
      </c>
      <c r="H14" s="98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97">
        <v>6014</v>
      </c>
      <c r="D15" s="97">
        <v>137279</v>
      </c>
      <c r="E15" s="98">
        <v>521</v>
      </c>
      <c r="F15" s="98">
        <v>4</v>
      </c>
      <c r="G15" s="97">
        <v>5550</v>
      </c>
      <c r="H15" s="98">
        <v>104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97">
        <v>38327</v>
      </c>
      <c r="D16" s="97">
        <v>760912</v>
      </c>
      <c r="E16" s="97">
        <v>2448</v>
      </c>
      <c r="F16" s="98">
        <v>39</v>
      </c>
      <c r="G16" s="97">
        <v>35134</v>
      </c>
      <c r="H16" s="98">
        <v>745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97">
        <v>33486</v>
      </c>
      <c r="D17" s="97">
        <v>548645</v>
      </c>
      <c r="E17" s="97">
        <v>1377</v>
      </c>
      <c r="F17" s="98">
        <v>18</v>
      </c>
      <c r="G17" s="97">
        <v>31485</v>
      </c>
      <c r="H17" s="98">
        <v>624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97">
        <v>141005</v>
      </c>
      <c r="D18" s="97">
        <v>2024859</v>
      </c>
      <c r="E18" s="97">
        <v>7009</v>
      </c>
      <c r="F18" s="98">
        <v>63</v>
      </c>
      <c r="G18" s="97">
        <v>132098</v>
      </c>
      <c r="H18" s="97">
        <v>1898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97">
        <v>54057</v>
      </c>
      <c r="D19" s="97">
        <v>805963</v>
      </c>
      <c r="E19" s="97">
        <v>1895</v>
      </c>
      <c r="F19" s="98">
        <v>50</v>
      </c>
      <c r="G19" s="97">
        <v>51341</v>
      </c>
      <c r="H19" s="98">
        <v>821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97">
        <v>2337</v>
      </c>
      <c r="D20" s="97">
        <v>109122</v>
      </c>
      <c r="E20" s="98">
        <v>361</v>
      </c>
      <c r="F20" s="98">
        <v>1</v>
      </c>
      <c r="G20" s="97">
        <v>1951</v>
      </c>
      <c r="H20" s="98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97">
        <v>1350</v>
      </c>
      <c r="D21" s="97">
        <v>51908</v>
      </c>
      <c r="E21" s="98">
        <v>157</v>
      </c>
      <c r="F21" s="98">
        <v>7</v>
      </c>
      <c r="G21" s="97">
        <v>1164</v>
      </c>
      <c r="H21" s="98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97">
        <v>2520</v>
      </c>
      <c r="D22" s="97">
        <v>71026</v>
      </c>
      <c r="E22" s="98">
        <v>327</v>
      </c>
      <c r="F22" s="98">
        <v>14</v>
      </c>
      <c r="G22" s="97">
        <v>2118</v>
      </c>
      <c r="H22" s="98">
        <v>73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98">
        <v>898</v>
      </c>
      <c r="D23" s="97">
        <v>48433</v>
      </c>
      <c r="E23" s="98">
        <v>116</v>
      </c>
      <c r="F23" s="98">
        <v>1</v>
      </c>
      <c r="G23" s="98">
        <v>749</v>
      </c>
      <c r="H23" s="98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97">
        <v>1193</v>
      </c>
      <c r="D24" s="97">
        <v>35312</v>
      </c>
      <c r="E24" s="98">
        <v>98</v>
      </c>
      <c r="F24" s="98">
        <v>1</v>
      </c>
      <c r="G24" s="97">
        <v>1076</v>
      </c>
      <c r="H24" s="98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97">
        <v>3919</v>
      </c>
      <c r="D25" s="97">
        <v>147408</v>
      </c>
      <c r="E25" s="98">
        <v>314</v>
      </c>
      <c r="F25" s="98">
        <v>5</v>
      </c>
      <c r="G25" s="97">
        <v>3589</v>
      </c>
      <c r="H25" s="98">
        <v>68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97">
        <v>6035</v>
      </c>
      <c r="D26" s="97">
        <v>190069</v>
      </c>
      <c r="E26" s="98">
        <v>516</v>
      </c>
      <c r="F26" s="98">
        <v>4</v>
      </c>
      <c r="G26" s="97">
        <v>5387</v>
      </c>
      <c r="H26" s="98">
        <v>132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97">
        <v>6541</v>
      </c>
      <c r="D27" s="97">
        <v>293084</v>
      </c>
      <c r="E27" s="98">
        <v>348</v>
      </c>
      <c r="F27" s="98">
        <v>2</v>
      </c>
      <c r="G27" s="97">
        <v>6072</v>
      </c>
      <c r="H27" s="98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97">
        <v>33833</v>
      </c>
      <c r="D28" s="97">
        <v>557541</v>
      </c>
      <c r="E28" s="97">
        <v>3251</v>
      </c>
      <c r="F28" s="98">
        <v>37</v>
      </c>
      <c r="G28" s="97">
        <v>29951</v>
      </c>
      <c r="H28" s="98">
        <v>631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97">
        <v>3863</v>
      </c>
      <c r="D29" s="97">
        <v>98154</v>
      </c>
      <c r="E29" s="98">
        <v>600</v>
      </c>
      <c r="F29" s="98">
        <v>12</v>
      </c>
      <c r="G29" s="97">
        <v>3276</v>
      </c>
      <c r="H29" s="98">
        <v>87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97">
        <v>3818</v>
      </c>
      <c r="D30" s="97">
        <v>106967</v>
      </c>
      <c r="E30" s="98">
        <v>539</v>
      </c>
      <c r="F30" s="98">
        <v>10</v>
      </c>
      <c r="G30" s="97">
        <v>3218</v>
      </c>
      <c r="H30" s="98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97">
        <v>12387</v>
      </c>
      <c r="D31" s="97">
        <v>213779</v>
      </c>
      <c r="E31" s="97">
        <v>1411</v>
      </c>
      <c r="F31" s="98">
        <v>23</v>
      </c>
      <c r="G31" s="97">
        <v>10829</v>
      </c>
      <c r="H31" s="98">
        <v>186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97">
        <v>83504</v>
      </c>
      <c r="D32" s="97">
        <v>1452935</v>
      </c>
      <c r="E32" s="97">
        <v>20146</v>
      </c>
      <c r="F32" s="98">
        <v>425</v>
      </c>
      <c r="G32" s="97">
        <v>61076</v>
      </c>
      <c r="H32" s="97">
        <v>1513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97">
        <v>32043</v>
      </c>
      <c r="D33" s="97">
        <v>384042</v>
      </c>
      <c r="E33" s="97">
        <v>4838</v>
      </c>
      <c r="F33" s="98">
        <v>95</v>
      </c>
      <c r="G33" s="97">
        <v>26514</v>
      </c>
      <c r="H33" s="98">
        <v>690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97">
        <v>6366</v>
      </c>
      <c r="D34" s="97">
        <v>125853</v>
      </c>
      <c r="E34" s="97">
        <v>1025</v>
      </c>
      <c r="F34" s="98">
        <v>27</v>
      </c>
      <c r="G34" s="97">
        <v>5264</v>
      </c>
      <c r="H34" s="98">
        <v>77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97">
        <v>2221</v>
      </c>
      <c r="D35" s="97">
        <v>34484</v>
      </c>
      <c r="E35" s="98">
        <v>306</v>
      </c>
      <c r="F35" s="98">
        <v>54</v>
      </c>
      <c r="G35" s="97">
        <v>1851</v>
      </c>
      <c r="H35" s="98">
        <v>29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98">
        <v>374</v>
      </c>
      <c r="D36" s="97">
        <v>61944</v>
      </c>
      <c r="E36" s="98">
        <v>51</v>
      </c>
      <c r="F36" s="98">
        <v>0</v>
      </c>
      <c r="G36" s="98">
        <v>316</v>
      </c>
      <c r="H36" s="98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98">
        <v>356</v>
      </c>
      <c r="D37" s="97">
        <v>19437</v>
      </c>
      <c r="E37" s="98">
        <v>42</v>
      </c>
      <c r="F37" s="98">
        <v>1</v>
      </c>
      <c r="G37" s="98">
        <v>314</v>
      </c>
      <c r="H37" s="98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97">
        <v>4136</v>
      </c>
      <c r="D38" s="97">
        <v>95544</v>
      </c>
      <c r="E38" s="98">
        <v>576</v>
      </c>
      <c r="F38" s="98">
        <v>15</v>
      </c>
      <c r="G38" s="97">
        <v>3157</v>
      </c>
      <c r="H38" s="98">
        <v>40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97">
        <v>6079</v>
      </c>
      <c r="D39" s="97">
        <v>261403</v>
      </c>
      <c r="E39" s="98">
        <v>433</v>
      </c>
      <c r="F39" s="98">
        <v>7</v>
      </c>
      <c r="G39" s="97">
        <v>5478</v>
      </c>
      <c r="H39" s="98">
        <v>110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97">
        <v>1889</v>
      </c>
      <c r="D40" s="97">
        <v>82172</v>
      </c>
      <c r="E40" s="98">
        <v>270</v>
      </c>
      <c r="F40" s="98">
        <v>6</v>
      </c>
      <c r="G40" s="97">
        <v>1573</v>
      </c>
      <c r="H40" s="98">
        <v>46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97">
        <v>1339</v>
      </c>
      <c r="D41" s="97">
        <v>44163</v>
      </c>
      <c r="E41" s="98">
        <v>330</v>
      </c>
      <c r="F41" s="98">
        <v>6</v>
      </c>
      <c r="G41" s="98">
        <v>965</v>
      </c>
      <c r="H41" s="98">
        <v>44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97">
        <v>1311</v>
      </c>
      <c r="D42" s="97">
        <v>62603</v>
      </c>
      <c r="E42" s="98">
        <v>201</v>
      </c>
      <c r="F42" s="98">
        <v>2</v>
      </c>
      <c r="G42" s="97">
        <v>1094</v>
      </c>
      <c r="H42" s="98">
        <v>22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97">
        <v>2381</v>
      </c>
      <c r="D43" s="97">
        <v>62334</v>
      </c>
      <c r="E43" s="98">
        <v>352</v>
      </c>
      <c r="F43" s="98">
        <v>11</v>
      </c>
      <c r="G43" s="97">
        <v>1984</v>
      </c>
      <c r="H43" s="98">
        <v>45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97">
        <v>1067</v>
      </c>
      <c r="D44" s="97">
        <v>8133</v>
      </c>
      <c r="E44" s="98">
        <v>92</v>
      </c>
      <c r="F44" s="98">
        <v>2</v>
      </c>
      <c r="G44" s="98">
        <v>955</v>
      </c>
      <c r="H44" s="98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97">
        <v>23778</v>
      </c>
      <c r="D45" s="97">
        <v>610763</v>
      </c>
      <c r="E45" s="97">
        <v>3123</v>
      </c>
      <c r="F45" s="98">
        <v>34</v>
      </c>
      <c r="G45" s="97">
        <v>20301</v>
      </c>
      <c r="H45" s="98">
        <v>354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97">
        <v>1604</v>
      </c>
      <c r="D46" s="97">
        <v>38623</v>
      </c>
      <c r="E46" s="98">
        <v>220</v>
      </c>
      <c r="F46" s="98">
        <v>2</v>
      </c>
      <c r="G46" s="97">
        <v>1387</v>
      </c>
      <c r="H46" s="98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97">
        <v>2141</v>
      </c>
      <c r="D47" s="97">
        <v>92645</v>
      </c>
      <c r="E47" s="98">
        <v>331</v>
      </c>
      <c r="F47" s="98">
        <v>6</v>
      </c>
      <c r="G47" s="97">
        <v>1779</v>
      </c>
      <c r="H47" s="98">
        <v>41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97">
        <v>4210</v>
      </c>
      <c r="D48" s="97">
        <v>65190</v>
      </c>
      <c r="E48" s="98">
        <v>477</v>
      </c>
      <c r="F48" s="98">
        <v>14</v>
      </c>
      <c r="G48" s="97">
        <v>3654</v>
      </c>
      <c r="H48" s="98">
        <v>79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97">
        <v>1950</v>
      </c>
      <c r="D49" s="97">
        <v>112690</v>
      </c>
      <c r="E49" s="98">
        <v>499</v>
      </c>
      <c r="F49" s="98">
        <v>2</v>
      </c>
      <c r="G49" s="97">
        <v>1425</v>
      </c>
      <c r="H49" s="98">
        <v>26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97">
        <v>2246</v>
      </c>
      <c r="D50" s="97">
        <v>30480</v>
      </c>
      <c r="E50" s="98">
        <v>173</v>
      </c>
      <c r="F50" s="98">
        <v>0</v>
      </c>
      <c r="G50" s="97">
        <v>2043</v>
      </c>
      <c r="H50" s="98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97">
        <v>2225</v>
      </c>
      <c r="D51" s="97">
        <v>81722</v>
      </c>
      <c r="E51" s="98">
        <v>184</v>
      </c>
      <c r="F51" s="98">
        <v>1</v>
      </c>
      <c r="G51" s="97">
        <v>1999</v>
      </c>
      <c r="H51" s="98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97">
        <v>12625</v>
      </c>
      <c r="D52" s="97">
        <v>191970</v>
      </c>
      <c r="E52" s="97">
        <v>1141</v>
      </c>
      <c r="F52" s="98">
        <v>8</v>
      </c>
      <c r="G52" s="97">
        <v>11353</v>
      </c>
      <c r="H52" s="98">
        <v>137</v>
      </c>
      <c r="I52" s="25"/>
    </row>
    <row r="53" spans="1:9" ht="12" customHeight="1" x14ac:dyDescent="0.55000000000000004">
      <c r="B53" s="22" t="s">
        <v>276</v>
      </c>
      <c r="C53" s="98">
        <v>149</v>
      </c>
      <c r="D53" s="99" t="s">
        <v>338</v>
      </c>
      <c r="E53" s="98">
        <v>0</v>
      </c>
      <c r="F53" s="99" t="s">
        <v>338</v>
      </c>
      <c r="G53" s="98">
        <v>149</v>
      </c>
      <c r="H53" s="99" t="s">
        <v>338</v>
      </c>
      <c r="I53" s="25"/>
    </row>
    <row r="54" spans="1:9" ht="12" customHeight="1" x14ac:dyDescent="0.55000000000000004">
      <c r="B54" s="21" t="s">
        <v>164</v>
      </c>
      <c r="C54" s="97">
        <v>600119</v>
      </c>
      <c r="D54" s="97">
        <v>11359660</v>
      </c>
      <c r="E54" s="97">
        <v>60156</v>
      </c>
      <c r="F54" s="97">
        <v>1084</v>
      </c>
      <c r="G54" s="97">
        <v>528470</v>
      </c>
      <c r="H54" s="97">
        <v>10358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2021-05-03T13:29:22Z</dcterms:modified>
</cp:coreProperties>
</file>