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wer Budget"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8">
      <text>
        <t xml:space="preserve">For inductive loads (e.g., motors, solenoids) this is often called "stall current" on the data sheet</t>
      </text>
    </comment>
  </commentList>
</comments>
</file>

<file path=xl/sharedStrings.xml><?xml version="1.0" encoding="utf-8"?>
<sst xmlns="http://schemas.openxmlformats.org/spreadsheetml/2006/main" count="231" uniqueCount="104">
  <si>
    <t>Power Budget</t>
  </si>
  <si>
    <t>Team Number:</t>
  </si>
  <si>
    <t>Project Name:</t>
  </si>
  <si>
    <t>Modular Motion-and-light sensing control subsystem</t>
  </si>
  <si>
    <t>Team Member Names:</t>
  </si>
  <si>
    <t>Adrian Perez, Zane Brauer</t>
  </si>
  <si>
    <t>Version:</t>
  </si>
  <si>
    <t>A. List ALL major components (active devices, integrated circuits, etc.) except for power sources, voltage regulators, resistors, capacitors, or passive elements</t>
  </si>
  <si>
    <t>All Major Components</t>
  </si>
  <si>
    <t>Component Name</t>
  </si>
  <si>
    <t>Part Number</t>
  </si>
  <si>
    <t>Supply
Voltage
Range</t>
  </si>
  <si>
    <t>#</t>
  </si>
  <si>
    <t>Absolute
Maximum
Current (mA)</t>
  </si>
  <si>
    <t>Total
Current
(mA)</t>
  </si>
  <si>
    <t>Unit</t>
  </si>
  <si>
    <t>Curiosity Nano (PIC18F57Q43 board)</t>
  </si>
  <si>
    <t>PIC18F57Q43</t>
  </si>
  <si>
    <t>1.8V to 5.5V</t>
  </si>
  <si>
    <t>mA</t>
  </si>
  <si>
    <t>Motor Driver</t>
  </si>
  <si>
    <t>TB6612FNG</t>
  </si>
  <si>
    <t>2.7V - 5.5V</t>
  </si>
  <si>
    <t>DC Motor (Gearmotor)</t>
  </si>
  <si>
    <t>Pololu 37D 12V DC</t>
  </si>
  <si>
    <t>12V</t>
  </si>
  <si>
    <t>Ambient Light Sensor</t>
  </si>
  <si>
    <t>LTR-329ALS-01</t>
  </si>
  <si>
    <t>2.4V to 3.6V</t>
  </si>
  <si>
    <t xml:space="preserve">PIR Motion Sensor </t>
  </si>
  <si>
    <t>LS6501LP</t>
  </si>
  <si>
    <t>11V - 25V</t>
  </si>
  <si>
    <t>Operational Amplifier</t>
  </si>
  <si>
    <t>TLV2372IDR</t>
  </si>
  <si>
    <t>2.7V to 16V</t>
  </si>
  <si>
    <t>Pushbutton Switch</t>
  </si>
  <si>
    <t>Omron B3F</t>
  </si>
  <si>
    <t>Rated upto 24V</t>
  </si>
  <si>
    <t>Indicator LED</t>
  </si>
  <si>
    <t>WP710A10ND</t>
  </si>
  <si>
    <t>2V (forward voltage)</t>
  </si>
  <si>
    <t>B. Assign each major component above to ONE power rail below. Try to minimize the number of different power rails in the design. 
Add additional power rails or change the power rail voltages if needed.</t>
  </si>
  <si>
    <t xml:space="preserve"> +12V Power Rail</t>
  </si>
  <si>
    <t xml:space="preserve">Subtotal </t>
  </si>
  <si>
    <t>Safety Margin</t>
  </si>
  <si>
    <t>Total Current Required on +12V Rail</t>
  </si>
  <si>
    <t>c1. Regulator or Source Choice</t>
  </si>
  <si>
    <t>External 12V, 10A SMPS</t>
  </si>
  <si>
    <t>Mean Well LRS-100-12</t>
  </si>
  <si>
    <t>Total Remaining Current Available on +12V Rail</t>
  </si>
  <si>
    <t xml:space="preserve"> +5V Power Rail</t>
  </si>
  <si>
    <t>Curiosity Nano (MCU board)</t>
  </si>
  <si>
    <t>Pushbutton</t>
  </si>
  <si>
    <t>Total Current Required on +5V Rail</t>
  </si>
  <si>
    <t>c2. Regulator or Source Choice</t>
  </si>
  <si>
    <t xml:space="preserve"> +5V Regulator</t>
  </si>
  <si>
    <t>Pololu S13V15F5</t>
  </si>
  <si>
    <t>2.8V - 22V</t>
  </si>
  <si>
    <t>Total Remaining Current Available on +5V Rail</t>
  </si>
  <si>
    <t xml:space="preserve"> +3.3V Power Rail</t>
  </si>
  <si>
    <t>Ambient light Sensor (I^2C)</t>
  </si>
  <si>
    <t xml:space="preserve"> +2.4 - 3.6V</t>
  </si>
  <si>
    <t>Total Current Required on +3.3V Rail</t>
  </si>
  <si>
    <t>c3. Regulator or Source Choice</t>
  </si>
  <si>
    <t xml:space="preserve"> +3.3V low-dropout regulator</t>
  </si>
  <si>
    <t>KA78RM33RTF</t>
  </si>
  <si>
    <t xml:space="preserve"> +5V - 20V</t>
  </si>
  <si>
    <t>Total Remaining Current Available on 3.3V Rail</t>
  </si>
  <si>
    <t>C. For each power rail above, select a specific voltage regulator using the same process as for major component selection. Confirm that the Total Remaining Current Available on each rail above is not negative.</t>
  </si>
  <si>
    <t>Rail</t>
  </si>
  <si>
    <t>Subtotal</t>
  </si>
  <si>
    <t>D. Select a specific external power source (wall supply or battery) for your system, and confirm that it can supply all of the regulators for all of the power rails simultaneously. If you need multiple power sources, list each separately below and indicate which regulators will be connected to each supply. Confirm that the Total Remaining Current Available on each power source below is not negative.</t>
  </si>
  <si>
    <t>External Power Source 1</t>
  </si>
  <si>
    <t>Output Voltage</t>
  </si>
  <si>
    <t>Power Source 1 Selection</t>
  </si>
  <si>
    <t>Plug-in Wall Supply</t>
  </si>
  <si>
    <t>Mean Well GST25A24-P1J</t>
  </si>
  <si>
    <t>110VAC</t>
  </si>
  <si>
    <t xml:space="preserve"> +24V</t>
  </si>
  <si>
    <t>Power Rails Connected to External Power Source 1</t>
  </si>
  <si>
    <t xml:space="preserve"> +12V regulator</t>
  </si>
  <si>
    <t>LM7812</t>
  </si>
  <si>
    <t xml:space="preserve"> +12V - 35V</t>
  </si>
  <si>
    <t xml:space="preserve"> +12V</t>
  </si>
  <si>
    <t>LM7805</t>
  </si>
  <si>
    <t xml:space="preserve"> +7V - 25V</t>
  </si>
  <si>
    <t xml:space="preserve"> +5V</t>
  </si>
  <si>
    <t xml:space="preserve"> +3.3V</t>
  </si>
  <si>
    <t>Total Remaining Current Available on External Power Source 1</t>
  </si>
  <si>
    <t>External Power Source 2</t>
  </si>
  <si>
    <t>Power Source 2 Selection</t>
  </si>
  <si>
    <t>Battery</t>
  </si>
  <si>
    <t>Duracell MN1604 (9V)</t>
  </si>
  <si>
    <t xml:space="preserve"> +9V</t>
  </si>
  <si>
    <t xml:space="preserve"> +-9V</t>
  </si>
  <si>
    <t>Power Rails Connected to External Power Source 2</t>
  </si>
  <si>
    <t xml:space="preserve"> -5V Regulator</t>
  </si>
  <si>
    <t>LM7905</t>
  </si>
  <si>
    <t>-8V - -25V</t>
  </si>
  <si>
    <t>-5V</t>
  </si>
  <si>
    <t>Total Remaining Current Available on External Power Source 2</t>
  </si>
  <si>
    <t>Notes</t>
  </si>
  <si>
    <t>External Supply Voltage should be determined by the dropout voltage for highest-voltage regulator (e.g., +14V for a +12V regulator).</t>
  </si>
  <si>
    <t>If you have multiple units in your design (e.g., a base unit and remote unit) then you need a separate power budget for each unit</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</si>
</sst>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scheme val="minor"/>
    </font>
    <font>
      <b/>
      <sz val="24.0"/>
      <color rgb="FF000000"/>
      <name val="Calibri"/>
    </font>
    <font>
      <b/>
      <sz val="12.0"/>
      <color rgb="FF000000"/>
      <name val="Calibri"/>
    </font>
    <font>
      <sz val="12.0"/>
      <color theme="1"/>
      <name val="Calibri"/>
    </font>
    <font/>
    <font>
      <sz val="12.0"/>
      <color rgb="FF000000"/>
      <name val="Calibri"/>
    </font>
    <font>
      <b/>
      <sz val="12.0"/>
      <color rgb="FF000000"/>
      <name val="Arial"/>
    </font>
    <font>
      <b/>
      <i/>
      <sz val="12.0"/>
      <color rgb="FF000000"/>
      <name val="Arial"/>
    </font>
    <font>
      <sz val="12.0"/>
      <color rgb="FF000000"/>
      <name val="Arial"/>
    </font>
    <font>
      <color theme="1"/>
      <name val="Calibri"/>
      <scheme val="minor"/>
    </font>
    <font>
      <b/>
      <i/>
      <sz val="12.0"/>
      <color rgb="FF000000"/>
      <name val="Calibri"/>
    </font>
    <font>
      <b/>
      <i/>
      <sz val="12.0"/>
      <color theme="1"/>
      <name val="Arial"/>
    </font>
    <font>
      <b/>
      <sz val="12.0"/>
      <color theme="1"/>
      <name val="Calibri"/>
    </font>
    <font>
      <b/>
      <sz val="12.0"/>
      <color theme="1"/>
      <name val="Arial"/>
    </font>
    <font>
      <i/>
      <sz val="12.0"/>
      <color theme="1"/>
      <name val="Arial"/>
    </font>
    <font>
      <sz val="12.0"/>
      <color theme="1"/>
      <name val="Arial"/>
    </font>
    <font>
      <b/>
      <i/>
      <sz val="12.0"/>
      <color theme="1"/>
      <name val="Calibri"/>
    </font>
  </fonts>
  <fills count="5">
    <fill>
      <patternFill patternType="none"/>
    </fill>
    <fill>
      <patternFill patternType="lightGray"/>
    </fill>
    <fill>
      <patternFill patternType="solid">
        <fgColor rgb="FFFFFF00"/>
        <bgColor rgb="FFFFFF00"/>
      </patternFill>
    </fill>
    <fill>
      <patternFill patternType="solid">
        <fgColor rgb="FFEEECE1"/>
        <bgColor rgb="FFEEECE1"/>
      </patternFill>
    </fill>
    <fill>
      <patternFill patternType="solid">
        <fgColor rgb="FFFFFFFF"/>
        <bgColor rgb="FFFFFFFF"/>
      </patternFill>
    </fill>
  </fills>
  <borders count="1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border>
    <border>
      <left style="thin">
        <color rgb="FF000000"/>
      </left>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border>
    <border>
      <left/>
      <top/>
      <bottom/>
    </border>
    <border>
      <top/>
      <bottom/>
    </border>
    <border>
      <right/>
      <top/>
      <bottom/>
    </border>
    <border>
      <left/>
      <right/>
      <top/>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horizontal="center" readingOrder="0"/>
    </xf>
    <xf borderId="1" fillId="0" fontId="2" numFmtId="0" xfId="0" applyBorder="1" applyFont="1"/>
    <xf borderId="2" fillId="0" fontId="3" numFmtId="0" xfId="0" applyAlignment="1" applyBorder="1" applyFont="1">
      <alignment horizontal="left" readingOrder="0"/>
    </xf>
    <xf borderId="3" fillId="0" fontId="4" numFmtId="0" xfId="0" applyBorder="1" applyFont="1"/>
    <xf borderId="4" fillId="0" fontId="4" numFmtId="0" xfId="0" applyBorder="1" applyFont="1"/>
    <xf borderId="0" fillId="0" fontId="2" numFmtId="0" xfId="0" applyAlignment="1" applyFont="1">
      <alignment horizontal="center"/>
    </xf>
    <xf borderId="0" fillId="0" fontId="5" numFmtId="0" xfId="0" applyFont="1"/>
    <xf borderId="1" fillId="0" fontId="6" numFmtId="0" xfId="0" applyBorder="1" applyFont="1"/>
    <xf borderId="2" fillId="0" fontId="2" numFmtId="0" xfId="0" applyAlignment="1" applyBorder="1" applyFont="1">
      <alignment readingOrder="0"/>
    </xf>
    <xf borderId="0" fillId="0" fontId="2" numFmtId="0" xfId="0" applyFont="1"/>
    <xf borderId="2" fillId="0" fontId="2" numFmtId="0" xfId="0" applyBorder="1" applyFont="1"/>
    <xf borderId="0" fillId="0" fontId="6" numFmtId="0" xfId="0" applyFont="1"/>
    <xf borderId="2" fillId="2" fontId="7" numFmtId="0" xfId="0" applyAlignment="1" applyBorder="1" applyFill="1" applyFont="1">
      <alignment shrinkToFit="0" wrapText="1"/>
    </xf>
    <xf borderId="5" fillId="3" fontId="6" numFmtId="0" xfId="0" applyAlignment="1" applyBorder="1" applyFill="1" applyFont="1">
      <alignment horizontal="center"/>
    </xf>
    <xf borderId="6" fillId="3" fontId="2" numFmtId="0" xfId="0" applyAlignment="1" applyBorder="1" applyFont="1">
      <alignment horizontal="center"/>
    </xf>
    <xf borderId="6" fillId="3" fontId="6" numFmtId="0" xfId="0" applyAlignment="1" applyBorder="1" applyFont="1">
      <alignment horizontal="center"/>
    </xf>
    <xf borderId="7" fillId="3" fontId="6" numFmtId="0" xfId="0" applyAlignment="1" applyBorder="1" applyFont="1">
      <alignment horizontal="center"/>
    </xf>
    <xf borderId="8" fillId="0" fontId="5" numFmtId="0" xfId="0" applyBorder="1" applyFont="1"/>
    <xf borderId="0" fillId="0" fontId="5" numFmtId="0" xfId="0" applyAlignment="1" applyFont="1">
      <alignment readingOrder="0"/>
    </xf>
    <xf borderId="0" fillId="0" fontId="0" numFmtId="0" xfId="0" applyAlignment="1" applyFont="1">
      <alignment horizontal="center" readingOrder="0"/>
    </xf>
    <xf borderId="0" fillId="0" fontId="0" numFmtId="0" xfId="0" applyAlignment="1" applyFont="1">
      <alignment horizontal="center"/>
    </xf>
    <xf borderId="0" fillId="0" fontId="0" numFmtId="0" xfId="0" applyAlignment="1" applyFont="1">
      <alignment readingOrder="0"/>
    </xf>
    <xf borderId="9" fillId="0" fontId="0" numFmtId="0" xfId="0" applyBorder="1" applyFont="1"/>
    <xf borderId="0" fillId="0" fontId="8" numFmtId="0" xfId="0" applyAlignment="1" applyFont="1">
      <alignment readingOrder="0"/>
    </xf>
    <xf borderId="0" fillId="0" fontId="0" numFmtId="49" xfId="0" applyAlignment="1" applyFont="1" applyNumberFormat="1">
      <alignment horizontal="center" readingOrder="0"/>
    </xf>
    <xf borderId="9" fillId="0" fontId="0" numFmtId="0" xfId="0" applyAlignment="1" applyBorder="1" applyFont="1">
      <alignment readingOrder="0"/>
    </xf>
    <xf borderId="0" fillId="0" fontId="9" numFmtId="0" xfId="0" applyAlignment="1" applyFont="1">
      <alignment readingOrder="0"/>
    </xf>
    <xf borderId="0" fillId="0" fontId="8" numFmtId="0" xfId="0" applyAlignment="1" applyFont="1">
      <alignment horizontal="center"/>
    </xf>
    <xf borderId="0" fillId="0" fontId="5" numFmtId="0" xfId="0" applyAlignment="1" applyFont="1">
      <alignment horizontal="center"/>
    </xf>
    <xf borderId="9" fillId="0" fontId="5" numFmtId="0" xfId="0" applyBorder="1" applyFont="1"/>
    <xf borderId="9" fillId="0" fontId="8" numFmtId="0" xfId="0" applyBorder="1" applyFont="1"/>
    <xf borderId="8" fillId="0" fontId="2" numFmtId="0" xfId="0" applyBorder="1" applyFont="1"/>
    <xf borderId="0" fillId="0" fontId="6" numFmtId="0" xfId="0" applyAlignment="1" applyFont="1">
      <alignment horizontal="center"/>
    </xf>
    <xf borderId="9" fillId="0" fontId="2" numFmtId="0" xfId="0" applyBorder="1" applyFont="1"/>
    <xf borderId="5" fillId="3" fontId="7" numFmtId="0" xfId="0" applyBorder="1" applyFont="1"/>
    <xf borderId="0" fillId="0" fontId="8" numFmtId="0" xfId="0" applyAlignment="1" applyFont="1">
      <alignment horizontal="center" readingOrder="0"/>
    </xf>
    <xf borderId="0" fillId="0" fontId="10" numFmtId="0" xfId="0" applyAlignment="1" applyFont="1">
      <alignment horizontal="right"/>
    </xf>
    <xf borderId="9" fillId="0" fontId="5" numFmtId="9" xfId="0" applyBorder="1" applyFont="1" applyNumberFormat="1"/>
    <xf borderId="8" fillId="0" fontId="10" numFmtId="0" xfId="0" applyBorder="1" applyFont="1"/>
    <xf borderId="0" fillId="0" fontId="7" numFmtId="0" xfId="0" applyAlignment="1" applyFont="1">
      <alignment horizontal="right"/>
    </xf>
    <xf borderId="8" fillId="0" fontId="7" numFmtId="0" xfId="0" applyAlignment="1" applyBorder="1" applyFont="1">
      <alignment horizontal="left"/>
    </xf>
    <xf borderId="0" fillId="0" fontId="8" numFmtId="0" xfId="0" applyAlignment="1" applyFont="1">
      <alignment horizontal="left"/>
    </xf>
    <xf borderId="0" fillId="0" fontId="8" numFmtId="0" xfId="0" applyAlignment="1" applyFont="1">
      <alignment horizontal="right"/>
    </xf>
    <xf borderId="9" fillId="0" fontId="5" numFmtId="0" xfId="0" applyAlignment="1" applyBorder="1" applyFont="1">
      <alignment horizontal="right"/>
    </xf>
    <xf borderId="0" fillId="0" fontId="8" numFmtId="0" xfId="0" applyAlignment="1" applyFont="1">
      <alignment horizontal="left" readingOrder="0"/>
    </xf>
    <xf borderId="0" fillId="0" fontId="8" numFmtId="0" xfId="0" applyAlignment="1" applyFont="1">
      <alignment horizontal="right" readingOrder="0"/>
    </xf>
    <xf borderId="10" fillId="0" fontId="7" numFmtId="0" xfId="0" applyAlignment="1" applyBorder="1" applyFont="1">
      <alignment horizontal="left"/>
    </xf>
    <xf borderId="11" fillId="0" fontId="7" numFmtId="49" xfId="0" applyAlignment="1" applyBorder="1" applyFont="1" applyNumberFormat="1">
      <alignment horizontal="right"/>
    </xf>
    <xf borderId="11" fillId="0" fontId="4" numFmtId="0" xfId="0" applyBorder="1" applyFont="1"/>
    <xf borderId="1" fillId="3" fontId="6" numFmtId="0" xfId="0" applyAlignment="1" applyBorder="1" applyFont="1">
      <alignment horizontal="center"/>
    </xf>
    <xf borderId="0" fillId="0" fontId="5" numFmtId="0" xfId="0" applyAlignment="1" applyFont="1">
      <alignment horizontal="center" readingOrder="0"/>
    </xf>
    <xf borderId="0" fillId="0" fontId="3" numFmtId="0" xfId="0" applyAlignment="1" applyFont="1">
      <alignment horizontal="center" vertical="bottom"/>
    </xf>
    <xf borderId="0" fillId="0" fontId="0" numFmtId="0" xfId="0" applyAlignment="1" applyFont="1">
      <alignment horizontal="left" readingOrder="0"/>
    </xf>
    <xf borderId="9" fillId="0" fontId="5" numFmtId="0" xfId="0" applyAlignment="1" applyBorder="1" applyFont="1">
      <alignment readingOrder="0"/>
    </xf>
    <xf borderId="0" fillId="0" fontId="8" numFmtId="0" xfId="0" applyFont="1"/>
    <xf borderId="8" fillId="0" fontId="7" numFmtId="0" xfId="0" applyAlignment="1" applyBorder="1" applyFont="1">
      <alignment horizontal="left" readingOrder="0"/>
    </xf>
    <xf borderId="0" fillId="0" fontId="7" numFmtId="49" xfId="0" applyAlignment="1" applyFont="1" applyNumberFormat="1">
      <alignment horizontal="right"/>
    </xf>
    <xf borderId="8" fillId="0" fontId="7" numFmtId="0" xfId="0" applyAlignment="1" applyBorder="1" applyFont="1">
      <alignment shrinkToFit="0" wrapText="1"/>
    </xf>
    <xf borderId="0" fillId="0" fontId="7" numFmtId="0" xfId="0" applyAlignment="1" applyFont="1">
      <alignment shrinkToFit="0" wrapText="1"/>
    </xf>
    <xf borderId="8" fillId="0" fontId="7" numFmtId="0" xfId="0" applyBorder="1" applyFont="1"/>
    <xf borderId="9" fillId="0" fontId="7" numFmtId="0" xfId="0" applyBorder="1" applyFont="1"/>
    <xf borderId="10" fillId="0" fontId="7" numFmtId="0" xfId="0" applyAlignment="1" applyBorder="1" applyFont="1">
      <alignment shrinkToFit="0" wrapText="1"/>
    </xf>
    <xf borderId="12" fillId="0" fontId="4" numFmtId="0" xfId="0" applyBorder="1" applyFont="1"/>
    <xf borderId="5" fillId="3" fontId="11" numFmtId="0" xfId="0" applyAlignment="1" applyBorder="1" applyFont="1">
      <alignment horizontal="center" vertical="bottom"/>
    </xf>
    <xf borderId="6" fillId="3" fontId="12" numFmtId="0" xfId="0" applyAlignment="1" applyBorder="1" applyFont="1">
      <alignment horizontal="center" vertical="bottom"/>
    </xf>
    <xf borderId="6" fillId="3" fontId="13" numFmtId="0" xfId="0" applyAlignment="1" applyBorder="1" applyFont="1">
      <alignment horizontal="center" vertical="bottom"/>
    </xf>
    <xf borderId="1" fillId="3" fontId="13" numFmtId="0" xfId="0" applyAlignment="1" applyBorder="1" applyFont="1">
      <alignment horizontal="center" vertical="bottom"/>
    </xf>
    <xf borderId="0" fillId="0" fontId="3" numFmtId="0" xfId="0" applyAlignment="1" applyFont="1">
      <alignment vertical="bottom"/>
    </xf>
    <xf borderId="0" fillId="4" fontId="14" numFmtId="0" xfId="0" applyAlignment="1" applyFill="1" applyFont="1">
      <alignment horizontal="center" vertical="bottom"/>
    </xf>
    <xf borderId="0" fillId="0" fontId="3" numFmtId="0" xfId="0" applyAlignment="1" applyFont="1">
      <alignment vertical="bottom"/>
    </xf>
    <xf borderId="0" fillId="0" fontId="15" numFmtId="0" xfId="0" applyAlignment="1" applyFont="1">
      <alignment horizontal="center" vertical="bottom"/>
    </xf>
    <xf borderId="0" fillId="0" fontId="3" numFmtId="0" xfId="0" applyAlignment="1" applyFont="1">
      <alignment horizontal="right" vertical="bottom"/>
    </xf>
    <xf borderId="9" fillId="0" fontId="3" numFmtId="0" xfId="0" applyAlignment="1" applyBorder="1" applyFont="1">
      <alignment horizontal="right" vertical="bottom"/>
    </xf>
    <xf borderId="9" fillId="0" fontId="15" numFmtId="0" xfId="0" applyAlignment="1" applyBorder="1" applyFont="1">
      <alignment vertical="bottom"/>
    </xf>
    <xf borderId="0" fillId="0" fontId="15" numFmtId="0" xfId="0" applyAlignment="1" applyFont="1">
      <alignment horizontal="center" readingOrder="0" vertical="bottom"/>
    </xf>
    <xf borderId="0" fillId="0" fontId="16" numFmtId="0" xfId="0" applyAlignment="1" applyFont="1">
      <alignment horizontal="right" readingOrder="0" vertical="bottom"/>
    </xf>
    <xf borderId="9" fillId="0" fontId="3" numFmtId="0" xfId="0" applyAlignment="1" applyBorder="1" applyFont="1">
      <alignment horizontal="right" readingOrder="0" vertical="bottom"/>
    </xf>
    <xf borderId="9" fillId="0" fontId="15" numFmtId="0" xfId="0" applyAlignment="1" applyBorder="1" applyFont="1">
      <alignment readingOrder="0" vertical="bottom"/>
    </xf>
    <xf borderId="6" fillId="3" fontId="6" numFmtId="0" xfId="0" applyAlignment="1" applyBorder="1" applyFont="1">
      <alignment horizontal="center" shrinkToFit="0" wrapText="1"/>
    </xf>
    <xf borderId="8" fillId="0" fontId="6" numFmtId="0" xfId="0" applyAlignment="1" applyBorder="1" applyFont="1">
      <alignment horizontal="left"/>
    </xf>
    <xf borderId="9" fillId="0" fontId="8" numFmtId="0" xfId="0" applyAlignment="1" applyBorder="1" applyFont="1">
      <alignment horizontal="right"/>
    </xf>
    <xf borderId="13" fillId="0" fontId="8" numFmtId="0" xfId="0" applyAlignment="1" applyBorder="1" applyFont="1">
      <alignment horizontal="left"/>
    </xf>
    <xf borderId="8" fillId="0" fontId="6" numFmtId="0" xfId="0" applyAlignment="1" applyBorder="1" applyFont="1">
      <alignment horizontal="center"/>
    </xf>
    <xf borderId="13" fillId="0" fontId="8" numFmtId="0" xfId="0" applyBorder="1" applyFont="1"/>
    <xf borderId="8" fillId="0" fontId="6" numFmtId="0" xfId="0" applyAlignment="1" applyBorder="1" applyFont="1">
      <alignment horizontal="left" shrinkToFit="0" vertical="center" wrapText="1"/>
    </xf>
    <xf borderId="9" fillId="0" fontId="5" numFmtId="0" xfId="0" applyAlignment="1" applyBorder="1" applyFont="1">
      <alignment horizontal="right" readingOrder="0"/>
    </xf>
    <xf borderId="8" fillId="0" fontId="4" numFmtId="0" xfId="0" applyBorder="1" applyFont="1"/>
    <xf borderId="9" fillId="0" fontId="6" numFmtId="0" xfId="0" applyAlignment="1" applyBorder="1" applyFont="1">
      <alignment horizontal="center"/>
    </xf>
    <xf borderId="13" fillId="0" fontId="6" numFmtId="0" xfId="0" applyAlignment="1" applyBorder="1" applyFont="1">
      <alignment horizontal="center"/>
    </xf>
    <xf borderId="9" fillId="0" fontId="8" numFmtId="0" xfId="0" applyAlignment="1" applyBorder="1" applyFont="1">
      <alignment horizontal="right" readingOrder="0"/>
    </xf>
    <xf borderId="0" fillId="0" fontId="15" numFmtId="0" xfId="0" applyFont="1"/>
    <xf borderId="9" fillId="0" fontId="5" numFmtId="0" xfId="0" applyAlignment="1" applyBorder="1" applyFont="1">
      <alignment horizontal="center"/>
    </xf>
    <xf borderId="14" fillId="2" fontId="7" numFmtId="0" xfId="0" applyBorder="1" applyFont="1"/>
    <xf borderId="15" fillId="0" fontId="4" numFmtId="0" xfId="0" applyBorder="1" applyFont="1"/>
    <xf borderId="16" fillId="0" fontId="4" numFmtId="0" xfId="0" applyBorder="1" applyFont="1"/>
    <xf borderId="17" fillId="2" fontId="5" numFmtId="0" xfId="0" applyBorder="1" applyFont="1"/>
    <xf borderId="0" fillId="0" fontId="8" numFmtId="0" xfId="0" applyAlignment="1" applyFont="1">
      <alignment shrinkToFit="0" wrapText="1"/>
    </xf>
    <xf borderId="14" fillId="4" fontId="8" numFmtId="0" xfId="0" applyAlignment="1" applyBorder="1" applyFont="1">
      <alignment horizontal="left" shrinkToFit="0" wrapText="1"/>
    </xf>
  </cellXfs>
  <cellStyles count="1">
    <cellStyle xfId="0" name="Normal" builtinId="0"/>
  </cellStyles>
  <dxfs count="1">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6.11"/>
    <col customWidth="1" min="2" max="2" width="27.67"/>
    <col customWidth="1" min="3" max="3" width="22.56"/>
    <col customWidth="1" min="4" max="4" width="16.78"/>
    <col customWidth="1" min="5" max="5" width="6.89"/>
    <col customWidth="1" min="6" max="6" width="12.33"/>
    <col customWidth="1" min="7" max="7" width="12.67"/>
    <col customWidth="1" min="8" max="8" width="9.0"/>
    <col customWidth="1" min="9" max="26" width="13.44"/>
  </cols>
  <sheetData>
    <row r="1" ht="30.0" customHeight="1">
      <c r="A1" s="1" t="s">
        <v>0</v>
      </c>
    </row>
    <row r="2" ht="15.0" customHeight="1">
      <c r="A2" s="2" t="s">
        <v>1</v>
      </c>
      <c r="B2" s="3">
        <v>206.0</v>
      </c>
      <c r="C2" s="4"/>
      <c r="D2" s="5"/>
      <c r="E2" s="6"/>
      <c r="F2" s="7"/>
      <c r="G2" s="7"/>
      <c r="H2" s="7"/>
    </row>
    <row r="3" ht="15.0" customHeight="1">
      <c r="A3" s="8" t="s">
        <v>2</v>
      </c>
      <c r="B3" s="9" t="s">
        <v>3</v>
      </c>
      <c r="C3" s="4"/>
      <c r="D3" s="5"/>
      <c r="E3" s="6"/>
      <c r="F3" s="10"/>
      <c r="G3" s="10"/>
      <c r="H3" s="10"/>
    </row>
    <row r="4" ht="15.0" customHeight="1">
      <c r="A4" s="8" t="s">
        <v>4</v>
      </c>
      <c r="B4" s="9" t="s">
        <v>5</v>
      </c>
      <c r="C4" s="4"/>
      <c r="D4" s="5"/>
      <c r="E4" s="6"/>
      <c r="F4" s="10"/>
      <c r="G4" s="10"/>
      <c r="H4" s="10"/>
    </row>
    <row r="5" ht="15.0" customHeight="1">
      <c r="A5" s="8" t="s">
        <v>6</v>
      </c>
      <c r="B5" s="11"/>
      <c r="C5" s="4"/>
      <c r="D5" s="5"/>
      <c r="E5" s="6"/>
      <c r="F5" s="10"/>
      <c r="G5" s="10"/>
      <c r="H5" s="10"/>
    </row>
    <row r="6" ht="15.0" customHeight="1">
      <c r="A6" s="12"/>
      <c r="B6" s="10"/>
      <c r="C6" s="10"/>
      <c r="D6" s="6"/>
      <c r="E6" s="6"/>
      <c r="F6" s="10"/>
      <c r="G6" s="10"/>
      <c r="H6" s="10"/>
    </row>
    <row r="7" ht="15.0" customHeight="1">
      <c r="A7" s="13" t="s">
        <v>7</v>
      </c>
      <c r="B7" s="4"/>
      <c r="C7" s="4"/>
      <c r="D7" s="4"/>
      <c r="E7" s="4"/>
      <c r="F7" s="4"/>
      <c r="G7" s="4"/>
      <c r="H7" s="5"/>
    </row>
    <row r="8" ht="15.0" customHeight="1">
      <c r="A8" s="14" t="s">
        <v>8</v>
      </c>
      <c r="B8" s="15" t="s">
        <v>9</v>
      </c>
      <c r="C8" s="15" t="s">
        <v>10</v>
      </c>
      <c r="D8" s="16" t="s">
        <v>11</v>
      </c>
      <c r="E8" s="16" t="s">
        <v>12</v>
      </c>
      <c r="F8" s="16" t="s">
        <v>13</v>
      </c>
      <c r="G8" s="17" t="s">
        <v>14</v>
      </c>
      <c r="H8" s="17" t="s">
        <v>15</v>
      </c>
    </row>
    <row r="9" ht="15.0" customHeight="1">
      <c r="A9" s="18"/>
      <c r="B9" s="19" t="s">
        <v>16</v>
      </c>
      <c r="C9" s="19" t="s">
        <v>17</v>
      </c>
      <c r="D9" s="20" t="s">
        <v>18</v>
      </c>
      <c r="E9" s="21">
        <v>1.0</v>
      </c>
      <c r="F9" s="22">
        <v>50.0</v>
      </c>
      <c r="G9" s="23">
        <f t="shared" ref="G9:G13" si="1">E9*F9</f>
        <v>50</v>
      </c>
      <c r="H9" s="23" t="s">
        <v>19</v>
      </c>
    </row>
    <row r="10" ht="15.0" customHeight="1">
      <c r="A10" s="18"/>
      <c r="B10" s="19" t="s">
        <v>20</v>
      </c>
      <c r="C10" s="19" t="s">
        <v>21</v>
      </c>
      <c r="D10" s="20" t="s">
        <v>22</v>
      </c>
      <c r="E10" s="21">
        <v>1.0</v>
      </c>
      <c r="F10" s="22">
        <v>50.0</v>
      </c>
      <c r="G10" s="23">
        <f t="shared" si="1"/>
        <v>50</v>
      </c>
      <c r="H10" s="23" t="s">
        <v>19</v>
      </c>
    </row>
    <row r="11" ht="15.0" customHeight="1">
      <c r="A11" s="18"/>
      <c r="B11" s="19" t="s">
        <v>23</v>
      </c>
      <c r="C11" s="19" t="s">
        <v>24</v>
      </c>
      <c r="D11" s="20" t="s">
        <v>25</v>
      </c>
      <c r="E11" s="20">
        <v>1.0</v>
      </c>
      <c r="F11" s="22">
        <v>5500.0</v>
      </c>
      <c r="G11" s="23">
        <f t="shared" si="1"/>
        <v>5500</v>
      </c>
      <c r="H11" s="23" t="s">
        <v>19</v>
      </c>
    </row>
    <row r="12" ht="15.0" customHeight="1">
      <c r="A12" s="18"/>
      <c r="B12" s="24" t="s">
        <v>26</v>
      </c>
      <c r="C12" s="22" t="s">
        <v>27</v>
      </c>
      <c r="D12" s="25" t="s">
        <v>28</v>
      </c>
      <c r="E12" s="21">
        <v>1.0</v>
      </c>
      <c r="F12" s="22">
        <v>1.0</v>
      </c>
      <c r="G12" s="23">
        <f t="shared" si="1"/>
        <v>1</v>
      </c>
      <c r="H12" s="23" t="s">
        <v>19</v>
      </c>
    </row>
    <row r="13" ht="15.0" customHeight="1">
      <c r="A13" s="18"/>
      <c r="B13" s="19" t="s">
        <v>29</v>
      </c>
      <c r="C13" s="22" t="s">
        <v>30</v>
      </c>
      <c r="D13" s="20" t="s">
        <v>31</v>
      </c>
      <c r="E13" s="21">
        <v>1.0</v>
      </c>
      <c r="F13" s="22">
        <v>1.0</v>
      </c>
      <c r="G13" s="23">
        <f t="shared" si="1"/>
        <v>1</v>
      </c>
      <c r="H13" s="23" t="s">
        <v>19</v>
      </c>
    </row>
    <row r="14" ht="15.0" customHeight="1">
      <c r="A14" s="18"/>
      <c r="B14" s="24" t="s">
        <v>32</v>
      </c>
      <c r="C14" s="22" t="s">
        <v>33</v>
      </c>
      <c r="D14" s="20" t="s">
        <v>34</v>
      </c>
      <c r="E14" s="21">
        <v>1.0</v>
      </c>
      <c r="F14" s="22">
        <v>1.0</v>
      </c>
      <c r="G14" s="26">
        <v>1.0</v>
      </c>
      <c r="H14" s="23" t="s">
        <v>19</v>
      </c>
    </row>
    <row r="15" ht="15.0" customHeight="1">
      <c r="A15" s="18"/>
      <c r="B15" s="24" t="s">
        <v>35</v>
      </c>
      <c r="C15" s="19" t="s">
        <v>36</v>
      </c>
      <c r="D15" s="20" t="s">
        <v>37</v>
      </c>
      <c r="E15" s="20">
        <v>1.0</v>
      </c>
      <c r="F15" s="22">
        <v>0.0</v>
      </c>
      <c r="G15" s="26">
        <v>0.0</v>
      </c>
      <c r="H15" s="26" t="s">
        <v>19</v>
      </c>
    </row>
    <row r="16" ht="15.0" customHeight="1">
      <c r="A16" s="18"/>
      <c r="B16" s="24" t="s">
        <v>38</v>
      </c>
      <c r="C16" s="27" t="s">
        <v>39</v>
      </c>
      <c r="D16" s="20" t="s">
        <v>40</v>
      </c>
      <c r="E16" s="20">
        <v>1.0</v>
      </c>
      <c r="F16" s="22">
        <v>10.0</v>
      </c>
      <c r="G16" s="26">
        <v>10.0</v>
      </c>
      <c r="H16" s="26" t="s">
        <v>19</v>
      </c>
    </row>
    <row r="17" ht="15.0" customHeight="1">
      <c r="A17" s="18"/>
      <c r="B17" s="24"/>
      <c r="C17" s="7"/>
      <c r="D17" s="28"/>
      <c r="E17" s="29"/>
      <c r="F17" s="7"/>
      <c r="G17" s="30"/>
      <c r="H17" s="31"/>
    </row>
    <row r="18" ht="15.0" customHeight="1">
      <c r="A18" s="32"/>
      <c r="B18" s="12"/>
      <c r="C18" s="10"/>
      <c r="D18" s="33"/>
      <c r="E18" s="6"/>
      <c r="F18" s="10"/>
      <c r="G18" s="34"/>
      <c r="H18" s="34"/>
    </row>
    <row r="19" ht="15.0" customHeight="1">
      <c r="A19" s="13" t="s">
        <v>41</v>
      </c>
      <c r="B19" s="4"/>
      <c r="C19" s="4"/>
      <c r="D19" s="4"/>
      <c r="E19" s="4"/>
      <c r="F19" s="4"/>
      <c r="G19" s="4"/>
      <c r="H19" s="5"/>
    </row>
    <row r="20" ht="15.0" customHeight="1">
      <c r="A20" s="35" t="s">
        <v>42</v>
      </c>
      <c r="B20" s="15" t="s">
        <v>9</v>
      </c>
      <c r="C20" s="15" t="s">
        <v>10</v>
      </c>
      <c r="D20" s="16" t="s">
        <v>11</v>
      </c>
      <c r="E20" s="16" t="s">
        <v>12</v>
      </c>
      <c r="F20" s="16" t="s">
        <v>13</v>
      </c>
      <c r="G20" s="17" t="s">
        <v>14</v>
      </c>
      <c r="H20" s="17" t="s">
        <v>15</v>
      </c>
    </row>
    <row r="21" ht="15.0" customHeight="1">
      <c r="A21" s="18"/>
      <c r="B21" s="19" t="s">
        <v>23</v>
      </c>
      <c r="C21" s="19" t="s">
        <v>24</v>
      </c>
      <c r="D21" s="20" t="s">
        <v>25</v>
      </c>
      <c r="E21" s="29">
        <v>1.0</v>
      </c>
      <c r="F21" s="22">
        <v>5500.0</v>
      </c>
      <c r="G21" s="30">
        <f t="shared" ref="G21:G25" si="2">E21*F21</f>
        <v>5500</v>
      </c>
      <c r="H21" s="31" t="s">
        <v>19</v>
      </c>
    </row>
    <row r="22" ht="15.0" customHeight="1">
      <c r="A22" s="18"/>
      <c r="B22" s="19" t="s">
        <v>29</v>
      </c>
      <c r="C22" s="22" t="s">
        <v>30</v>
      </c>
      <c r="D22" s="36" t="s">
        <v>31</v>
      </c>
      <c r="E22" s="29">
        <v>1.0</v>
      </c>
      <c r="F22" s="19">
        <v>1.0</v>
      </c>
      <c r="G22" s="30">
        <f t="shared" si="2"/>
        <v>1</v>
      </c>
      <c r="H22" s="31" t="s">
        <v>19</v>
      </c>
    </row>
    <row r="23" ht="15.0" customHeight="1">
      <c r="A23" s="18"/>
      <c r="B23" s="7"/>
      <c r="C23" s="7"/>
      <c r="D23" s="29"/>
      <c r="E23" s="29"/>
      <c r="F23" s="7"/>
      <c r="G23" s="30">
        <f t="shared" si="2"/>
        <v>0</v>
      </c>
      <c r="H23" s="31" t="s">
        <v>19</v>
      </c>
    </row>
    <row r="24" ht="15.0" customHeight="1">
      <c r="A24" s="18"/>
      <c r="B24" s="7"/>
      <c r="C24" s="7"/>
      <c r="D24" s="29"/>
      <c r="E24" s="29"/>
      <c r="F24" s="7"/>
      <c r="G24" s="30">
        <f t="shared" si="2"/>
        <v>0</v>
      </c>
      <c r="H24" s="31" t="s">
        <v>19</v>
      </c>
    </row>
    <row r="25" ht="15.0" customHeight="1">
      <c r="A25" s="18"/>
      <c r="B25" s="7"/>
      <c r="C25" s="7"/>
      <c r="D25" s="29"/>
      <c r="E25" s="29"/>
      <c r="F25" s="7"/>
      <c r="G25" s="30">
        <f t="shared" si="2"/>
        <v>0</v>
      </c>
      <c r="H25" s="31" t="s">
        <v>19</v>
      </c>
    </row>
    <row r="26" ht="15.0" customHeight="1">
      <c r="A26" s="18"/>
      <c r="B26" s="37" t="s">
        <v>43</v>
      </c>
      <c r="G26" s="30">
        <f>SUM(G21:G25)</f>
        <v>5501</v>
      </c>
      <c r="H26" s="31" t="s">
        <v>19</v>
      </c>
    </row>
    <row r="27" ht="15.0" customHeight="1">
      <c r="A27" s="18"/>
      <c r="B27" s="37" t="s">
        <v>44</v>
      </c>
      <c r="G27" s="38">
        <v>0.25</v>
      </c>
      <c r="H27" s="38"/>
    </row>
    <row r="28" ht="15.0" customHeight="1">
      <c r="A28" s="39"/>
      <c r="B28" s="40" t="s">
        <v>45</v>
      </c>
      <c r="G28" s="30">
        <f>G26*(1+G27)</f>
        <v>6876.25</v>
      </c>
      <c r="H28" s="31" t="s">
        <v>19</v>
      </c>
    </row>
    <row r="29" ht="15.0" customHeight="1">
      <c r="A29" s="41"/>
      <c r="B29" s="42"/>
      <c r="C29" s="42"/>
      <c r="D29" s="28"/>
      <c r="E29" s="28"/>
      <c r="F29" s="43"/>
      <c r="G29" s="44"/>
      <c r="H29" s="30"/>
    </row>
    <row r="30" ht="15.0" customHeight="1">
      <c r="A30" s="41" t="s">
        <v>46</v>
      </c>
      <c r="B30" s="45" t="s">
        <v>47</v>
      </c>
      <c r="C30" s="45" t="s">
        <v>48</v>
      </c>
      <c r="D30" s="36" t="s">
        <v>25</v>
      </c>
      <c r="E30" s="28">
        <v>1.0</v>
      </c>
      <c r="F30" s="46">
        <v>8500.0</v>
      </c>
      <c r="G30" s="44">
        <f>E30*F30</f>
        <v>8500</v>
      </c>
      <c r="H30" s="31" t="s">
        <v>19</v>
      </c>
    </row>
    <row r="31" ht="15.0" customHeight="1">
      <c r="A31" s="47"/>
      <c r="B31" s="48" t="s">
        <v>49</v>
      </c>
      <c r="C31" s="49"/>
      <c r="D31" s="49"/>
      <c r="E31" s="49"/>
      <c r="F31" s="49"/>
      <c r="G31" s="44">
        <f>G30-G28</f>
        <v>1623.75</v>
      </c>
      <c r="H31" s="31" t="s">
        <v>19</v>
      </c>
    </row>
    <row r="32" ht="15.0" customHeight="1">
      <c r="A32" s="35" t="s">
        <v>50</v>
      </c>
      <c r="B32" s="15" t="s">
        <v>9</v>
      </c>
      <c r="C32" s="15" t="s">
        <v>10</v>
      </c>
      <c r="D32" s="16" t="s">
        <v>11</v>
      </c>
      <c r="E32" s="16" t="s">
        <v>12</v>
      </c>
      <c r="F32" s="16" t="s">
        <v>13</v>
      </c>
      <c r="G32" s="50" t="s">
        <v>14</v>
      </c>
      <c r="H32" s="50" t="s">
        <v>15</v>
      </c>
    </row>
    <row r="33" ht="15.0" customHeight="1">
      <c r="A33" s="18"/>
      <c r="B33" s="27" t="s">
        <v>51</v>
      </c>
      <c r="C33" s="19" t="s">
        <v>17</v>
      </c>
      <c r="D33" s="20" t="s">
        <v>18</v>
      </c>
      <c r="E33" s="51">
        <v>1.0</v>
      </c>
      <c r="F33" s="19">
        <v>50.0</v>
      </c>
      <c r="G33" s="30">
        <f t="shared" ref="G33:G37" si="3">E33*F33</f>
        <v>50</v>
      </c>
      <c r="H33" s="31" t="s">
        <v>19</v>
      </c>
    </row>
    <row r="34" ht="15.0" customHeight="1">
      <c r="A34" s="18"/>
      <c r="B34" s="19" t="s">
        <v>20</v>
      </c>
      <c r="C34" s="19" t="s">
        <v>21</v>
      </c>
      <c r="D34" s="20" t="s">
        <v>22</v>
      </c>
      <c r="E34" s="28">
        <v>1.0</v>
      </c>
      <c r="F34" s="24">
        <v>50.0</v>
      </c>
      <c r="G34" s="30">
        <f t="shared" si="3"/>
        <v>50</v>
      </c>
      <c r="H34" s="31" t="s">
        <v>19</v>
      </c>
    </row>
    <row r="35" ht="15.0" customHeight="1">
      <c r="A35" s="18"/>
      <c r="B35" s="19" t="s">
        <v>32</v>
      </c>
      <c r="C35" s="22" t="s">
        <v>33</v>
      </c>
      <c r="D35" s="20" t="s">
        <v>34</v>
      </c>
      <c r="E35" s="51">
        <v>1.0</v>
      </c>
      <c r="F35" s="19">
        <v>1.0</v>
      </c>
      <c r="G35" s="30">
        <f t="shared" si="3"/>
        <v>1</v>
      </c>
      <c r="H35" s="31" t="s">
        <v>19</v>
      </c>
    </row>
    <row r="36" ht="15.0" customHeight="1">
      <c r="A36" s="18"/>
      <c r="B36" s="19" t="s">
        <v>38</v>
      </c>
      <c r="C36" s="27" t="s">
        <v>39</v>
      </c>
      <c r="D36" s="52" t="s">
        <v>40</v>
      </c>
      <c r="E36" s="51">
        <v>1.0</v>
      </c>
      <c r="F36" s="19">
        <v>10.0</v>
      </c>
      <c r="G36" s="30">
        <f t="shared" si="3"/>
        <v>10</v>
      </c>
      <c r="H36" s="31" t="s">
        <v>19</v>
      </c>
    </row>
    <row r="37" ht="15.0" customHeight="1">
      <c r="A37" s="18"/>
      <c r="B37" s="19" t="s">
        <v>52</v>
      </c>
      <c r="C37" s="19" t="s">
        <v>36</v>
      </c>
      <c r="D37" s="20" t="s">
        <v>37</v>
      </c>
      <c r="E37" s="51">
        <v>1.0</v>
      </c>
      <c r="F37" s="19">
        <v>0.0</v>
      </c>
      <c r="G37" s="30">
        <f t="shared" si="3"/>
        <v>0</v>
      </c>
      <c r="H37" s="31" t="s">
        <v>19</v>
      </c>
    </row>
    <row r="38" ht="15.0" customHeight="1">
      <c r="A38" s="18"/>
      <c r="B38" s="37"/>
      <c r="C38" s="37"/>
      <c r="D38" s="37"/>
      <c r="E38" s="37"/>
      <c r="F38" s="37"/>
      <c r="G38" s="30"/>
      <c r="H38" s="31"/>
    </row>
    <row r="39" ht="15.0" customHeight="1">
      <c r="A39" s="18"/>
      <c r="B39" s="37" t="s">
        <v>43</v>
      </c>
      <c r="G39" s="30">
        <f>SUM(G33:G37)</f>
        <v>111</v>
      </c>
      <c r="H39" s="31" t="s">
        <v>19</v>
      </c>
    </row>
    <row r="40" ht="15.0" customHeight="1">
      <c r="A40" s="18"/>
      <c r="B40" s="37" t="s">
        <v>44</v>
      </c>
      <c r="G40" s="38">
        <v>0.25</v>
      </c>
      <c r="H40" s="38"/>
    </row>
    <row r="41" ht="15.0" customHeight="1">
      <c r="A41" s="39"/>
      <c r="B41" s="40" t="s">
        <v>53</v>
      </c>
      <c r="G41" s="30">
        <f>G39*(1+G40)</f>
        <v>138.75</v>
      </c>
      <c r="H41" s="31" t="s">
        <v>19</v>
      </c>
    </row>
    <row r="42" ht="15.0" customHeight="1">
      <c r="A42" s="41"/>
      <c r="B42" s="42"/>
      <c r="C42" s="42"/>
      <c r="D42" s="28"/>
      <c r="E42" s="28"/>
      <c r="F42" s="43"/>
      <c r="G42" s="44"/>
      <c r="H42" s="30"/>
    </row>
    <row r="43" ht="15.0" customHeight="1">
      <c r="A43" s="41" t="s">
        <v>54</v>
      </c>
      <c r="B43" s="42" t="s">
        <v>55</v>
      </c>
      <c r="C43" s="53" t="s">
        <v>56</v>
      </c>
      <c r="D43" s="36" t="s">
        <v>57</v>
      </c>
      <c r="E43" s="28">
        <v>1.0</v>
      </c>
      <c r="F43" s="46">
        <v>1500.0</v>
      </c>
      <c r="G43" s="44">
        <f>E43*F43</f>
        <v>1500</v>
      </c>
      <c r="H43" s="31" t="s">
        <v>19</v>
      </c>
    </row>
    <row r="44" ht="15.0" customHeight="1">
      <c r="A44" s="47"/>
      <c r="B44" s="48" t="s">
        <v>58</v>
      </c>
      <c r="C44" s="49"/>
      <c r="D44" s="49"/>
      <c r="E44" s="49"/>
      <c r="F44" s="49"/>
      <c r="G44" s="44">
        <f>G43-G41</f>
        <v>1361.25</v>
      </c>
      <c r="H44" s="31" t="s">
        <v>19</v>
      </c>
    </row>
    <row r="45" ht="15.0" customHeight="1">
      <c r="A45" s="35" t="s">
        <v>59</v>
      </c>
      <c r="B45" s="15" t="s">
        <v>9</v>
      </c>
      <c r="C45" s="15" t="s">
        <v>10</v>
      </c>
      <c r="D45" s="16" t="s">
        <v>11</v>
      </c>
      <c r="E45" s="16" t="s">
        <v>12</v>
      </c>
      <c r="F45" s="16" t="s">
        <v>13</v>
      </c>
      <c r="G45" s="50" t="s">
        <v>14</v>
      </c>
      <c r="H45" s="50" t="s">
        <v>15</v>
      </c>
    </row>
    <row r="46" ht="15.0" customHeight="1">
      <c r="A46" s="18"/>
      <c r="B46" s="24" t="s">
        <v>60</v>
      </c>
      <c r="C46" s="19" t="s">
        <v>27</v>
      </c>
      <c r="D46" s="36" t="s">
        <v>61</v>
      </c>
      <c r="E46" s="29">
        <v>1.0</v>
      </c>
      <c r="F46" s="19">
        <v>1.0</v>
      </c>
      <c r="G46" s="54">
        <v>1.0</v>
      </c>
      <c r="H46" s="31" t="s">
        <v>19</v>
      </c>
    </row>
    <row r="47" ht="15.0" customHeight="1">
      <c r="A47" s="18"/>
      <c r="B47" s="7"/>
      <c r="C47" s="7"/>
      <c r="D47" s="29"/>
      <c r="E47" s="29"/>
      <c r="F47" s="7"/>
      <c r="G47" s="30">
        <f t="shared" ref="G47:G49" si="4">E47*F47</f>
        <v>0</v>
      </c>
      <c r="H47" s="31" t="s">
        <v>19</v>
      </c>
    </row>
    <row r="48" ht="15.0" customHeight="1">
      <c r="A48" s="18"/>
      <c r="B48" s="7"/>
      <c r="C48" s="7"/>
      <c r="D48" s="29"/>
      <c r="E48" s="29"/>
      <c r="F48" s="7"/>
      <c r="G48" s="30">
        <f t="shared" si="4"/>
        <v>0</v>
      </c>
      <c r="H48" s="31" t="s">
        <v>19</v>
      </c>
    </row>
    <row r="49" ht="15.0" customHeight="1">
      <c r="A49" s="18"/>
      <c r="B49" s="7"/>
      <c r="C49" s="7"/>
      <c r="D49" s="29"/>
      <c r="E49" s="29"/>
      <c r="F49" s="7"/>
      <c r="G49" s="30">
        <f t="shared" si="4"/>
        <v>0</v>
      </c>
      <c r="H49" s="31" t="s">
        <v>19</v>
      </c>
    </row>
    <row r="50" ht="15.0" customHeight="1">
      <c r="A50" s="18"/>
      <c r="B50" s="37" t="s">
        <v>43</v>
      </c>
      <c r="G50" s="30">
        <f>SUM(G45:G49)</f>
        <v>1</v>
      </c>
      <c r="H50" s="31" t="s">
        <v>19</v>
      </c>
    </row>
    <row r="51" ht="15.0" customHeight="1">
      <c r="A51" s="18"/>
      <c r="B51" s="37" t="s">
        <v>44</v>
      </c>
      <c r="G51" s="38">
        <v>0.25</v>
      </c>
      <c r="H51" s="38"/>
    </row>
    <row r="52" ht="15.0" customHeight="1">
      <c r="A52" s="18"/>
      <c r="B52" s="40" t="s">
        <v>62</v>
      </c>
      <c r="G52" s="30">
        <f>G50*(1+G51)</f>
        <v>1.25</v>
      </c>
      <c r="H52" s="31" t="s">
        <v>19</v>
      </c>
    </row>
    <row r="53" ht="15.0" customHeight="1">
      <c r="A53" s="41"/>
      <c r="B53" s="55"/>
      <c r="C53" s="7"/>
      <c r="D53" s="28"/>
      <c r="E53" s="29"/>
      <c r="F53" s="7"/>
      <c r="G53" s="30"/>
      <c r="H53" s="34"/>
    </row>
    <row r="54" ht="15.0" customHeight="1">
      <c r="A54" s="56" t="s">
        <v>63</v>
      </c>
      <c r="B54" s="55" t="s">
        <v>64</v>
      </c>
      <c r="C54" s="7" t="s">
        <v>65</v>
      </c>
      <c r="D54" s="28" t="s">
        <v>66</v>
      </c>
      <c r="E54" s="29">
        <v>1.0</v>
      </c>
      <c r="F54" s="7">
        <v>500.0</v>
      </c>
      <c r="G54" s="30">
        <f>E54*F54</f>
        <v>500</v>
      </c>
      <c r="H54" s="31" t="s">
        <v>19</v>
      </c>
    </row>
    <row r="55" ht="15.0" customHeight="1">
      <c r="A55" s="18"/>
      <c r="B55" s="57" t="s">
        <v>67</v>
      </c>
      <c r="G55" s="44">
        <f>G54-G52</f>
        <v>498.75</v>
      </c>
      <c r="H55" s="31" t="s">
        <v>19</v>
      </c>
    </row>
    <row r="56" ht="15.0" customHeight="1">
      <c r="A56" s="58"/>
      <c r="B56" s="59"/>
      <c r="C56" s="59"/>
      <c r="D56" s="59"/>
      <c r="E56" s="59"/>
      <c r="F56" s="59"/>
      <c r="G56" s="60"/>
      <c r="H56" s="61"/>
    </row>
    <row r="57" ht="15.0" customHeight="1">
      <c r="A57" s="13" t="s">
        <v>68</v>
      </c>
      <c r="B57" s="4"/>
      <c r="C57" s="4"/>
      <c r="D57" s="4"/>
      <c r="E57" s="4"/>
      <c r="F57" s="4"/>
      <c r="G57" s="4"/>
      <c r="H57" s="5"/>
    </row>
    <row r="58" ht="15.0" customHeight="1">
      <c r="A58" s="62"/>
      <c r="B58" s="49"/>
      <c r="C58" s="49"/>
      <c r="D58" s="49"/>
      <c r="E58" s="49"/>
      <c r="F58" s="49"/>
      <c r="G58" s="49"/>
      <c r="H58" s="63"/>
    </row>
    <row r="59" ht="15.0" customHeight="1">
      <c r="A59" s="64" t="s">
        <v>69</v>
      </c>
      <c r="B59" s="65" t="s">
        <v>9</v>
      </c>
      <c r="C59" s="65" t="s">
        <v>10</v>
      </c>
      <c r="D59" s="66" t="s">
        <v>11</v>
      </c>
      <c r="E59" s="66" t="s">
        <v>12</v>
      </c>
      <c r="F59" s="66" t="s">
        <v>13</v>
      </c>
      <c r="G59" s="67" t="s">
        <v>14</v>
      </c>
      <c r="H59" s="67" t="s">
        <v>15</v>
      </c>
      <c r="I59" s="68"/>
      <c r="J59" s="68"/>
      <c r="K59" s="68"/>
      <c r="L59" s="68"/>
      <c r="M59" s="68"/>
      <c r="N59" s="68"/>
      <c r="O59" s="68"/>
      <c r="P59" s="68"/>
      <c r="Q59" s="68"/>
      <c r="R59" s="68"/>
      <c r="S59" s="68"/>
      <c r="T59" s="68"/>
      <c r="U59" s="68"/>
      <c r="V59" s="68"/>
      <c r="W59" s="68"/>
      <c r="X59" s="68"/>
      <c r="Y59" s="68"/>
      <c r="Z59" s="68"/>
    </row>
    <row r="60" ht="15.0" customHeight="1">
      <c r="A60" s="69" t="s">
        <v>42</v>
      </c>
      <c r="B60" s="70" t="s">
        <v>47</v>
      </c>
      <c r="C60" s="70" t="s">
        <v>48</v>
      </c>
      <c r="D60" s="71" t="s">
        <v>25</v>
      </c>
      <c r="E60" s="52">
        <v>1.0</v>
      </c>
      <c r="F60" s="72">
        <v>8500.0</v>
      </c>
      <c r="G60" s="73">
        <v>1.0</v>
      </c>
      <c r="H60" s="74" t="s">
        <v>19</v>
      </c>
      <c r="I60" s="68"/>
      <c r="J60" s="68"/>
      <c r="K60" s="68"/>
      <c r="L60" s="68"/>
      <c r="M60" s="68"/>
      <c r="N60" s="68"/>
      <c r="O60" s="68"/>
      <c r="P60" s="68"/>
      <c r="Q60" s="68"/>
      <c r="R60" s="68"/>
      <c r="S60" s="68"/>
      <c r="T60" s="68"/>
      <c r="U60" s="68"/>
      <c r="V60" s="68"/>
      <c r="W60" s="68"/>
      <c r="X60" s="68"/>
      <c r="Y60" s="68"/>
      <c r="Z60" s="68"/>
    </row>
    <row r="61" ht="15.0" customHeight="1">
      <c r="A61" s="69" t="s">
        <v>50</v>
      </c>
      <c r="B61" s="70" t="s">
        <v>55</v>
      </c>
      <c r="C61" s="70" t="s">
        <v>56</v>
      </c>
      <c r="D61" s="75" t="s">
        <v>57</v>
      </c>
      <c r="E61" s="52">
        <v>1.0</v>
      </c>
      <c r="F61" s="72">
        <v>1500.0</v>
      </c>
      <c r="G61" s="73">
        <f t="shared" ref="G61:G62" si="5">E61*F61</f>
        <v>1500</v>
      </c>
      <c r="H61" s="74" t="s">
        <v>19</v>
      </c>
      <c r="I61" s="68"/>
      <c r="J61" s="68"/>
      <c r="K61" s="68"/>
      <c r="L61" s="68"/>
      <c r="M61" s="68"/>
      <c r="N61" s="68"/>
      <c r="O61" s="68"/>
      <c r="P61" s="68"/>
      <c r="Q61" s="68"/>
      <c r="R61" s="68"/>
      <c r="S61" s="68"/>
      <c r="T61" s="68"/>
      <c r="U61" s="68"/>
      <c r="V61" s="68"/>
      <c r="W61" s="68"/>
      <c r="X61" s="68"/>
      <c r="Y61" s="68"/>
      <c r="Z61" s="68"/>
    </row>
    <row r="62" ht="15.0" customHeight="1">
      <c r="A62" s="69" t="s">
        <v>59</v>
      </c>
      <c r="B62" s="70" t="s">
        <v>64</v>
      </c>
      <c r="C62" s="70" t="s">
        <v>65</v>
      </c>
      <c r="D62" s="71" t="s">
        <v>66</v>
      </c>
      <c r="E62" s="52">
        <v>1.0</v>
      </c>
      <c r="F62" s="72">
        <v>500.0</v>
      </c>
      <c r="G62" s="73">
        <f t="shared" si="5"/>
        <v>500</v>
      </c>
      <c r="H62" s="74" t="s">
        <v>19</v>
      </c>
      <c r="I62" s="68"/>
      <c r="J62" s="68"/>
      <c r="K62" s="68"/>
      <c r="L62" s="68"/>
      <c r="M62" s="68"/>
      <c r="N62" s="68"/>
      <c r="O62" s="68"/>
      <c r="P62" s="68"/>
      <c r="Q62" s="68"/>
      <c r="R62" s="68"/>
      <c r="S62" s="68"/>
      <c r="T62" s="68"/>
      <c r="U62" s="68"/>
      <c r="V62" s="68"/>
      <c r="W62" s="68"/>
      <c r="X62" s="68"/>
      <c r="Y62" s="68"/>
      <c r="Z62" s="68"/>
    </row>
    <row r="63" ht="15.0" customHeight="1">
      <c r="A63" s="69"/>
      <c r="B63" s="70"/>
      <c r="C63" s="70"/>
      <c r="D63" s="71"/>
      <c r="E63" s="52"/>
      <c r="F63" s="72"/>
      <c r="G63" s="73"/>
      <c r="H63" s="74"/>
      <c r="I63" s="68"/>
      <c r="J63" s="68"/>
      <c r="K63" s="68"/>
      <c r="L63" s="68"/>
      <c r="M63" s="68"/>
      <c r="N63" s="68"/>
      <c r="O63" s="68"/>
      <c r="P63" s="68"/>
      <c r="Q63" s="68"/>
      <c r="R63" s="68"/>
      <c r="S63" s="68"/>
      <c r="T63" s="68"/>
      <c r="U63" s="68"/>
      <c r="V63" s="68"/>
      <c r="W63" s="68"/>
      <c r="X63" s="68"/>
      <c r="Y63" s="68"/>
      <c r="Z63" s="68"/>
    </row>
    <row r="64" ht="15.0" customHeight="1">
      <c r="A64" s="69"/>
      <c r="B64" s="70"/>
      <c r="C64" s="70"/>
      <c r="D64" s="71"/>
      <c r="E64" s="52"/>
      <c r="F64" s="76" t="s">
        <v>70</v>
      </c>
      <c r="G64" s="77">
        <v>2001.0</v>
      </c>
      <c r="H64" s="78" t="s">
        <v>19</v>
      </c>
      <c r="I64" s="68"/>
      <c r="J64" s="68"/>
      <c r="K64" s="68"/>
      <c r="L64" s="68"/>
      <c r="M64" s="68"/>
      <c r="N64" s="68"/>
      <c r="O64" s="68"/>
      <c r="P64" s="68"/>
      <c r="Q64" s="68"/>
      <c r="R64" s="68"/>
      <c r="S64" s="68"/>
      <c r="T64" s="68"/>
      <c r="U64" s="68"/>
      <c r="V64" s="68"/>
      <c r="W64" s="68"/>
      <c r="X64" s="68"/>
      <c r="Y64" s="68"/>
      <c r="Z64" s="68"/>
    </row>
    <row r="65" ht="15.0" customHeight="1">
      <c r="A65" s="69"/>
      <c r="B65" s="70"/>
      <c r="C65" s="70"/>
      <c r="D65" s="71"/>
      <c r="E65" s="52"/>
      <c r="F65" s="72"/>
      <c r="G65" s="73"/>
      <c r="H65" s="74"/>
      <c r="I65" s="68"/>
      <c r="J65" s="68"/>
      <c r="K65" s="68"/>
      <c r="L65" s="68"/>
      <c r="M65" s="68"/>
      <c r="N65" s="68"/>
      <c r="O65" s="68"/>
      <c r="P65" s="68"/>
      <c r="Q65" s="68"/>
      <c r="R65" s="68"/>
      <c r="S65" s="68"/>
      <c r="T65" s="68"/>
      <c r="U65" s="68"/>
      <c r="V65" s="68"/>
      <c r="W65" s="68"/>
      <c r="X65" s="68"/>
      <c r="Y65" s="68"/>
      <c r="Z65" s="68"/>
    </row>
    <row r="66" ht="15.0" customHeight="1">
      <c r="A66" s="13" t="s">
        <v>71</v>
      </c>
      <c r="B66" s="4"/>
      <c r="C66" s="4"/>
      <c r="D66" s="4"/>
      <c r="E66" s="4"/>
      <c r="F66" s="4"/>
      <c r="G66" s="4"/>
      <c r="H66" s="5"/>
    </row>
    <row r="67" ht="15.0" customHeight="1">
      <c r="A67" s="35" t="s">
        <v>72</v>
      </c>
      <c r="B67" s="15" t="s">
        <v>9</v>
      </c>
      <c r="C67" s="15" t="s">
        <v>10</v>
      </c>
      <c r="D67" s="16" t="s">
        <v>11</v>
      </c>
      <c r="E67" s="79" t="s">
        <v>73</v>
      </c>
      <c r="F67" s="16" t="s">
        <v>13</v>
      </c>
      <c r="G67" s="50" t="s">
        <v>14</v>
      </c>
      <c r="H67" s="50" t="s">
        <v>15</v>
      </c>
    </row>
    <row r="68" ht="15.0" customHeight="1">
      <c r="A68" s="80" t="s">
        <v>74</v>
      </c>
      <c r="B68" s="42" t="s">
        <v>75</v>
      </c>
      <c r="C68" s="36" t="s">
        <v>76</v>
      </c>
      <c r="D68" s="28" t="s">
        <v>77</v>
      </c>
      <c r="E68" s="28" t="s">
        <v>78</v>
      </c>
      <c r="F68" s="43">
        <v>5000.0</v>
      </c>
      <c r="G68" s="81">
        <v>5000.0</v>
      </c>
      <c r="H68" s="82" t="s">
        <v>19</v>
      </c>
    </row>
    <row r="69" ht="15.0" customHeight="1">
      <c r="A69" s="83"/>
      <c r="B69" s="42"/>
      <c r="C69" s="42"/>
      <c r="D69" s="28"/>
      <c r="E69" s="28"/>
      <c r="F69" s="43"/>
      <c r="G69" s="44"/>
      <c r="H69" s="84"/>
    </row>
    <row r="70" ht="15.0" customHeight="1">
      <c r="A70" s="85" t="s">
        <v>79</v>
      </c>
      <c r="B70" s="42" t="s">
        <v>80</v>
      </c>
      <c r="C70" s="42" t="s">
        <v>81</v>
      </c>
      <c r="D70" s="28" t="s">
        <v>82</v>
      </c>
      <c r="E70" s="36" t="s">
        <v>83</v>
      </c>
      <c r="F70" s="43">
        <v>1000.0</v>
      </c>
      <c r="G70" s="86">
        <v>1000.0</v>
      </c>
      <c r="H70" s="31" t="s">
        <v>19</v>
      </c>
    </row>
    <row r="71" ht="15.0" customHeight="1">
      <c r="A71" s="87"/>
      <c r="B71" s="42" t="s">
        <v>55</v>
      </c>
      <c r="C71" s="42" t="s">
        <v>84</v>
      </c>
      <c r="D71" s="36" t="s">
        <v>85</v>
      </c>
      <c r="E71" s="36" t="s">
        <v>86</v>
      </c>
      <c r="F71" s="43">
        <v>1000.0</v>
      </c>
      <c r="G71" s="86">
        <v>1000.0</v>
      </c>
      <c r="H71" s="31" t="s">
        <v>19</v>
      </c>
    </row>
    <row r="72" ht="15.0" customHeight="1">
      <c r="A72" s="87"/>
      <c r="B72" s="55" t="s">
        <v>64</v>
      </c>
      <c r="C72" s="7" t="s">
        <v>65</v>
      </c>
      <c r="D72" s="28" t="s">
        <v>66</v>
      </c>
      <c r="E72" s="36" t="s">
        <v>87</v>
      </c>
      <c r="F72" s="7">
        <v>500.0</v>
      </c>
      <c r="G72" s="54">
        <v>500.0</v>
      </c>
      <c r="H72" s="31" t="s">
        <v>19</v>
      </c>
    </row>
    <row r="73" ht="15.0" customHeight="1">
      <c r="A73" s="85"/>
      <c r="B73" s="55"/>
      <c r="C73" s="7"/>
      <c r="D73" s="28"/>
      <c r="E73" s="36"/>
      <c r="F73" s="7"/>
      <c r="G73" s="54"/>
      <c r="H73" s="84"/>
    </row>
    <row r="74" ht="15.0" customHeight="1">
      <c r="A74" s="83"/>
      <c r="B74" s="57" t="s">
        <v>88</v>
      </c>
      <c r="G74" s="81">
        <f>G68-SUM(G70:G72)</f>
        <v>2500</v>
      </c>
      <c r="H74" s="82" t="s">
        <v>19</v>
      </c>
    </row>
    <row r="75" ht="15.0" customHeight="1">
      <c r="A75" s="83"/>
      <c r="B75" s="6"/>
      <c r="C75" s="6"/>
      <c r="D75" s="33"/>
      <c r="E75" s="33"/>
      <c r="F75" s="33"/>
      <c r="G75" s="88"/>
      <c r="H75" s="89"/>
    </row>
    <row r="76" ht="15.0" customHeight="1">
      <c r="A76" s="35" t="s">
        <v>89</v>
      </c>
      <c r="B76" s="15" t="s">
        <v>9</v>
      </c>
      <c r="C76" s="15" t="s">
        <v>10</v>
      </c>
      <c r="D76" s="16" t="s">
        <v>11</v>
      </c>
      <c r="E76" s="79" t="s">
        <v>73</v>
      </c>
      <c r="F76" s="16" t="s">
        <v>13</v>
      </c>
      <c r="G76" s="50" t="s">
        <v>14</v>
      </c>
      <c r="H76" s="50" t="s">
        <v>15</v>
      </c>
    </row>
    <row r="77" ht="15.0" customHeight="1">
      <c r="A77" s="80" t="s">
        <v>90</v>
      </c>
      <c r="B77" s="42" t="s">
        <v>91</v>
      </c>
      <c r="C77" s="36" t="s">
        <v>92</v>
      </c>
      <c r="D77" s="28" t="s">
        <v>93</v>
      </c>
      <c r="E77" s="36" t="s">
        <v>94</v>
      </c>
      <c r="F77" s="43">
        <v>500.0</v>
      </c>
      <c r="G77" s="81">
        <v>500.0</v>
      </c>
      <c r="H77" s="82" t="s">
        <v>19</v>
      </c>
    </row>
    <row r="78" ht="15.0" customHeight="1">
      <c r="A78" s="83"/>
      <c r="B78" s="42"/>
      <c r="C78" s="42"/>
      <c r="D78" s="28"/>
      <c r="E78" s="28"/>
      <c r="F78" s="43"/>
      <c r="G78" s="44"/>
      <c r="H78" s="84"/>
    </row>
    <row r="79" ht="15.0" customHeight="1">
      <c r="A79" s="85" t="s">
        <v>95</v>
      </c>
      <c r="B79" s="42" t="s">
        <v>96</v>
      </c>
      <c r="C79" s="45" t="s">
        <v>97</v>
      </c>
      <c r="D79" s="36" t="s">
        <v>98</v>
      </c>
      <c r="E79" s="36" t="s">
        <v>99</v>
      </c>
      <c r="F79" s="43">
        <v>500.0</v>
      </c>
      <c r="G79" s="86">
        <v>500.0</v>
      </c>
      <c r="H79" s="31" t="s">
        <v>19</v>
      </c>
    </row>
    <row r="80" ht="15.0" customHeight="1">
      <c r="A80" s="87"/>
      <c r="B80" s="42"/>
      <c r="C80" s="42"/>
      <c r="D80" s="28"/>
      <c r="E80" s="28"/>
      <c r="F80" s="43"/>
      <c r="G80" s="44"/>
      <c r="H80" s="31"/>
    </row>
    <row r="81" ht="15.0" customHeight="1">
      <c r="A81" s="87"/>
      <c r="B81" s="55"/>
      <c r="C81" s="7"/>
      <c r="D81" s="28"/>
      <c r="E81" s="29"/>
      <c r="F81" s="7"/>
      <c r="G81" s="30"/>
      <c r="H81" s="31"/>
    </row>
    <row r="82" ht="15.0" customHeight="1">
      <c r="A82" s="83"/>
      <c r="B82" s="57" t="s">
        <v>100</v>
      </c>
      <c r="G82" s="90">
        <v>500.0</v>
      </c>
      <c r="H82" s="82" t="s">
        <v>19</v>
      </c>
    </row>
    <row r="83" ht="15.0" customHeight="1">
      <c r="A83" s="39"/>
      <c r="B83" s="55"/>
      <c r="C83" s="7"/>
      <c r="D83" s="91"/>
      <c r="E83" s="28"/>
      <c r="F83" s="55"/>
      <c r="G83" s="30"/>
      <c r="H83" s="92"/>
    </row>
    <row r="84" ht="15.0" customHeight="1">
      <c r="A84" s="93" t="s">
        <v>101</v>
      </c>
      <c r="B84" s="94"/>
      <c r="C84" s="94"/>
      <c r="D84" s="94"/>
      <c r="E84" s="94"/>
      <c r="F84" s="95"/>
      <c r="G84" s="96"/>
      <c r="H84" s="96"/>
    </row>
    <row r="85" ht="15.0" customHeight="1">
      <c r="A85" s="97" t="s">
        <v>102</v>
      </c>
    </row>
    <row r="86" ht="15.0" customHeight="1">
      <c r="A86" s="98" t="s">
        <v>103</v>
      </c>
      <c r="B86" s="94"/>
      <c r="C86" s="94"/>
      <c r="D86" s="94"/>
      <c r="E86" s="94"/>
      <c r="F86" s="94"/>
      <c r="G86" s="94"/>
      <c r="H86" s="95"/>
    </row>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29">
    <mergeCell ref="A1:H1"/>
    <mergeCell ref="B2:D2"/>
    <mergeCell ref="B3:D3"/>
    <mergeCell ref="B4:D4"/>
    <mergeCell ref="B5:D5"/>
    <mergeCell ref="A7:H7"/>
    <mergeCell ref="A19:H19"/>
    <mergeCell ref="B26:F26"/>
    <mergeCell ref="B27:F27"/>
    <mergeCell ref="B28:F28"/>
    <mergeCell ref="B31:F31"/>
    <mergeCell ref="B39:F39"/>
    <mergeCell ref="B40:F40"/>
    <mergeCell ref="B41:F41"/>
    <mergeCell ref="B44:F44"/>
    <mergeCell ref="B50:F50"/>
    <mergeCell ref="B51:F51"/>
    <mergeCell ref="A79:A81"/>
    <mergeCell ref="B82:F82"/>
    <mergeCell ref="A84:F84"/>
    <mergeCell ref="A85:H85"/>
    <mergeCell ref="A86:H86"/>
    <mergeCell ref="B52:F52"/>
    <mergeCell ref="B55:F55"/>
    <mergeCell ref="A57:H57"/>
    <mergeCell ref="B74:F74"/>
    <mergeCell ref="A70:A72"/>
    <mergeCell ref="A66:H66"/>
    <mergeCell ref="A58:H58"/>
  </mergeCells>
  <conditionalFormatting sqref="G31 G44 G55">
    <cfRule type="cellIs" dxfId="0" priority="1" operator="lessThan">
      <formula>0</formula>
    </cfRule>
  </conditionalFormatting>
  <printOptions/>
  <pageMargins bottom="0.0" footer="0.0" header="0.0" left="0.0" right="0.0" top="0.0"/>
  <pageSetup orientation="landscape"/>
  <drawing r:id="rId2"/>
  <legacyDrawing r:id="rId3"/>
</worksheet>
</file>