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wer Budget"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For inductive loads (e.g., motors, solenoids) this is often called "stall current" on the data sheet</t>
      </text>
    </comment>
  </commentList>
</comments>
</file>

<file path=xl/sharedStrings.xml><?xml version="1.0" encoding="utf-8"?>
<sst xmlns="http://schemas.openxmlformats.org/spreadsheetml/2006/main" count="160" uniqueCount="76">
  <si>
    <t>Power Budget</t>
  </si>
  <si>
    <t>Team Number:</t>
  </si>
  <si>
    <t>Project Name:</t>
  </si>
  <si>
    <t>Modular Motion-and-light sensing control subsystem</t>
  </si>
  <si>
    <t>Team Member Names:</t>
  </si>
  <si>
    <t>Adrian Perez, Zane Brauer</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</si>
  <si>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</si>
  <si>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</si>
  <si>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</si>
  <si>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</si>
  <si>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</si>
  <si>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</si>
  <si>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</si>
  <si>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</si>
  <si>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</si>
  <si>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</si>
  <si>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Curiosity Nano (PIC18F57Q43 board)</t>
  </si>
  <si>
    <t>PIC18F57Q43</t>
  </si>
  <si>
    <t>1.8V to 5.5V</t>
  </si>
  <si>
    <t>mA</t>
  </si>
  <si>
    <t>Motor Driver</t>
  </si>
  <si>
    <t>TB6612FNG</t>
  </si>
  <si>
    <t>2.7V - 5.5V</t>
  </si>
  <si>
    <t>DC Motor (Gearmotor)</t>
  </si>
  <si>
    <t>Pololu 37D 12V DC</t>
  </si>
  <si>
    <t>12V</t>
  </si>
  <si>
    <t xml:space="preserve">PIR Motion Sensor </t>
  </si>
  <si>
    <t>LS6501LP</t>
  </si>
  <si>
    <t>11V - 25V</t>
  </si>
  <si>
    <t>Pushbutton Switch</t>
  </si>
  <si>
    <t>Omron B3F</t>
  </si>
  <si>
    <t>Rated upto 24V</t>
  </si>
  <si>
    <t>Indicator LED</t>
  </si>
  <si>
    <t>WP710A10ND</t>
  </si>
  <si>
    <t>2V (forward voltage)</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</si>
  <si>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</si>
  <si>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</si>
  <si>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</si>
  <si>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</si>
  <si>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</si>
  <si>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</si>
  <si>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External 12V, 10A SMPS</t>
  </si>
  <si>
    <t>Mean Well LRS-100-12</t>
  </si>
  <si>
    <t>Total Remaining Current Available on +12V Rail</t>
  </si>
  <si>
    <t xml:space="preserve"> +5V Power Rail</t>
  </si>
  <si>
    <t>Curiosity Nano (MCU board)</t>
  </si>
  <si>
    <t>Pushbutton</t>
  </si>
  <si>
    <t>Total Current Required on +5V Rail</t>
  </si>
  <si>
    <t>c2. Regulator or Source Choice</t>
  </si>
  <si>
    <t xml:space="preserve"> +5V Regulator</t>
  </si>
  <si>
    <t>Pololu S13V15F5</t>
  </si>
  <si>
    <t>2.8V - 22V</t>
  </si>
  <si>
    <t>Total Remaining Current Available on +5V Rail</t>
  </si>
  <si>
    <t>C. For each power rail above, select a specific voltage regulator using the same process as for major component selection. Confirm that the Total Remaining Current Available on each rail above is not negative.</t>
  </si>
  <si>
    <t>Rail</t>
  </si>
  <si>
    <t>Subtotal</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</si>
  <si>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</si>
  <si>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</si>
  <si>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</si>
  <si>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</si>
  <si>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</si>
  <si>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Mean Well GST25A24-P1J</t>
  </si>
  <si>
    <t>110VAC</t>
  </si>
  <si>
    <t xml:space="preserve"> +24V</t>
  </si>
  <si>
    <t>Power Rails Connected to External Power Source 1</t>
  </si>
  <si>
    <t xml:space="preserve"> +12V regulator</t>
  </si>
  <si>
    <t>LM7812</t>
  </si>
  <si>
    <t xml:space="preserve"> +12V - 35V</t>
  </si>
  <si>
    <t xml:space="preserve"> +12V</t>
  </si>
  <si>
    <t>LM7805</t>
  </si>
  <si>
    <t xml:space="preserve"> +7V - 25V</t>
  </si>
  <si>
    <t xml:space="preserve"> +5V</t>
  </si>
  <si>
    <t>Total Remaining Current Available on External Power Source 1</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</si>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</sst>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scheme val="minor"/>
    </font>
    <font>
      <b/>
      <sz val="24.0"/>
      <color rgb="FF000000"/>
      <name val="Calibri"/>
    </font>
    <font>
      <b/>
      <sz val="12.0"/>
      <color rgb="FF000000"/>
      <name val="Calibri"/>
    </font>
    <font>
      <sz val="12.0"/>
      <color theme="1"/>
      <name val="Calibri"/>
    </font>
    <font/>
    <font>
      <sz val="12.0"/>
      <color rgb="FF000000"/>
      <name val="Calibri"/>
    </font>
    <font>
      <b/>
      <sz val="12.0"/>
      <color rgb="FF000000"/>
      <name val="Arial"/>
    </font>
    <font>
      <b/>
      <i/>
      <sz val="12.0"/>
      <color rgb="FF000000"/>
      <name val="Arial"/>
    </font>
    <font>
      <sz val="12.0"/>
      <color rgb="FF000000"/>
      <name val="Arial"/>
    </font>
    <font>
      <color theme="1"/>
      <name val="Calibri"/>
      <scheme val="minor"/>
    </font>
    <font>
      <b/>
      <i/>
      <sz val="12.0"/>
      <color rgb="FF000000"/>
      <name val="Calibri"/>
    </font>
    <font>
      <b/>
      <i/>
      <sz val="12.0"/>
      <color theme="1"/>
      <name val="Arial"/>
    </font>
    <font>
      <b/>
      <sz val="12.0"/>
      <color theme="1"/>
      <name val="Calibri"/>
    </font>
    <font>
      <b/>
      <sz val="12.0"/>
      <color theme="1"/>
      <name val="Arial"/>
    </font>
    <font>
      <i/>
      <sz val="12.0"/>
      <color theme="1"/>
      <name val="Arial"/>
    </font>
    <font>
      <sz val="12.0"/>
      <color theme="1"/>
      <name val="Arial"/>
    </font>
    <font>
      <b/>
      <i/>
      <sz val="12.0"/>
      <color theme="1"/>
      <name val="Calibri"/>
    </font>
  </fonts>
  <fills count="5">
    <fill>
      <patternFill patternType="none"/>
    </fill>
    <fill>
      <patternFill patternType="lightGray"/>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top/>
      <bottom/>
    </border>
    <border>
      <top/>
      <bottom/>
    </border>
    <border>
      <right/>
      <top/>
      <bottom/>
    </border>
    <border>
      <left/>
      <right/>
      <top/>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Border="1" applyFont="1"/>
    <xf borderId="2" fillId="0" fontId="3" numFmtId="0" xfId="0" applyAlignment="1" applyBorder="1" applyFont="1">
      <alignment horizontal="left" readingOrder="0"/>
    </xf>
    <xf borderId="3" fillId="0" fontId="4" numFmtId="0" xfId="0" applyBorder="1" applyFont="1"/>
    <xf borderId="4" fillId="0" fontId="4" numFmtId="0" xfId="0" applyBorder="1" applyFont="1"/>
    <xf borderId="0" fillId="0" fontId="2" numFmtId="0" xfId="0" applyAlignment="1" applyFont="1">
      <alignment horizontal="center"/>
    </xf>
    <xf borderId="0" fillId="0" fontId="5" numFmtId="0" xfId="0" applyFont="1"/>
    <xf borderId="1" fillId="0" fontId="6" numFmtId="0" xfId="0" applyBorder="1" applyFont="1"/>
    <xf borderId="2" fillId="0" fontId="2" numFmtId="0" xfId="0" applyAlignment="1" applyBorder="1" applyFont="1">
      <alignment readingOrder="0"/>
    </xf>
    <xf borderId="0" fillId="0" fontId="2" numFmtId="0" xfId="0" applyFont="1"/>
    <xf borderId="2" fillId="0" fontId="2" numFmtId="0" xfId="0" applyBorder="1" applyFont="1"/>
    <xf borderId="0" fillId="0" fontId="6" numFmtId="0" xfId="0" applyFont="1"/>
    <xf borderId="2" fillId="2" fontId="7" numFmtId="0" xfId="0" applyAlignment="1" applyBorder="1" applyFill="1" applyFont="1">
      <alignment shrinkToFit="0" wrapText="1"/>
    </xf>
    <xf borderId="5" fillId="3" fontId="6" numFmtId="0" xfId="0" applyAlignment="1" applyBorder="1" applyFill="1" applyFont="1">
      <alignment horizontal="center"/>
    </xf>
    <xf borderId="6" fillId="3" fontId="2" numFmtId="0" xfId="0" applyAlignment="1" applyBorder="1" applyFont="1">
      <alignment horizontal="center"/>
    </xf>
    <xf borderId="6" fillId="3" fontId="6" numFmtId="0" xfId="0" applyAlignment="1" applyBorder="1" applyFont="1">
      <alignment horizontal="center"/>
    </xf>
    <xf borderId="7" fillId="3" fontId="6" numFmtId="0" xfId="0" applyAlignment="1" applyBorder="1" applyFont="1">
      <alignment horizontal="center"/>
    </xf>
    <xf borderId="8" fillId="0" fontId="5" numFmtId="0" xfId="0" applyBorder="1" applyFont="1"/>
    <xf borderId="0" fillId="0" fontId="5" numFmtId="0" xfId="0" applyAlignment="1" applyFont="1">
      <alignment readingOrder="0"/>
    </xf>
    <xf borderId="0" fillId="0" fontId="0" numFmtId="0" xfId="0" applyAlignment="1" applyFont="1">
      <alignment horizontal="center" readingOrder="0"/>
    </xf>
    <xf borderId="0" fillId="0" fontId="0" numFmtId="0" xfId="0" applyAlignment="1" applyFont="1">
      <alignment horizontal="center"/>
    </xf>
    <xf borderId="0" fillId="0" fontId="0" numFmtId="0" xfId="0" applyAlignment="1" applyFont="1">
      <alignment readingOrder="0"/>
    </xf>
    <xf borderId="9" fillId="0" fontId="0" numFmtId="0" xfId="0" applyBorder="1" applyFont="1"/>
    <xf borderId="0" fillId="0" fontId="8" numFmtId="0" xfId="0" applyAlignment="1" applyFont="1">
      <alignment readingOrder="0"/>
    </xf>
    <xf borderId="9" fillId="0" fontId="0" numFmtId="0" xfId="0" applyAlignment="1" applyBorder="1" applyFont="1">
      <alignment readingOrder="0"/>
    </xf>
    <xf borderId="0" fillId="0" fontId="9" numFmtId="0" xfId="0" applyAlignment="1" applyFont="1">
      <alignment readingOrder="0"/>
    </xf>
    <xf borderId="0" fillId="0" fontId="8" numFmtId="0" xfId="0" applyAlignment="1" applyFont="1">
      <alignment horizontal="center"/>
    </xf>
    <xf borderId="0" fillId="0" fontId="5" numFmtId="0" xfId="0" applyAlignment="1" applyFont="1">
      <alignment horizontal="center"/>
    </xf>
    <xf borderId="9" fillId="0" fontId="5" numFmtId="0" xfId="0" applyBorder="1" applyFont="1"/>
    <xf borderId="9" fillId="0" fontId="8" numFmtId="0" xfId="0" applyBorder="1" applyFont="1"/>
    <xf borderId="8" fillId="0" fontId="2" numFmtId="0" xfId="0" applyBorder="1" applyFont="1"/>
    <xf borderId="0" fillId="0" fontId="6" numFmtId="0" xfId="0" applyAlignment="1" applyFont="1">
      <alignment horizontal="center"/>
    </xf>
    <xf borderId="9" fillId="0" fontId="2" numFmtId="0" xfId="0" applyBorder="1" applyFont="1"/>
    <xf borderId="5" fillId="3" fontId="7" numFmtId="0" xfId="0" applyBorder="1" applyFont="1"/>
    <xf borderId="0" fillId="0" fontId="8" numFmtId="0" xfId="0" applyAlignment="1" applyFont="1">
      <alignment horizontal="center" readingOrder="0"/>
    </xf>
    <xf borderId="0" fillId="0" fontId="10" numFmtId="0" xfId="0" applyAlignment="1" applyFont="1">
      <alignment horizontal="right"/>
    </xf>
    <xf borderId="9" fillId="0" fontId="5" numFmtId="9" xfId="0" applyBorder="1" applyFont="1" applyNumberFormat="1"/>
    <xf borderId="8" fillId="0" fontId="10" numFmtId="0" xfId="0" applyBorder="1" applyFont="1"/>
    <xf borderId="0" fillId="0" fontId="7" numFmtId="0" xfId="0" applyAlignment="1" applyFont="1">
      <alignment horizontal="right"/>
    </xf>
    <xf borderId="8" fillId="0" fontId="7" numFmtId="0" xfId="0" applyAlignment="1" applyBorder="1" applyFont="1">
      <alignment horizontal="left"/>
    </xf>
    <xf borderId="0" fillId="0" fontId="8" numFmtId="0" xfId="0" applyAlignment="1" applyFont="1">
      <alignment horizontal="left"/>
    </xf>
    <xf borderId="0" fillId="0" fontId="8" numFmtId="0" xfId="0" applyAlignment="1" applyFont="1">
      <alignment horizontal="right"/>
    </xf>
    <xf borderId="9" fillId="0" fontId="5" numFmtId="0" xfId="0" applyAlignment="1" applyBorder="1" applyFont="1">
      <alignment horizontal="right"/>
    </xf>
    <xf borderId="0" fillId="0" fontId="8" numFmtId="0" xfId="0" applyAlignment="1" applyFont="1">
      <alignment horizontal="left" readingOrder="0"/>
    </xf>
    <xf borderId="0" fillId="0" fontId="8" numFmtId="0" xfId="0" applyAlignment="1" applyFont="1">
      <alignment horizontal="right" readingOrder="0"/>
    </xf>
    <xf borderId="10" fillId="0" fontId="7" numFmtId="0" xfId="0" applyAlignment="1" applyBorder="1" applyFont="1">
      <alignment horizontal="left"/>
    </xf>
    <xf borderId="11" fillId="0" fontId="7" numFmtId="49" xfId="0" applyAlignment="1" applyBorder="1" applyFont="1" applyNumberFormat="1">
      <alignment horizontal="right"/>
    </xf>
    <xf borderId="11" fillId="0" fontId="4" numFmtId="0" xfId="0" applyBorder="1" applyFont="1"/>
    <xf borderId="1" fillId="3" fontId="6" numFmtId="0" xfId="0" applyAlignment="1" applyBorder="1" applyFont="1">
      <alignment horizontal="center"/>
    </xf>
    <xf borderId="0" fillId="0" fontId="5" numFmtId="0" xfId="0" applyAlignment="1" applyFont="1">
      <alignment horizontal="center" readingOrder="0"/>
    </xf>
    <xf borderId="0" fillId="0" fontId="3" numFmtId="0" xfId="0" applyAlignment="1" applyFont="1">
      <alignment horizontal="center" vertical="bottom"/>
    </xf>
    <xf borderId="0" fillId="0" fontId="0" numFmtId="0" xfId="0" applyAlignment="1" applyFont="1">
      <alignment horizontal="left" readingOrder="0"/>
    </xf>
    <xf borderId="8" fillId="0" fontId="7" numFmtId="0" xfId="0" applyAlignment="1" applyBorder="1" applyFont="1">
      <alignment shrinkToFit="0" wrapText="1"/>
    </xf>
    <xf borderId="0" fillId="0" fontId="7" numFmtId="0" xfId="0" applyAlignment="1" applyFont="1">
      <alignment shrinkToFit="0" wrapText="1"/>
    </xf>
    <xf borderId="8" fillId="0" fontId="7" numFmtId="0" xfId="0" applyBorder="1" applyFont="1"/>
    <xf borderId="9" fillId="0" fontId="7" numFmtId="0" xfId="0" applyBorder="1" applyFont="1"/>
    <xf borderId="10" fillId="0" fontId="7" numFmtId="0" xfId="0" applyAlignment="1" applyBorder="1" applyFont="1">
      <alignment shrinkToFit="0" wrapText="1"/>
    </xf>
    <xf borderId="12" fillId="0" fontId="4" numFmtId="0" xfId="0" applyBorder="1" applyFont="1"/>
    <xf borderId="5" fillId="3" fontId="11" numFmtId="0" xfId="0" applyAlignment="1" applyBorder="1" applyFont="1">
      <alignment horizontal="center" vertical="bottom"/>
    </xf>
    <xf borderId="6" fillId="3" fontId="12" numFmtId="0" xfId="0" applyAlignment="1" applyBorder="1" applyFont="1">
      <alignment horizontal="center" vertical="bottom"/>
    </xf>
    <xf borderId="6" fillId="3" fontId="13" numFmtId="0" xfId="0" applyAlignment="1" applyBorder="1" applyFont="1">
      <alignment horizontal="center" vertical="bottom"/>
    </xf>
    <xf borderId="1" fillId="3" fontId="13" numFmtId="0" xfId="0" applyAlignment="1" applyBorder="1" applyFont="1">
      <alignment horizontal="center" vertical="bottom"/>
    </xf>
    <xf borderId="0" fillId="0" fontId="3" numFmtId="0" xfId="0" applyAlignment="1" applyFont="1">
      <alignment vertical="bottom"/>
    </xf>
    <xf borderId="0" fillId="4" fontId="14" numFmtId="0" xfId="0" applyAlignment="1" applyFill="1" applyFont="1">
      <alignment horizontal="center" vertical="bottom"/>
    </xf>
    <xf borderId="0" fillId="0" fontId="3" numFmtId="0" xfId="0" applyAlignment="1" applyFont="1">
      <alignment vertical="bottom"/>
    </xf>
    <xf borderId="0" fillId="0" fontId="15" numFmtId="0" xfId="0" applyAlignment="1" applyFont="1">
      <alignment horizontal="center" vertical="bottom"/>
    </xf>
    <xf borderId="0" fillId="0" fontId="3" numFmtId="0" xfId="0" applyAlignment="1" applyFont="1">
      <alignment horizontal="right" vertical="bottom"/>
    </xf>
    <xf borderId="9" fillId="0" fontId="3" numFmtId="0" xfId="0" applyAlignment="1" applyBorder="1" applyFont="1">
      <alignment horizontal="right" vertical="bottom"/>
    </xf>
    <xf borderId="9" fillId="0" fontId="15" numFmtId="0" xfId="0" applyAlignment="1" applyBorder="1" applyFont="1">
      <alignment vertical="bottom"/>
    </xf>
    <xf borderId="0" fillId="0" fontId="15" numFmtId="0" xfId="0" applyAlignment="1" applyFont="1">
      <alignment horizontal="center" readingOrder="0" vertical="bottom"/>
    </xf>
    <xf borderId="0" fillId="0" fontId="16" numFmtId="0" xfId="0" applyAlignment="1" applyFont="1">
      <alignment horizontal="right" readingOrder="0" vertical="bottom"/>
    </xf>
    <xf borderId="9" fillId="0" fontId="3" numFmtId="0" xfId="0" applyAlignment="1" applyBorder="1" applyFont="1">
      <alignment horizontal="right" readingOrder="0" vertical="bottom"/>
    </xf>
    <xf borderId="9" fillId="0" fontId="15" numFmtId="0" xfId="0" applyAlignment="1" applyBorder="1" applyFont="1">
      <alignment readingOrder="0" vertical="bottom"/>
    </xf>
    <xf borderId="6" fillId="3" fontId="6" numFmtId="0" xfId="0" applyAlignment="1" applyBorder="1" applyFont="1">
      <alignment horizontal="center" shrinkToFit="0" wrapText="1"/>
    </xf>
    <xf borderId="8" fillId="0" fontId="6" numFmtId="0" xfId="0" applyAlignment="1" applyBorder="1" applyFont="1">
      <alignment horizontal="left"/>
    </xf>
    <xf borderId="9" fillId="0" fontId="8" numFmtId="0" xfId="0" applyAlignment="1" applyBorder="1" applyFont="1">
      <alignment horizontal="right"/>
    </xf>
    <xf borderId="13" fillId="0" fontId="8" numFmtId="0" xfId="0" applyAlignment="1" applyBorder="1" applyFont="1">
      <alignment horizontal="left"/>
    </xf>
    <xf borderId="8" fillId="0" fontId="6" numFmtId="0" xfId="0" applyAlignment="1" applyBorder="1" applyFont="1">
      <alignment horizontal="center"/>
    </xf>
    <xf borderId="13" fillId="0" fontId="8" numFmtId="0" xfId="0" applyBorder="1" applyFont="1"/>
    <xf borderId="8" fillId="0" fontId="6" numFmtId="0" xfId="0" applyAlignment="1" applyBorder="1" applyFont="1">
      <alignment horizontal="left" shrinkToFit="0" vertical="center" wrapText="1"/>
    </xf>
    <xf borderId="9" fillId="0" fontId="5" numFmtId="0" xfId="0" applyAlignment="1" applyBorder="1" applyFont="1">
      <alignment horizontal="right" readingOrder="0"/>
    </xf>
    <xf borderId="8" fillId="0" fontId="4" numFmtId="0" xfId="0" applyBorder="1" applyFont="1"/>
    <xf borderId="0" fillId="0" fontId="8" numFmtId="0" xfId="0" applyFont="1"/>
    <xf borderId="9" fillId="0" fontId="5" numFmtId="0" xfId="0" applyAlignment="1" applyBorder="1" applyFont="1">
      <alignment readingOrder="0"/>
    </xf>
    <xf borderId="0" fillId="0" fontId="7" numFmtId="49" xfId="0" applyAlignment="1" applyFont="1" applyNumberFormat="1">
      <alignment horizontal="right"/>
    </xf>
    <xf borderId="9" fillId="0" fontId="6" numFmtId="0" xfId="0" applyAlignment="1" applyBorder="1" applyFont="1">
      <alignment horizontal="center"/>
    </xf>
    <xf borderId="13" fillId="0" fontId="6" numFmtId="0" xfId="0" applyAlignment="1" applyBorder="1" applyFont="1">
      <alignment horizontal="center"/>
    </xf>
    <xf borderId="0" fillId="0" fontId="15" numFmtId="0" xfId="0" applyFont="1"/>
    <xf borderId="9" fillId="0" fontId="5" numFmtId="0" xfId="0" applyAlignment="1" applyBorder="1" applyFont="1">
      <alignment horizontal="center"/>
    </xf>
    <xf borderId="14" fillId="2" fontId="7" numFmtId="0" xfId="0" applyBorder="1" applyFont="1"/>
    <xf borderId="15" fillId="0" fontId="4" numFmtId="0" xfId="0" applyBorder="1" applyFont="1"/>
    <xf borderId="16" fillId="0" fontId="4" numFmtId="0" xfId="0" applyBorder="1" applyFont="1"/>
    <xf borderId="17" fillId="2" fontId="5" numFmtId="0" xfId="0" applyBorder="1" applyFont="1"/>
    <xf borderId="0" fillId="0" fontId="8" numFmtId="0" xfId="0" applyAlignment="1" applyFont="1">
      <alignment shrinkToFit="0" wrapText="1"/>
    </xf>
    <xf borderId="14" fillId="4" fontId="8" numFmtId="0" xfId="0" applyAlignment="1" applyBorder="1" applyFont="1">
      <alignment horizontal="left" shrinkToFit="0" wrapText="1"/>
    </xf>
  </cellXfs>
  <cellStyles count="1">
    <cellStyle xfId="0" name="Normal" builtinId="0"/>
  </cellStyles>
  <dxfs count="1">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26.11"/>
    <col customWidth="1" min="2" max="2" width="27.67"/>
    <col customWidth="1" min="3" max="3" width="22.56"/>
    <col customWidth="1" min="4" max="4" width="16.78"/>
    <col customWidth="1" min="5" max="5" width="6.89"/>
    <col customWidth="1" min="6" max="6" width="12.33"/>
    <col customWidth="1" min="7" max="7" width="12.67"/>
    <col customWidth="1" min="8" max="8" width="9.0"/>
    <col customWidth="1" min="9" max="26" width="13.44"/>
  </cols>
  <sheetData>
    <row r="1" ht="30.0" customHeight="1">
      <c r="A1" s="1" t="s">
        <v>0</v>
      </c>
    </row>
    <row r="2" ht="15.0" customHeight="1">
      <c r="A2" s="2" t="s">
        <v>1</v>
      </c>
      <c r="B2" s="3">
        <v>206.0</v>
      </c>
      <c r="C2" s="4"/>
      <c r="D2" s="5"/>
      <c r="E2" s="6"/>
      <c r="F2" s="7"/>
      <c r="G2" s="7"/>
      <c r="H2" s="7"/>
    </row>
    <row r="3" ht="15.0" customHeight="1">
      <c r="A3" s="8" t="s">
        <v>2</v>
      </c>
      <c r="B3" s="9" t="s">
        <v>3</v>
      </c>
      <c r="C3" s="4"/>
      <c r="D3" s="5"/>
      <c r="E3" s="6"/>
      <c r="F3" s="10"/>
      <c r="G3" s="10"/>
      <c r="H3" s="10"/>
    </row>
    <row r="4" ht="15.0" customHeight="1">
      <c r="A4" s="8" t="s">
        <v>4</v>
      </c>
      <c r="B4" s="9" t="s">
        <v>5</v>
      </c>
      <c r="C4" s="4"/>
      <c r="D4" s="5"/>
      <c r="E4" s="6"/>
      <c r="F4" s="10"/>
      <c r="G4" s="10"/>
      <c r="H4" s="10"/>
    </row>
    <row r="5" ht="15.0" customHeight="1">
      <c r="A5" s="8" t="s">
        <v>6</v>
      </c>
      <c r="B5" s="11"/>
      <c r="C5" s="4"/>
      <c r="D5" s="5"/>
      <c r="E5" s="6"/>
      <c r="F5" s="10"/>
      <c r="G5" s="10"/>
      <c r="H5" s="10"/>
    </row>
    <row r="6" ht="15.0" customHeight="1">
      <c r="A6" s="12"/>
      <c r="B6" s="10"/>
      <c r="C6" s="10"/>
      <c r="D6" s="6"/>
      <c r="E6" s="6"/>
      <c r="F6" s="10"/>
      <c r="G6" s="10"/>
      <c r="H6" s="10"/>
    </row>
    <row r="7" ht="15.0" customHeight="1">
      <c r="A7" s="13" t="s">
        <v>7</v>
      </c>
      <c r="B7" s="4"/>
      <c r="C7" s="4"/>
      <c r="D7" s="4"/>
      <c r="E7" s="4"/>
      <c r="F7" s="4"/>
      <c r="G7" s="4"/>
      <c r="H7" s="5"/>
    </row>
    <row r="8" ht="15.0" customHeight="1">
      <c r="A8" s="14" t="s">
        <v>8</v>
      </c>
      <c r="B8" s="15" t="s">
        <v>9</v>
      </c>
      <c r="C8" s="15" t="s">
        <v>10</v>
      </c>
      <c r="D8" s="16" t="s">
        <v>11</v>
      </c>
      <c r="E8" s="16" t="s">
        <v>12</v>
      </c>
      <c r="F8" s="16" t="s">
        <v>13</v>
      </c>
      <c r="G8" s="17" t="s">
        <v>14</v>
      </c>
      <c r="H8" s="17" t="s">
        <v>15</v>
      </c>
    </row>
    <row r="9" ht="15.0" customHeight="1">
      <c r="A9" s="18"/>
      <c r="B9" s="19" t="s">
        <v>16</v>
      </c>
      <c r="C9" s="19" t="s">
        <v>17</v>
      </c>
      <c r="D9" s="20" t="s">
        <v>18</v>
      </c>
      <c r="E9" s="21">
        <v>1.0</v>
      </c>
      <c r="F9" s="22">
        <v>50.0</v>
      </c>
      <c r="G9" s="23">
        <f t="shared" ref="G9:G12" si="1">E9*F9</f>
        <v>50</v>
      </c>
      <c r="H9" s="23" t="s">
        <v>19</v>
      </c>
    </row>
    <row r="10" ht="15.0" customHeight="1">
      <c r="A10" s="18"/>
      <c r="B10" s="19" t="s">
        <v>20</v>
      </c>
      <c r="C10" s="19" t="s">
        <v>21</v>
      </c>
      <c r="D10" s="20" t="s">
        <v>22</v>
      </c>
      <c r="E10" s="21">
        <v>1.0</v>
      </c>
      <c r="F10" s="22">
        <v>50.0</v>
      </c>
      <c r="G10" s="23">
        <f t="shared" si="1"/>
        <v>50</v>
      </c>
      <c r="H10" s="23" t="s">
        <v>19</v>
      </c>
    </row>
    <row r="11" ht="15.0" customHeight="1">
      <c r="A11" s="18"/>
      <c r="B11" s="19" t="s">
        <v>23</v>
      </c>
      <c r="C11" s="19" t="s">
        <v>24</v>
      </c>
      <c r="D11" s="20" t="s">
        <v>25</v>
      </c>
      <c r="E11" s="20">
        <v>1.0</v>
      </c>
      <c r="F11" s="22">
        <v>5500.0</v>
      </c>
      <c r="G11" s="23">
        <f t="shared" si="1"/>
        <v>5500</v>
      </c>
      <c r="H11" s="23" t="s">
        <v>19</v>
      </c>
    </row>
    <row r="12" ht="15.0" customHeight="1">
      <c r="A12" s="18"/>
      <c r="B12" s="19" t="s">
        <v>26</v>
      </c>
      <c r="C12" s="22" t="s">
        <v>27</v>
      </c>
      <c r="D12" s="20" t="s">
        <v>28</v>
      </c>
      <c r="E12" s="21">
        <v>1.0</v>
      </c>
      <c r="F12" s="22">
        <v>1.0</v>
      </c>
      <c r="G12" s="23">
        <f t="shared" si="1"/>
        <v>1</v>
      </c>
      <c r="H12" s="23" t="s">
        <v>19</v>
      </c>
    </row>
    <row r="13" ht="15.0" customHeight="1">
      <c r="A13" s="18"/>
      <c r="B13" s="24" t="s">
        <v>29</v>
      </c>
      <c r="C13" s="19" t="s">
        <v>30</v>
      </c>
      <c r="D13" s="20" t="s">
        <v>31</v>
      </c>
      <c r="E13" s="20">
        <v>1.0</v>
      </c>
      <c r="F13" s="22">
        <v>0.0</v>
      </c>
      <c r="G13" s="25">
        <v>0.0</v>
      </c>
      <c r="H13" s="25" t="s">
        <v>19</v>
      </c>
    </row>
    <row r="14" ht="15.0" customHeight="1">
      <c r="A14" s="18"/>
      <c r="B14" s="24" t="s">
        <v>32</v>
      </c>
      <c r="C14" s="26" t="s">
        <v>33</v>
      </c>
      <c r="D14" s="20" t="s">
        <v>34</v>
      </c>
      <c r="E14" s="20">
        <v>1.0</v>
      </c>
      <c r="F14" s="22">
        <v>10.0</v>
      </c>
      <c r="G14" s="25">
        <v>10.0</v>
      </c>
      <c r="H14" s="25" t="s">
        <v>19</v>
      </c>
    </row>
    <row r="15" ht="15.0" customHeight="1">
      <c r="A15" s="18"/>
      <c r="B15" s="24"/>
      <c r="C15" s="7"/>
      <c r="D15" s="27"/>
      <c r="E15" s="28"/>
      <c r="F15" s="7"/>
      <c r="G15" s="29"/>
      <c r="H15" s="30"/>
    </row>
    <row r="16" ht="15.0" customHeight="1">
      <c r="A16" s="31"/>
      <c r="B16" s="12"/>
      <c r="C16" s="10"/>
      <c r="D16" s="32"/>
      <c r="E16" s="6"/>
      <c r="F16" s="10"/>
      <c r="G16" s="33"/>
      <c r="H16" s="33"/>
    </row>
    <row r="17" ht="15.0" customHeight="1">
      <c r="A17" s="13" t="s">
        <v>35</v>
      </c>
      <c r="B17" s="4"/>
      <c r="C17" s="4"/>
      <c r="D17" s="4"/>
      <c r="E17" s="4"/>
      <c r="F17" s="4"/>
      <c r="G17" s="4"/>
      <c r="H17" s="5"/>
    </row>
    <row r="18" ht="15.0" customHeight="1">
      <c r="A18" s="34" t="s">
        <v>36</v>
      </c>
      <c r="B18" s="15" t="s">
        <v>9</v>
      </c>
      <c r="C18" s="15" t="s">
        <v>10</v>
      </c>
      <c r="D18" s="16" t="s">
        <v>11</v>
      </c>
      <c r="E18" s="16" t="s">
        <v>12</v>
      </c>
      <c r="F18" s="16" t="s">
        <v>13</v>
      </c>
      <c r="G18" s="17" t="s">
        <v>14</v>
      </c>
      <c r="H18" s="17" t="s">
        <v>15</v>
      </c>
    </row>
    <row r="19" ht="15.0" customHeight="1">
      <c r="A19" s="18"/>
      <c r="B19" s="19" t="s">
        <v>23</v>
      </c>
      <c r="C19" s="19" t="s">
        <v>24</v>
      </c>
      <c r="D19" s="20" t="s">
        <v>25</v>
      </c>
      <c r="E19" s="28">
        <v>1.0</v>
      </c>
      <c r="F19" s="22">
        <v>5500.0</v>
      </c>
      <c r="G19" s="29">
        <f t="shared" ref="G19:G23" si="2">E19*F19</f>
        <v>5500</v>
      </c>
      <c r="H19" s="30" t="s">
        <v>19</v>
      </c>
    </row>
    <row r="20" ht="15.0" customHeight="1">
      <c r="A20" s="18"/>
      <c r="B20" s="19" t="s">
        <v>26</v>
      </c>
      <c r="C20" s="22" t="s">
        <v>27</v>
      </c>
      <c r="D20" s="35" t="s">
        <v>28</v>
      </c>
      <c r="E20" s="28">
        <v>1.0</v>
      </c>
      <c r="F20" s="19">
        <v>1.0</v>
      </c>
      <c r="G20" s="29">
        <f t="shared" si="2"/>
        <v>1</v>
      </c>
      <c r="H20" s="30" t="s">
        <v>19</v>
      </c>
    </row>
    <row r="21" ht="15.0" customHeight="1">
      <c r="A21" s="18"/>
      <c r="B21" s="7"/>
      <c r="C21" s="7"/>
      <c r="D21" s="28"/>
      <c r="E21" s="28"/>
      <c r="F21" s="7"/>
      <c r="G21" s="29">
        <f t="shared" si="2"/>
        <v>0</v>
      </c>
      <c r="H21" s="30" t="s">
        <v>19</v>
      </c>
    </row>
    <row r="22" ht="15.0" customHeight="1">
      <c r="A22" s="18"/>
      <c r="B22" s="7"/>
      <c r="C22" s="7"/>
      <c r="D22" s="28"/>
      <c r="E22" s="28"/>
      <c r="F22" s="7"/>
      <c r="G22" s="29">
        <f t="shared" si="2"/>
        <v>0</v>
      </c>
      <c r="H22" s="30" t="s">
        <v>19</v>
      </c>
    </row>
    <row r="23" ht="15.0" customHeight="1">
      <c r="A23" s="18"/>
      <c r="B23" s="7"/>
      <c r="C23" s="7"/>
      <c r="D23" s="28"/>
      <c r="E23" s="28"/>
      <c r="F23" s="7"/>
      <c r="G23" s="29">
        <f t="shared" si="2"/>
        <v>0</v>
      </c>
      <c r="H23" s="30" t="s">
        <v>19</v>
      </c>
    </row>
    <row r="24" ht="15.0" customHeight="1">
      <c r="A24" s="18"/>
      <c r="B24" s="36" t="s">
        <v>37</v>
      </c>
      <c r="G24" s="29">
        <f>SUM(G19:G23)</f>
        <v>5501</v>
      </c>
      <c r="H24" s="30" t="s">
        <v>19</v>
      </c>
    </row>
    <row r="25" ht="15.0" customHeight="1">
      <c r="A25" s="18"/>
      <c r="B25" s="36" t="s">
        <v>38</v>
      </c>
      <c r="G25" s="37">
        <v>0.25</v>
      </c>
      <c r="H25" s="37"/>
    </row>
    <row r="26" ht="15.0" customHeight="1">
      <c r="A26" s="38"/>
      <c r="B26" s="39" t="s">
        <v>39</v>
      </c>
      <c r="G26" s="29">
        <f>G24*(1+G25)</f>
        <v>6876.25</v>
      </c>
      <c r="H26" s="30" t="s">
        <v>19</v>
      </c>
    </row>
    <row r="27" ht="15.0" customHeight="1">
      <c r="A27" s="40"/>
      <c r="B27" s="41"/>
      <c r="C27" s="41"/>
      <c r="D27" s="27"/>
      <c r="E27" s="27"/>
      <c r="F27" s="42"/>
      <c r="G27" s="43"/>
      <c r="H27" s="29"/>
    </row>
    <row r="28" ht="15.0" customHeight="1">
      <c r="A28" s="40" t="s">
        <v>40</v>
      </c>
      <c r="B28" s="44" t="s">
        <v>41</v>
      </c>
      <c r="C28" s="44" t="s">
        <v>42</v>
      </c>
      <c r="D28" s="35" t="s">
        <v>25</v>
      </c>
      <c r="E28" s="27">
        <v>1.0</v>
      </c>
      <c r="F28" s="45">
        <v>8500.0</v>
      </c>
      <c r="G28" s="43">
        <f>E28*F28</f>
        <v>8500</v>
      </c>
      <c r="H28" s="30" t="s">
        <v>19</v>
      </c>
    </row>
    <row r="29" ht="15.0" customHeight="1">
      <c r="A29" s="46"/>
      <c r="B29" s="47" t="s">
        <v>43</v>
      </c>
      <c r="C29" s="48"/>
      <c r="D29" s="48"/>
      <c r="E29" s="48"/>
      <c r="F29" s="48"/>
      <c r="G29" s="43">
        <f>G28-G26</f>
        <v>1623.75</v>
      </c>
      <c r="H29" s="30" t="s">
        <v>19</v>
      </c>
    </row>
    <row r="30" ht="15.0" customHeight="1">
      <c r="A30" s="34" t="s">
        <v>44</v>
      </c>
      <c r="B30" s="15" t="s">
        <v>9</v>
      </c>
      <c r="C30" s="15" t="s">
        <v>10</v>
      </c>
      <c r="D30" s="16" t="s">
        <v>11</v>
      </c>
      <c r="E30" s="16" t="s">
        <v>12</v>
      </c>
      <c r="F30" s="16" t="s">
        <v>13</v>
      </c>
      <c r="G30" s="49" t="s">
        <v>14</v>
      </c>
      <c r="H30" s="49" t="s">
        <v>15</v>
      </c>
    </row>
    <row r="31" ht="15.0" customHeight="1">
      <c r="A31" s="18"/>
      <c r="B31" s="26" t="s">
        <v>45</v>
      </c>
      <c r="C31" s="19" t="s">
        <v>17</v>
      </c>
      <c r="D31" s="20" t="s">
        <v>18</v>
      </c>
      <c r="E31" s="50">
        <v>1.0</v>
      </c>
      <c r="F31" s="19">
        <v>50.0</v>
      </c>
      <c r="G31" s="29">
        <f t="shared" ref="G31:G34" si="3">E31*F31</f>
        <v>50</v>
      </c>
      <c r="H31" s="30" t="s">
        <v>19</v>
      </c>
    </row>
    <row r="32" ht="15.0" customHeight="1">
      <c r="A32" s="18"/>
      <c r="B32" s="19" t="s">
        <v>20</v>
      </c>
      <c r="C32" s="19" t="s">
        <v>21</v>
      </c>
      <c r="D32" s="20" t="s">
        <v>22</v>
      </c>
      <c r="E32" s="27">
        <v>1.0</v>
      </c>
      <c r="F32" s="24">
        <v>50.0</v>
      </c>
      <c r="G32" s="29">
        <f t="shared" si="3"/>
        <v>50</v>
      </c>
      <c r="H32" s="30" t="s">
        <v>19</v>
      </c>
    </row>
    <row r="33" ht="15.0" customHeight="1">
      <c r="A33" s="18"/>
      <c r="B33" s="19" t="s">
        <v>32</v>
      </c>
      <c r="C33" s="26" t="s">
        <v>33</v>
      </c>
      <c r="D33" s="51" t="s">
        <v>34</v>
      </c>
      <c r="E33" s="50">
        <v>1.0</v>
      </c>
      <c r="F33" s="19">
        <v>10.0</v>
      </c>
      <c r="G33" s="29">
        <f t="shared" si="3"/>
        <v>10</v>
      </c>
      <c r="H33" s="30" t="s">
        <v>19</v>
      </c>
    </row>
    <row r="34" ht="15.0" customHeight="1">
      <c r="A34" s="18"/>
      <c r="B34" s="19" t="s">
        <v>46</v>
      </c>
      <c r="C34" s="19" t="s">
        <v>30</v>
      </c>
      <c r="D34" s="20" t="s">
        <v>31</v>
      </c>
      <c r="E34" s="50">
        <v>1.0</v>
      </c>
      <c r="F34" s="19">
        <v>0.0</v>
      </c>
      <c r="G34" s="29">
        <f t="shared" si="3"/>
        <v>0</v>
      </c>
      <c r="H34" s="30" t="s">
        <v>19</v>
      </c>
    </row>
    <row r="35" ht="15.0" customHeight="1">
      <c r="A35" s="18"/>
      <c r="B35" s="36"/>
      <c r="C35" s="36"/>
      <c r="D35" s="36"/>
      <c r="E35" s="36"/>
      <c r="F35" s="36"/>
      <c r="G35" s="29"/>
      <c r="H35" s="30"/>
    </row>
    <row r="36" ht="15.0" customHeight="1">
      <c r="A36" s="18"/>
      <c r="B36" s="36" t="s">
        <v>37</v>
      </c>
      <c r="G36" s="29">
        <f>SUM(G31:G34)</f>
        <v>110</v>
      </c>
      <c r="H36" s="30" t="s">
        <v>19</v>
      </c>
    </row>
    <row r="37" ht="15.0" customHeight="1">
      <c r="A37" s="18"/>
      <c r="B37" s="36" t="s">
        <v>38</v>
      </c>
      <c r="G37" s="37">
        <v>0.25</v>
      </c>
      <c r="H37" s="37"/>
    </row>
    <row r="38" ht="15.0" customHeight="1">
      <c r="A38" s="38"/>
      <c r="B38" s="39" t="s">
        <v>47</v>
      </c>
      <c r="G38" s="29">
        <f>G36*(1+G37)</f>
        <v>137.5</v>
      </c>
      <c r="H38" s="30" t="s">
        <v>19</v>
      </c>
    </row>
    <row r="39" ht="15.0" customHeight="1">
      <c r="A39" s="40"/>
      <c r="B39" s="41"/>
      <c r="C39" s="41"/>
      <c r="D39" s="27"/>
      <c r="E39" s="27"/>
      <c r="F39" s="42"/>
      <c r="G39" s="43"/>
      <c r="H39" s="29"/>
    </row>
    <row r="40" ht="15.0" customHeight="1">
      <c r="A40" s="40" t="s">
        <v>48</v>
      </c>
      <c r="B40" s="41" t="s">
        <v>49</v>
      </c>
      <c r="C40" s="52" t="s">
        <v>50</v>
      </c>
      <c r="D40" s="35" t="s">
        <v>51</v>
      </c>
      <c r="E40" s="27">
        <v>1.0</v>
      </c>
      <c r="F40" s="45">
        <v>1500.0</v>
      </c>
      <c r="G40" s="43">
        <f>E40*F40</f>
        <v>1500</v>
      </c>
      <c r="H40" s="30" t="s">
        <v>19</v>
      </c>
    </row>
    <row r="41" ht="15.0" customHeight="1">
      <c r="A41" s="46"/>
      <c r="B41" s="47" t="s">
        <v>52</v>
      </c>
      <c r="C41" s="48"/>
      <c r="D41" s="48"/>
      <c r="E41" s="48"/>
      <c r="F41" s="48"/>
      <c r="G41" s="43">
        <f>G40-G38</f>
        <v>1362.5</v>
      </c>
      <c r="H41" s="30" t="s">
        <v>19</v>
      </c>
    </row>
    <row r="42" ht="15.0" customHeight="1">
      <c r="A42" s="53"/>
      <c r="B42" s="54"/>
      <c r="C42" s="54"/>
      <c r="D42" s="54"/>
      <c r="E42" s="54"/>
      <c r="F42" s="54"/>
      <c r="G42" s="55"/>
      <c r="H42" s="56"/>
    </row>
    <row r="43" ht="15.0" customHeight="1">
      <c r="A43" s="13" t="s">
        <v>53</v>
      </c>
      <c r="B43" s="4"/>
      <c r="C43" s="4"/>
      <c r="D43" s="4"/>
      <c r="E43" s="4"/>
      <c r="F43" s="4"/>
      <c r="G43" s="4"/>
      <c r="H43" s="5"/>
    </row>
    <row r="44" ht="15.0" customHeight="1">
      <c r="A44" s="57"/>
      <c r="B44" s="48"/>
      <c r="C44" s="48"/>
      <c r="D44" s="48"/>
      <c r="E44" s="48"/>
      <c r="F44" s="48"/>
      <c r="G44" s="48"/>
      <c r="H44" s="58"/>
    </row>
    <row r="45" ht="15.0" customHeight="1">
      <c r="A45" s="59" t="s">
        <v>54</v>
      </c>
      <c r="B45" s="60" t="s">
        <v>9</v>
      </c>
      <c r="C45" s="60" t="s">
        <v>10</v>
      </c>
      <c r="D45" s="61" t="s">
        <v>11</v>
      </c>
      <c r="E45" s="61" t="s">
        <v>12</v>
      </c>
      <c r="F45" s="61" t="s">
        <v>13</v>
      </c>
      <c r="G45" s="62" t="s">
        <v>14</v>
      </c>
      <c r="H45" s="62" t="s">
        <v>15</v>
      </c>
      <c r="I45" s="63"/>
      <c r="J45" s="63"/>
      <c r="K45" s="63"/>
      <c r="L45" s="63"/>
      <c r="M45" s="63"/>
      <c r="N45" s="63"/>
      <c r="O45" s="63"/>
      <c r="P45" s="63"/>
      <c r="Q45" s="63"/>
      <c r="R45" s="63"/>
      <c r="S45" s="63"/>
      <c r="T45" s="63"/>
      <c r="U45" s="63"/>
      <c r="V45" s="63"/>
      <c r="W45" s="63"/>
      <c r="X45" s="63"/>
      <c r="Y45" s="63"/>
      <c r="Z45" s="63"/>
    </row>
    <row r="46" ht="15.0" customHeight="1">
      <c r="A46" s="64" t="s">
        <v>36</v>
      </c>
      <c r="B46" s="65" t="s">
        <v>41</v>
      </c>
      <c r="C46" s="65" t="s">
        <v>42</v>
      </c>
      <c r="D46" s="66" t="s">
        <v>25</v>
      </c>
      <c r="E46" s="51">
        <v>1.0</v>
      </c>
      <c r="F46" s="67">
        <v>8500.0</v>
      </c>
      <c r="G46" s="68">
        <v>1.0</v>
      </c>
      <c r="H46" s="69" t="s">
        <v>19</v>
      </c>
      <c r="I46" s="63"/>
      <c r="J46" s="63"/>
      <c r="K46" s="63"/>
      <c r="L46" s="63"/>
      <c r="M46" s="63"/>
      <c r="N46" s="63"/>
      <c r="O46" s="63"/>
      <c r="P46" s="63"/>
      <c r="Q46" s="63"/>
      <c r="R46" s="63"/>
      <c r="S46" s="63"/>
      <c r="T46" s="63"/>
      <c r="U46" s="63"/>
      <c r="V46" s="63"/>
      <c r="W46" s="63"/>
      <c r="X46" s="63"/>
      <c r="Y46" s="63"/>
      <c r="Z46" s="63"/>
    </row>
    <row r="47" ht="15.0" customHeight="1">
      <c r="A47" s="64" t="s">
        <v>44</v>
      </c>
      <c r="B47" s="65" t="s">
        <v>49</v>
      </c>
      <c r="C47" s="65" t="s">
        <v>50</v>
      </c>
      <c r="D47" s="70" t="s">
        <v>51</v>
      </c>
      <c r="E47" s="51">
        <v>1.0</v>
      </c>
      <c r="F47" s="67">
        <v>1500.0</v>
      </c>
      <c r="G47" s="68">
        <f>E47*F47</f>
        <v>1500</v>
      </c>
      <c r="H47" s="69" t="s">
        <v>19</v>
      </c>
      <c r="I47" s="63"/>
      <c r="J47" s="63"/>
      <c r="K47" s="63"/>
      <c r="L47" s="63"/>
      <c r="M47" s="63"/>
      <c r="N47" s="63"/>
      <c r="O47" s="63"/>
      <c r="P47" s="63"/>
      <c r="Q47" s="63"/>
      <c r="R47" s="63"/>
      <c r="S47" s="63"/>
      <c r="T47" s="63"/>
      <c r="U47" s="63"/>
      <c r="V47" s="63"/>
      <c r="W47" s="63"/>
      <c r="X47" s="63"/>
      <c r="Y47" s="63"/>
      <c r="Z47" s="63"/>
    </row>
    <row r="48" ht="15.0" customHeight="1">
      <c r="A48" s="64"/>
      <c r="B48" s="65"/>
      <c r="C48" s="65"/>
      <c r="D48" s="66"/>
      <c r="E48" s="51"/>
      <c r="F48" s="67"/>
      <c r="G48" s="68"/>
      <c r="H48" s="69"/>
      <c r="I48" s="63"/>
      <c r="J48" s="63"/>
      <c r="K48" s="63"/>
      <c r="L48" s="63"/>
      <c r="M48" s="63"/>
      <c r="N48" s="63"/>
      <c r="O48" s="63"/>
      <c r="P48" s="63"/>
      <c r="Q48" s="63"/>
      <c r="R48" s="63"/>
      <c r="S48" s="63"/>
      <c r="T48" s="63"/>
      <c r="U48" s="63"/>
      <c r="V48" s="63"/>
      <c r="W48" s="63"/>
      <c r="X48" s="63"/>
      <c r="Y48" s="63"/>
      <c r="Z48" s="63"/>
    </row>
    <row r="49" ht="15.0" customHeight="1">
      <c r="A49" s="64"/>
      <c r="B49" s="65"/>
      <c r="C49" s="65"/>
      <c r="D49" s="66"/>
      <c r="E49" s="51"/>
      <c r="F49" s="71" t="s">
        <v>55</v>
      </c>
      <c r="G49" s="72">
        <v>1501.0</v>
      </c>
      <c r="H49" s="73" t="s">
        <v>19</v>
      </c>
      <c r="I49" s="63"/>
      <c r="J49" s="63"/>
      <c r="K49" s="63"/>
      <c r="L49" s="63"/>
      <c r="M49" s="63"/>
      <c r="N49" s="63"/>
      <c r="O49" s="63"/>
      <c r="P49" s="63"/>
      <c r="Q49" s="63"/>
      <c r="R49" s="63"/>
      <c r="S49" s="63"/>
      <c r="T49" s="63"/>
      <c r="U49" s="63"/>
      <c r="V49" s="63"/>
      <c r="W49" s="63"/>
      <c r="X49" s="63"/>
      <c r="Y49" s="63"/>
      <c r="Z49" s="63"/>
    </row>
    <row r="50" ht="15.0" customHeight="1">
      <c r="A50" s="64"/>
      <c r="B50" s="65"/>
      <c r="C50" s="65"/>
      <c r="D50" s="66"/>
      <c r="E50" s="51"/>
      <c r="F50" s="67"/>
      <c r="G50" s="68"/>
      <c r="H50" s="69"/>
      <c r="I50" s="63"/>
      <c r="J50" s="63"/>
      <c r="K50" s="63"/>
      <c r="L50" s="63"/>
      <c r="M50" s="63"/>
      <c r="N50" s="63"/>
      <c r="O50" s="63"/>
      <c r="P50" s="63"/>
      <c r="Q50" s="63"/>
      <c r="R50" s="63"/>
      <c r="S50" s="63"/>
      <c r="T50" s="63"/>
      <c r="U50" s="63"/>
      <c r="V50" s="63"/>
      <c r="W50" s="63"/>
      <c r="X50" s="63"/>
      <c r="Y50" s="63"/>
      <c r="Z50" s="63"/>
    </row>
    <row r="51" ht="15.0" customHeight="1">
      <c r="A51" s="13" t="s">
        <v>56</v>
      </c>
      <c r="B51" s="4"/>
      <c r="C51" s="4"/>
      <c r="D51" s="4"/>
      <c r="E51" s="4"/>
      <c r="F51" s="4"/>
      <c r="G51" s="4"/>
      <c r="H51" s="5"/>
    </row>
    <row r="52" ht="15.0" customHeight="1">
      <c r="A52" s="34" t="s">
        <v>57</v>
      </c>
      <c r="B52" s="15" t="s">
        <v>9</v>
      </c>
      <c r="C52" s="15" t="s">
        <v>10</v>
      </c>
      <c r="D52" s="16" t="s">
        <v>11</v>
      </c>
      <c r="E52" s="74" t="s">
        <v>58</v>
      </c>
      <c r="F52" s="16" t="s">
        <v>13</v>
      </c>
      <c r="G52" s="49" t="s">
        <v>14</v>
      </c>
      <c r="H52" s="49" t="s">
        <v>15</v>
      </c>
    </row>
    <row r="53" ht="15.0" customHeight="1">
      <c r="A53" s="75" t="s">
        <v>59</v>
      </c>
      <c r="B53" s="41" t="s">
        <v>60</v>
      </c>
      <c r="C53" s="35" t="s">
        <v>61</v>
      </c>
      <c r="D53" s="27" t="s">
        <v>62</v>
      </c>
      <c r="E53" s="27" t="s">
        <v>63</v>
      </c>
      <c r="F53" s="42">
        <v>5000.0</v>
      </c>
      <c r="G53" s="76">
        <v>5000.0</v>
      </c>
      <c r="H53" s="77" t="s">
        <v>19</v>
      </c>
    </row>
    <row r="54" ht="15.0" customHeight="1">
      <c r="A54" s="78"/>
      <c r="B54" s="41"/>
      <c r="C54" s="41"/>
      <c r="D54" s="27"/>
      <c r="E54" s="27"/>
      <c r="F54" s="42"/>
      <c r="G54" s="43"/>
      <c r="H54" s="79"/>
    </row>
    <row r="55" ht="15.0" customHeight="1">
      <c r="A55" s="80" t="s">
        <v>64</v>
      </c>
      <c r="B55" s="41" t="s">
        <v>65</v>
      </c>
      <c r="C55" s="41" t="s">
        <v>66</v>
      </c>
      <c r="D55" s="27" t="s">
        <v>67</v>
      </c>
      <c r="E55" s="35" t="s">
        <v>68</v>
      </c>
      <c r="F55" s="42">
        <v>1000.0</v>
      </c>
      <c r="G55" s="81">
        <v>1000.0</v>
      </c>
      <c r="H55" s="30" t="s">
        <v>19</v>
      </c>
    </row>
    <row r="56" ht="15.0" customHeight="1">
      <c r="A56" s="82"/>
      <c r="B56" s="41" t="s">
        <v>49</v>
      </c>
      <c r="C56" s="41" t="s">
        <v>69</v>
      </c>
      <c r="D56" s="35" t="s">
        <v>70</v>
      </c>
      <c r="E56" s="35" t="s">
        <v>71</v>
      </c>
      <c r="F56" s="42">
        <v>1000.0</v>
      </c>
      <c r="G56" s="81">
        <v>1000.0</v>
      </c>
      <c r="H56" s="30" t="s">
        <v>19</v>
      </c>
    </row>
    <row r="57" ht="15.0" customHeight="1">
      <c r="A57" s="80"/>
      <c r="B57" s="83"/>
      <c r="C57" s="7"/>
      <c r="D57" s="27"/>
      <c r="E57" s="35"/>
      <c r="F57" s="7"/>
      <c r="G57" s="84"/>
      <c r="H57" s="79"/>
    </row>
    <row r="58" ht="15.0" customHeight="1">
      <c r="A58" s="78"/>
      <c r="B58" s="85" t="s">
        <v>72</v>
      </c>
      <c r="G58" s="76">
        <f>G53-SUM(G55:G56)</f>
        <v>3000</v>
      </c>
      <c r="H58" s="77" t="s">
        <v>19</v>
      </c>
    </row>
    <row r="59" ht="15.0" customHeight="1">
      <c r="A59" s="78"/>
      <c r="B59" s="6"/>
      <c r="C59" s="6"/>
      <c r="D59" s="32"/>
      <c r="E59" s="32"/>
      <c r="F59" s="32"/>
      <c r="G59" s="86"/>
      <c r="H59" s="87"/>
    </row>
    <row r="60" ht="15.0" customHeight="1">
      <c r="A60" s="38"/>
      <c r="B60" s="83"/>
      <c r="C60" s="7"/>
      <c r="D60" s="88"/>
      <c r="E60" s="27"/>
      <c r="F60" s="83"/>
      <c r="G60" s="29"/>
      <c r="H60" s="89"/>
    </row>
    <row r="61" ht="15.0" customHeight="1">
      <c r="A61" s="90" t="s">
        <v>73</v>
      </c>
      <c r="B61" s="91"/>
      <c r="C61" s="91"/>
      <c r="D61" s="91"/>
      <c r="E61" s="91"/>
      <c r="F61" s="92"/>
      <c r="G61" s="93"/>
      <c r="H61" s="93"/>
    </row>
    <row r="62" ht="15.0" customHeight="1">
      <c r="A62" s="94" t="s">
        <v>74</v>
      </c>
    </row>
    <row r="63" ht="15.0" customHeight="1">
      <c r="A63" s="95" t="s">
        <v>75</v>
      </c>
      <c r="B63" s="91"/>
      <c r="C63" s="91"/>
      <c r="D63" s="91"/>
      <c r="E63" s="91"/>
      <c r="F63" s="91"/>
      <c r="G63" s="91"/>
      <c r="H63" s="92"/>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23">
    <mergeCell ref="A1:H1"/>
    <mergeCell ref="B2:D2"/>
    <mergeCell ref="B3:D3"/>
    <mergeCell ref="B4:D4"/>
    <mergeCell ref="B5:D5"/>
    <mergeCell ref="A7:H7"/>
    <mergeCell ref="A17:H17"/>
    <mergeCell ref="B24:F24"/>
    <mergeCell ref="B25:F25"/>
    <mergeCell ref="B26:F26"/>
    <mergeCell ref="B29:F29"/>
    <mergeCell ref="B36:F36"/>
    <mergeCell ref="B37:F37"/>
    <mergeCell ref="B38:F38"/>
    <mergeCell ref="A51:H51"/>
    <mergeCell ref="B58:F58"/>
    <mergeCell ref="A61:F61"/>
    <mergeCell ref="A62:H62"/>
    <mergeCell ref="A63:H63"/>
    <mergeCell ref="A55:A56"/>
    <mergeCell ref="B41:F41"/>
    <mergeCell ref="A43:H43"/>
    <mergeCell ref="A44:H44"/>
  </mergeCells>
  <conditionalFormatting sqref="G29 G41">
    <cfRule type="cellIs" dxfId="0" priority="1" operator="lessThan">
      <formula>0</formula>
    </cfRule>
  </conditionalFormatting>
  <printOptions/>
  <pageMargins bottom="0.0" footer="0.0" header="0.0" left="0.0" right="0.0" top="0.0"/>
  <pageSetup paperSize="9" orientation="portrait"/>
  <drawing r:id="rId2"/>
  <legacyDrawing r:id="rId3"/>
</worksheet>
</file>