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5a4e12b28056b94/Desktop/"/>
    </mc:Choice>
  </mc:AlternateContent>
  <xr:revisionPtr revIDLastSave="76" documentId="13_ncr:1_{01DCC503-4707-4CAE-8447-72D74B3CE8D0}" xr6:coauthVersionLast="47" xr6:coauthVersionMax="47" xr10:uidLastSave="{F9A0C13A-E8EE-4957-B32A-14455D928129}"/>
  <bookViews>
    <workbookView xWindow="-108" yWindow="-108" windowWidth="23256" windowHeight="12456" activeTab="2" xr2:uid="{83DDC84C-4308-494B-9FD1-46D92153A4FB}"/>
  </bookViews>
  <sheets>
    <sheet name="KPI" sheetId="3" r:id="rId1"/>
    <sheet name="Sheet1" sheetId="1" r:id="rId2"/>
    <sheet name="Dashbord" sheetId="2" r:id="rId3"/>
  </sheets>
  <definedNames>
    <definedName name="_xlchart.v1.0" hidden="1">KPI!$AA$11</definedName>
    <definedName name="_xlchart.v1.1" hidden="1">KPI!$AA$12:$AA$14</definedName>
    <definedName name="_xlchart.v1.2" hidden="1">KPI!$Z$12:$Z$14</definedName>
    <definedName name="_xlchart.v1.3" hidden="1">KPI!$AA$11</definedName>
    <definedName name="_xlchart.v1.4" hidden="1">KPI!$AA$12:$AA$14</definedName>
    <definedName name="_xlchart.v1.5" hidden="1">KPI!$Z$12:$Z$14</definedName>
    <definedName name="Slicer_months">#N/A</definedName>
    <definedName name="Slicer_Payment_Method">#N/A</definedName>
    <definedName name="Slicer_Product_Category">#N/A</definedName>
    <definedName name="Slicer_Region">#N/A</definedName>
    <definedName name="Slicer_Sales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A2" i="3"/>
  <c r="AA14" i="3"/>
  <c r="AA12" i="3"/>
  <c r="AA13" i="3"/>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alcChain>
</file>

<file path=xl/sharedStrings.xml><?xml version="1.0" encoding="utf-8"?>
<sst xmlns="http://schemas.openxmlformats.org/spreadsheetml/2006/main" count="713" uniqueCount="164">
  <si>
    <t>Transaction ID</t>
  </si>
  <si>
    <t>Date</t>
  </si>
  <si>
    <t>Region</t>
  </si>
  <si>
    <t>Product Category</t>
  </si>
  <si>
    <t>Product Name</t>
  </si>
  <si>
    <t>Units Sold</t>
  </si>
  <si>
    <t>Unit Price</t>
  </si>
  <si>
    <t>Total Sales</t>
  </si>
  <si>
    <t>Discount (%)</t>
  </si>
  <si>
    <t>Salesperson</t>
  </si>
  <si>
    <t>Payment Method</t>
  </si>
  <si>
    <t>Customer Rating</t>
  </si>
  <si>
    <t>T001</t>
  </si>
  <si>
    <t>North</t>
  </si>
  <si>
    <t>Sports</t>
  </si>
  <si>
    <t>Football</t>
  </si>
  <si>
    <t>Charlie</t>
  </si>
  <si>
    <t>Mobile Payment</t>
  </si>
  <si>
    <t>T002</t>
  </si>
  <si>
    <t>Groceries</t>
  </si>
  <si>
    <t>Fruit Pack</t>
  </si>
  <si>
    <t>Diana</t>
  </si>
  <si>
    <t>Cash</t>
  </si>
  <si>
    <t>T003</t>
  </si>
  <si>
    <t>Alice</t>
  </si>
  <si>
    <t>Credit Card</t>
  </si>
  <si>
    <t>T004</t>
  </si>
  <si>
    <t>South</t>
  </si>
  <si>
    <t>Furniture</t>
  </si>
  <si>
    <t>Bookshelf</t>
  </si>
  <si>
    <t>T005</t>
  </si>
  <si>
    <t>Electronics</t>
  </si>
  <si>
    <t>Tablet</t>
  </si>
  <si>
    <t>T006</t>
  </si>
  <si>
    <t>West</t>
  </si>
  <si>
    <t>Desk</t>
  </si>
  <si>
    <t>T007</t>
  </si>
  <si>
    <t>Clothing</t>
  </si>
  <si>
    <t>Jeans</t>
  </si>
  <si>
    <t>T008</t>
  </si>
  <si>
    <t>T009</t>
  </si>
  <si>
    <t>Bread</t>
  </si>
  <si>
    <t>Bank Transfer</t>
  </si>
  <si>
    <t>T010</t>
  </si>
  <si>
    <t>Eggs</t>
  </si>
  <si>
    <t>T011</t>
  </si>
  <si>
    <t>Jacket</t>
  </si>
  <si>
    <t>Eve</t>
  </si>
  <si>
    <t>T012</t>
  </si>
  <si>
    <t>Smartwatch</t>
  </si>
  <si>
    <t>T013</t>
  </si>
  <si>
    <t>T014</t>
  </si>
  <si>
    <t>T-Shirt</t>
  </si>
  <si>
    <t>T015</t>
  </si>
  <si>
    <t>East</t>
  </si>
  <si>
    <t>T016</t>
  </si>
  <si>
    <t>T017</t>
  </si>
  <si>
    <t>Running Shoes</t>
  </si>
  <si>
    <t>T018</t>
  </si>
  <si>
    <t>Smartphone</t>
  </si>
  <si>
    <t>T019</t>
  </si>
  <si>
    <t>T020</t>
  </si>
  <si>
    <t>T021</t>
  </si>
  <si>
    <t>T022</t>
  </si>
  <si>
    <t>Chair</t>
  </si>
  <si>
    <t>T023</t>
  </si>
  <si>
    <t>T024</t>
  </si>
  <si>
    <t>T025</t>
  </si>
  <si>
    <t>T026</t>
  </si>
  <si>
    <t>Couch</t>
  </si>
  <si>
    <t>T027</t>
  </si>
  <si>
    <t>T028</t>
  </si>
  <si>
    <t>Sneakers</t>
  </si>
  <si>
    <t>T029</t>
  </si>
  <si>
    <t>Tennis Racket</t>
  </si>
  <si>
    <t>T030</t>
  </si>
  <si>
    <t>T031</t>
  </si>
  <si>
    <t>T032</t>
  </si>
  <si>
    <t>Basketball</t>
  </si>
  <si>
    <t>T033</t>
  </si>
  <si>
    <t>T034</t>
  </si>
  <si>
    <t>T035</t>
  </si>
  <si>
    <t>T036</t>
  </si>
  <si>
    <t>Milk</t>
  </si>
  <si>
    <t>T037</t>
  </si>
  <si>
    <t>T038</t>
  </si>
  <si>
    <t>Bob</t>
  </si>
  <si>
    <t>T039</t>
  </si>
  <si>
    <t>T040</t>
  </si>
  <si>
    <t>T041</t>
  </si>
  <si>
    <t>T042</t>
  </si>
  <si>
    <t>T043</t>
  </si>
  <si>
    <t>T044</t>
  </si>
  <si>
    <t>T045</t>
  </si>
  <si>
    <t>T046</t>
  </si>
  <si>
    <t>T047</t>
  </si>
  <si>
    <t>T048</t>
  </si>
  <si>
    <t>T049</t>
  </si>
  <si>
    <t>T050</t>
  </si>
  <si>
    <t>T051</t>
  </si>
  <si>
    <t>T052</t>
  </si>
  <si>
    <t>T053</t>
  </si>
  <si>
    <t>Laptop</t>
  </si>
  <si>
    <t>T054</t>
  </si>
  <si>
    <t>T055</t>
  </si>
  <si>
    <t>T056</t>
  </si>
  <si>
    <t>T057</t>
  </si>
  <si>
    <t>T058</t>
  </si>
  <si>
    <t>T059</t>
  </si>
  <si>
    <t>T060</t>
  </si>
  <si>
    <t>T061</t>
  </si>
  <si>
    <t>T062</t>
  </si>
  <si>
    <t>T063</t>
  </si>
  <si>
    <t>T064</t>
  </si>
  <si>
    <t>T065</t>
  </si>
  <si>
    <t>T066</t>
  </si>
  <si>
    <t>T067</t>
  </si>
  <si>
    <t>T068</t>
  </si>
  <si>
    <t>T069</t>
  </si>
  <si>
    <t>T070</t>
  </si>
  <si>
    <t>T071</t>
  </si>
  <si>
    <t>T072</t>
  </si>
  <si>
    <t>T073</t>
  </si>
  <si>
    <t>T074</t>
  </si>
  <si>
    <t>T075</t>
  </si>
  <si>
    <t>T076</t>
  </si>
  <si>
    <t>T077</t>
  </si>
  <si>
    <t>T078</t>
  </si>
  <si>
    <t>T079</t>
  </si>
  <si>
    <t>T080</t>
  </si>
  <si>
    <t>T081</t>
  </si>
  <si>
    <t>T082</t>
  </si>
  <si>
    <t>T083</t>
  </si>
  <si>
    <t>T084</t>
  </si>
  <si>
    <t>T085</t>
  </si>
  <si>
    <t>T086</t>
  </si>
  <si>
    <t>T087</t>
  </si>
  <si>
    <t>T088</t>
  </si>
  <si>
    <t>T089</t>
  </si>
  <si>
    <t>T090</t>
  </si>
  <si>
    <t>T091</t>
  </si>
  <si>
    <t>T092</t>
  </si>
  <si>
    <t>T093</t>
  </si>
  <si>
    <t>T094</t>
  </si>
  <si>
    <t>T095</t>
  </si>
  <si>
    <t>T096</t>
  </si>
  <si>
    <t>T097</t>
  </si>
  <si>
    <t>T098</t>
  </si>
  <si>
    <t>T099</t>
  </si>
  <si>
    <t>T100</t>
  </si>
  <si>
    <t>Above 3</t>
  </si>
  <si>
    <t>Row Labels</t>
  </si>
  <si>
    <t>Grand Total</t>
  </si>
  <si>
    <t>Sum of Total Sales</t>
  </si>
  <si>
    <t>Sum of Discount (%)</t>
  </si>
  <si>
    <t>Sum of Units Sold</t>
  </si>
  <si>
    <t>East Total</t>
  </si>
  <si>
    <t>North Total</t>
  </si>
  <si>
    <t>South Total</t>
  </si>
  <si>
    <t>West Total</t>
  </si>
  <si>
    <t xml:space="preserve">months   </t>
  </si>
  <si>
    <t>January</t>
  </si>
  <si>
    <t>February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</si>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</sst>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1" fillId="2" borderId="2" xfId="0" applyFont="1" applyFill="1" applyBorder="1"/>
    <xf numFmtId="0" fontId="1" fillId="2" borderId="3" xfId="0" applyFont="1" applyFill="1" applyBorder="1" applyAlignment="1">
      <alignment horizontal="left"/>
    </xf>
    <xf numFmtId="0" fontId="0" fillId="0" borderId="0" xfId="0" applyNumberFormat="1"/>
  </cellXfs>
  <cellStyles count="1">
    <cellStyle name="Normal" xfId="0" builtinId="0"/>
  </cellStyles>
  <dxfs count="6">
    <dxf>
      <numFmt numFmtId="0" formatCode="General"/>
    </dxf>
    <dxf>
      <numFmt numFmtId="0" formatCode="General"/>
    </dxf>
    <dxf>
      <numFmt numFmtId="19" formatCode="dd/mm/yyyy"/>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practice.xlsx]KPI!regiontotalsale</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KPI!$D$8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B6D-4136-9D72-EF8F8F633F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B6D-4136-9D72-EF8F8F633F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B6D-4136-9D72-EF8F8F633F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B6D-4136-9D72-EF8F8F633F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KPI!$C$9:$C$13</c:f>
              <c:strCache>
                <c:ptCount val="4"/>
                <c:pt idx="0">
                  <c:v>East</c:v>
                </c:pt>
                <c:pt idx="1">
                  <c:v>North</c:v>
                </c:pt>
                <c:pt idx="2">
                  <c:v>South</c:v>
                </c:pt>
                <c:pt idx="3">
                  <c:v>West</c:v>
                </c:pt>
              </c:strCache>
            </c:strRef>
          </c:cat>
          <c:val>
            <c:numRef>
              <c:f>KPI!$D$9:$D$13</c:f>
              <c:numCache>
                <c:formatCode>General</c:formatCode>
                <c:ptCount val="4"/>
                <c:pt idx="0">
                  <c:v>203748.16999999998</c:v>
                </c:pt>
                <c:pt idx="1">
                  <c:v>186450.53000000003</c:v>
                </c:pt>
                <c:pt idx="2">
                  <c:v>173023.04</c:v>
                </c:pt>
                <c:pt idx="3">
                  <c:v>216463.43999999997</c:v>
                </c:pt>
              </c:numCache>
            </c:numRef>
          </c:val>
          <c:extLst>
            <c:ext xmlns:c16="http://schemas.microsoft.com/office/drawing/2014/chart" uri="{C3380CC4-5D6E-409C-BE32-E72D297353CC}">
              <c16:uniqueId val="{00000000-C99F-4A99-B0F9-F10AF8AEFB3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practice.xlsx]KPI!Productsale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KPI!$G$2</c:f>
              <c:strCache>
                <c:ptCount val="1"/>
                <c:pt idx="0">
                  <c:v>Sum of Total Sales</c:v>
                </c:pt>
              </c:strCache>
            </c:strRef>
          </c:tx>
          <c:spPr>
            <a:solidFill>
              <a:schemeClr val="accent1"/>
            </a:solidFill>
            <a:ln>
              <a:noFill/>
            </a:ln>
            <a:effectLst/>
          </c:spPr>
          <c:invertIfNegative val="0"/>
          <c:cat>
            <c:strRef>
              <c:f>KPI!$F$3:$F$8</c:f>
              <c:strCache>
                <c:ptCount val="5"/>
                <c:pt idx="0">
                  <c:v>Clothing</c:v>
                </c:pt>
                <c:pt idx="1">
                  <c:v>Electronics</c:v>
                </c:pt>
                <c:pt idx="2">
                  <c:v>Furniture</c:v>
                </c:pt>
                <c:pt idx="3">
                  <c:v>Groceries</c:v>
                </c:pt>
                <c:pt idx="4">
                  <c:v>Sports</c:v>
                </c:pt>
              </c:strCache>
            </c:strRef>
          </c:cat>
          <c:val>
            <c:numRef>
              <c:f>KPI!$G$3:$G$8</c:f>
              <c:numCache>
                <c:formatCode>General</c:formatCode>
                <c:ptCount val="5"/>
                <c:pt idx="0">
                  <c:v>146156.34</c:v>
                </c:pt>
                <c:pt idx="1">
                  <c:v>181898.12000000002</c:v>
                </c:pt>
                <c:pt idx="2">
                  <c:v>169905.88000000003</c:v>
                </c:pt>
                <c:pt idx="3">
                  <c:v>145990.88</c:v>
                </c:pt>
                <c:pt idx="4">
                  <c:v>135733.96</c:v>
                </c:pt>
              </c:numCache>
            </c:numRef>
          </c:val>
          <c:extLst>
            <c:ext xmlns:c16="http://schemas.microsoft.com/office/drawing/2014/chart" uri="{C3380CC4-5D6E-409C-BE32-E72D297353CC}">
              <c16:uniqueId val="{00000000-6D34-4895-84BB-4BDC70C1AAE3}"/>
            </c:ext>
          </c:extLst>
        </c:ser>
        <c:dLbls>
          <c:showLegendKey val="0"/>
          <c:showVal val="0"/>
          <c:showCatName val="0"/>
          <c:showSerName val="0"/>
          <c:showPercent val="0"/>
          <c:showBubbleSize val="0"/>
        </c:dLbls>
        <c:gapWidth val="80"/>
        <c:axId val="1955670000"/>
        <c:axId val="1955679600"/>
      </c:barChart>
      <c:barChart>
        <c:barDir val="col"/>
        <c:grouping val="clustered"/>
        <c:varyColors val="0"/>
        <c:ser>
          <c:idx val="1"/>
          <c:order val="1"/>
          <c:tx>
            <c:strRef>
              <c:f>KPI!$H$2</c:f>
              <c:strCache>
                <c:ptCount val="1"/>
                <c:pt idx="0">
                  <c:v>Sum of Discount (%)</c:v>
                </c:pt>
              </c:strCache>
            </c:strRef>
          </c:tx>
          <c:spPr>
            <a:solidFill>
              <a:schemeClr val="accent2"/>
            </a:solidFill>
            <a:ln>
              <a:noFill/>
            </a:ln>
            <a:effectLst/>
          </c:spPr>
          <c:invertIfNegative val="0"/>
          <c:cat>
            <c:strRef>
              <c:f>KPI!$F$3:$F$8</c:f>
              <c:strCache>
                <c:ptCount val="5"/>
                <c:pt idx="0">
                  <c:v>Clothing</c:v>
                </c:pt>
                <c:pt idx="1">
                  <c:v>Electronics</c:v>
                </c:pt>
                <c:pt idx="2">
                  <c:v>Furniture</c:v>
                </c:pt>
                <c:pt idx="3">
                  <c:v>Groceries</c:v>
                </c:pt>
                <c:pt idx="4">
                  <c:v>Sports</c:v>
                </c:pt>
              </c:strCache>
            </c:strRef>
          </c:cat>
          <c:val>
            <c:numRef>
              <c:f>KPI!$H$3:$H$8</c:f>
              <c:numCache>
                <c:formatCode>0.00%</c:formatCode>
                <c:ptCount val="5"/>
                <c:pt idx="0">
                  <c:v>0.18235294117647058</c:v>
                </c:pt>
                <c:pt idx="1">
                  <c:v>0.15294117647058825</c:v>
                </c:pt>
                <c:pt idx="2">
                  <c:v>0.24705882352941178</c:v>
                </c:pt>
                <c:pt idx="3">
                  <c:v>0.22941176470588234</c:v>
                </c:pt>
                <c:pt idx="4">
                  <c:v>0.18823529411764706</c:v>
                </c:pt>
              </c:numCache>
            </c:numRef>
          </c:val>
          <c:extLst>
            <c:ext xmlns:c16="http://schemas.microsoft.com/office/drawing/2014/chart" uri="{C3380CC4-5D6E-409C-BE32-E72D297353CC}">
              <c16:uniqueId val="{00000001-6D34-4895-84BB-4BDC70C1AAE3}"/>
            </c:ext>
          </c:extLst>
        </c:ser>
        <c:dLbls>
          <c:showLegendKey val="0"/>
          <c:showVal val="0"/>
          <c:showCatName val="0"/>
          <c:showSerName val="0"/>
          <c:showPercent val="0"/>
          <c:showBubbleSize val="0"/>
        </c:dLbls>
        <c:gapWidth val="406"/>
        <c:axId val="284140448"/>
        <c:axId val="284151488"/>
      </c:barChart>
      <c:catAx>
        <c:axId val="195567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9600"/>
        <c:crosses val="autoZero"/>
        <c:auto val="1"/>
        <c:lblAlgn val="ctr"/>
        <c:lblOffset val="100"/>
        <c:noMultiLvlLbl val="0"/>
      </c:catAx>
      <c:valAx>
        <c:axId val="195567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0000"/>
        <c:crosses val="autoZero"/>
        <c:crossBetween val="between"/>
      </c:valAx>
      <c:valAx>
        <c:axId val="2841514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40448"/>
        <c:crosses val="max"/>
        <c:crossBetween val="between"/>
      </c:valAx>
      <c:catAx>
        <c:axId val="284140448"/>
        <c:scaling>
          <c:orientation val="minMax"/>
        </c:scaling>
        <c:delete val="1"/>
        <c:axPos val="b"/>
        <c:numFmt formatCode="General" sourceLinked="1"/>
        <c:majorTickMark val="out"/>
        <c:minorTickMark val="none"/>
        <c:tickLblPos val="nextTo"/>
        <c:crossAx val="2841514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practice.xlsx]KPI!paymentmode</c:name>
    <c:fmtId val="0"/>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pivotFmt>
      <c:pivotFmt>
        <c:idx val="4"/>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KPI!$U$2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3F2-4166-8BB0-4DA0DB1E2A6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3F2-4166-8BB0-4DA0DB1E2A63}"/>
              </c:ext>
            </c:extLst>
          </c:dPt>
          <c:dPt>
            <c:idx val="2"/>
            <c:bubble3D val="0"/>
            <c:extLst>
              <c:ext xmlns:c16="http://schemas.microsoft.com/office/drawing/2014/chart" uri="{C3380CC4-5D6E-409C-BE32-E72D297353CC}">
                <c16:uniqueId val="{00000004-C3F2-4166-8BB0-4DA0DB1E2A63}"/>
              </c:ext>
            </c:extLst>
          </c:dPt>
          <c:dPt>
            <c:idx val="3"/>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02C-4F1F-A3D4-8C44F4FEA9B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KPI!$T$3:$T$7</c:f>
              <c:strCache>
                <c:ptCount val="4"/>
                <c:pt idx="0">
                  <c:v>Bank Transfer</c:v>
                </c:pt>
                <c:pt idx="1">
                  <c:v>Cash</c:v>
                </c:pt>
                <c:pt idx="2">
                  <c:v>Credit Card</c:v>
                </c:pt>
                <c:pt idx="3">
                  <c:v>Mobile Payment</c:v>
                </c:pt>
              </c:strCache>
            </c:strRef>
          </c:cat>
          <c:val>
            <c:numRef>
              <c:f>KPI!$U$3:$U$7</c:f>
              <c:numCache>
                <c:formatCode>General</c:formatCode>
                <c:ptCount val="4"/>
                <c:pt idx="0">
                  <c:v>195791.53999999998</c:v>
                </c:pt>
                <c:pt idx="1">
                  <c:v>193076.57</c:v>
                </c:pt>
                <c:pt idx="2">
                  <c:v>198574.90999999997</c:v>
                </c:pt>
                <c:pt idx="3">
                  <c:v>192242.16000000003</c:v>
                </c:pt>
              </c:numCache>
            </c:numRef>
          </c:val>
          <c:extLst>
            <c:ext xmlns:c16="http://schemas.microsoft.com/office/drawing/2014/chart" uri="{C3380CC4-5D6E-409C-BE32-E72D297353CC}">
              <c16:uniqueId val="{00000000-C3F2-4166-8BB0-4DA0DB1E2A6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[dashbord practice.xlsx]KPI!salepersonsale</c:name>
    <c:fmtId val="0"/>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spPr>
          <a:solidFill>
            <a:schemeClr val="accent3"/>
          </a:solidFill>
          <a:ln>
            <a:noFill/>
          </a:ln>
          <a:effectLst>
            <a:outerShdw blurRad="63500" sx="102000" sy="102000" algn="ctr" rotWithShape="0">
              <a:prstClr val="black">
                <a:alpha val="20000"/>
              </a:prstClr>
            </a:outerShdw>
          </a:effectLst>
        </c:spPr>
      </c:pivotFmt>
      <c:pivotFmt>
        <c:idx val="3"/>
      </c:pivotFmt>
      <c:pivotFmt>
        <c:idx val="4"/>
      </c:pivotFmt>
      <c:pivotFmt>
        <c:idx val="5"/>
      </c:pivotFmt>
    </c:pivotFmts>
    <c:plotArea>
      <c:layout/>
      <c:pieChart>
        <c:varyColors val="1"/>
        <c:ser>
          <c:idx val="0"/>
          <c:order val="0"/>
          <c:tx>
            <c:strRef>
              <c:f>KPI!$X$2</c:f>
              <c:strCache>
                <c:ptCount val="1"/>
                <c:pt idx="0">
                  <c:v>Total</c:v>
                </c:pt>
              </c:strCache>
            </c:strRef>
          </c:tx>
          <c:dPt>
            <c:idx val="0"/>
            <c:bubble3D val="0"/>
            <c:extLst>
              <c:ext xmlns:c16="http://schemas.microsoft.com/office/drawing/2014/chart" uri="{C3380CC4-5D6E-409C-BE32-E72D297353CC}">
                <c16:uniqueId val="{00000002-5A33-4530-81F9-3FB7E335C458}"/>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880-4E9B-85DE-B0237B7E014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KPI!$W$3:$W$8</c:f>
              <c:strCache>
                <c:ptCount val="5"/>
                <c:pt idx="0">
                  <c:v>Alice</c:v>
                </c:pt>
                <c:pt idx="1">
                  <c:v>Bob</c:v>
                </c:pt>
                <c:pt idx="2">
                  <c:v>Charlie</c:v>
                </c:pt>
                <c:pt idx="3">
                  <c:v>Diana</c:v>
                </c:pt>
                <c:pt idx="4">
                  <c:v>Eve</c:v>
                </c:pt>
              </c:strCache>
            </c:strRef>
          </c:cat>
          <c:val>
            <c:numRef>
              <c:f>KPI!$X$3:$X$8</c:f>
              <c:numCache>
                <c:formatCode>General</c:formatCode>
                <c:ptCount val="5"/>
                <c:pt idx="0">
                  <c:v>104362.53</c:v>
                </c:pt>
                <c:pt idx="1">
                  <c:v>56267.18</c:v>
                </c:pt>
                <c:pt idx="2">
                  <c:v>219787.65999999997</c:v>
                </c:pt>
                <c:pt idx="3">
                  <c:v>203783.45000000004</c:v>
                </c:pt>
                <c:pt idx="4">
                  <c:v>195484.36000000002</c:v>
                </c:pt>
              </c:numCache>
            </c:numRef>
          </c:val>
          <c:extLst>
            <c:ext xmlns:c16="http://schemas.microsoft.com/office/drawing/2014/chart" uri="{C3380CC4-5D6E-409C-BE32-E72D297353CC}">
              <c16:uniqueId val="{00000000-5A33-4530-81F9-3FB7E335C45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practice.xlsx]KPI!regiontotalsale</c:name>
    <c:fmtId val="6"/>
  </c:pivotSource>
  <c:chart>
    <c:autoTitleDeleted val="1"/>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KPI!$D$8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488-45DA-87C7-1948F2523A7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488-45DA-87C7-1948F2523A7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488-45DA-87C7-1948F2523A7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488-45DA-87C7-1948F2523A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KPI!$C$9:$C$13</c:f>
              <c:strCache>
                <c:ptCount val="4"/>
                <c:pt idx="0">
                  <c:v>East</c:v>
                </c:pt>
                <c:pt idx="1">
                  <c:v>North</c:v>
                </c:pt>
                <c:pt idx="2">
                  <c:v>South</c:v>
                </c:pt>
                <c:pt idx="3">
                  <c:v>West</c:v>
                </c:pt>
              </c:strCache>
            </c:strRef>
          </c:cat>
          <c:val>
            <c:numRef>
              <c:f>KPI!$D$9:$D$13</c:f>
              <c:numCache>
                <c:formatCode>General</c:formatCode>
                <c:ptCount val="4"/>
                <c:pt idx="0">
                  <c:v>203748.16999999998</c:v>
                </c:pt>
                <c:pt idx="1">
                  <c:v>186450.53000000003</c:v>
                </c:pt>
                <c:pt idx="2">
                  <c:v>173023.04</c:v>
                </c:pt>
                <c:pt idx="3">
                  <c:v>216463.43999999997</c:v>
                </c:pt>
              </c:numCache>
            </c:numRef>
          </c:val>
          <c:extLst>
            <c:ext xmlns:c16="http://schemas.microsoft.com/office/drawing/2014/chart" uri="{C3380CC4-5D6E-409C-BE32-E72D297353CC}">
              <c16:uniqueId val="{00000008-3488-45DA-87C7-1948F2523A7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practice.xlsx]KPI!paymentmode</c:name>
    <c:fmtId val="12"/>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KPI!$U$2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03B-47B2-9A9C-792FCA658D1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03B-47B2-9A9C-792FCA658D1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03B-47B2-9A9C-792FCA658D1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03B-47B2-9A9C-792FCA658D1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03B-47B2-9A9C-792FCA658D1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03B-47B2-9A9C-792FCA658D1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03B-47B2-9A9C-792FCA658D1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03B-47B2-9A9C-792FCA658D1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KPI!$T$3:$T$7</c:f>
              <c:strCache>
                <c:ptCount val="4"/>
                <c:pt idx="0">
                  <c:v>Bank Transfer</c:v>
                </c:pt>
                <c:pt idx="1">
                  <c:v>Cash</c:v>
                </c:pt>
                <c:pt idx="2">
                  <c:v>Credit Card</c:v>
                </c:pt>
                <c:pt idx="3">
                  <c:v>Mobile Payment</c:v>
                </c:pt>
              </c:strCache>
            </c:strRef>
          </c:cat>
          <c:val>
            <c:numRef>
              <c:f>KPI!$U$3:$U$7</c:f>
              <c:numCache>
                <c:formatCode>General</c:formatCode>
                <c:ptCount val="4"/>
                <c:pt idx="0">
                  <c:v>195791.53999999998</c:v>
                </c:pt>
                <c:pt idx="1">
                  <c:v>193076.57</c:v>
                </c:pt>
                <c:pt idx="2">
                  <c:v>198574.90999999997</c:v>
                </c:pt>
                <c:pt idx="3">
                  <c:v>192242.16000000003</c:v>
                </c:pt>
              </c:numCache>
            </c:numRef>
          </c:val>
          <c:extLst>
            <c:ext xmlns:c16="http://schemas.microsoft.com/office/drawing/2014/chart" uri="{C3380CC4-5D6E-409C-BE32-E72D297353CC}">
              <c16:uniqueId val="{00000008-503B-47B2-9A9C-792FCA658D1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practice.xlsx]KPI!salepersonsale</c:name>
    <c:fmtId val="1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KPI!$X$2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4D5-46BA-9530-3341B8D697B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4D5-46BA-9530-3341B8D697B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4D5-46BA-9530-3341B8D697B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4D5-46BA-9530-3341B8D697B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4D5-46BA-9530-3341B8D697B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KPI!$W$3:$W$8</c:f>
              <c:strCache>
                <c:ptCount val="5"/>
                <c:pt idx="0">
                  <c:v>Alice</c:v>
                </c:pt>
                <c:pt idx="1">
                  <c:v>Bob</c:v>
                </c:pt>
                <c:pt idx="2">
                  <c:v>Charlie</c:v>
                </c:pt>
                <c:pt idx="3">
                  <c:v>Diana</c:v>
                </c:pt>
                <c:pt idx="4">
                  <c:v>Eve</c:v>
                </c:pt>
              </c:strCache>
            </c:strRef>
          </c:cat>
          <c:val>
            <c:numRef>
              <c:f>KPI!$X$3:$X$8</c:f>
              <c:numCache>
                <c:formatCode>General</c:formatCode>
                <c:ptCount val="5"/>
                <c:pt idx="0">
                  <c:v>104362.53</c:v>
                </c:pt>
                <c:pt idx="1">
                  <c:v>56267.18</c:v>
                </c:pt>
                <c:pt idx="2">
                  <c:v>219787.65999999997</c:v>
                </c:pt>
                <c:pt idx="3">
                  <c:v>203783.45000000004</c:v>
                </c:pt>
                <c:pt idx="4">
                  <c:v>195484.36000000002</c:v>
                </c:pt>
              </c:numCache>
            </c:numRef>
          </c:val>
          <c:extLst>
            <c:ext xmlns:c16="http://schemas.microsoft.com/office/drawing/2014/chart" uri="{C3380CC4-5D6E-409C-BE32-E72D297353CC}">
              <c16:uniqueId val="{0000000A-E4D5-46BA-9530-3341B8D697B8}"/>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practice.xlsx]KPI!Productsale</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KPI!$G$2</c:f>
              <c:strCache>
                <c:ptCount val="1"/>
                <c:pt idx="0">
                  <c:v>Sum of Total Sales</c:v>
                </c:pt>
              </c:strCache>
            </c:strRef>
          </c:tx>
          <c:spPr>
            <a:solidFill>
              <a:schemeClr val="accent1"/>
            </a:solidFill>
            <a:ln>
              <a:noFill/>
            </a:ln>
            <a:effectLst/>
          </c:spPr>
          <c:invertIfNegative val="0"/>
          <c:cat>
            <c:strRef>
              <c:f>KPI!$F$3:$F$8</c:f>
              <c:strCache>
                <c:ptCount val="5"/>
                <c:pt idx="0">
                  <c:v>Clothing</c:v>
                </c:pt>
                <c:pt idx="1">
                  <c:v>Electronics</c:v>
                </c:pt>
                <c:pt idx="2">
                  <c:v>Furniture</c:v>
                </c:pt>
                <c:pt idx="3">
                  <c:v>Groceries</c:v>
                </c:pt>
                <c:pt idx="4">
                  <c:v>Sports</c:v>
                </c:pt>
              </c:strCache>
            </c:strRef>
          </c:cat>
          <c:val>
            <c:numRef>
              <c:f>KPI!$G$3:$G$8</c:f>
              <c:numCache>
                <c:formatCode>General</c:formatCode>
                <c:ptCount val="5"/>
                <c:pt idx="0">
                  <c:v>146156.34</c:v>
                </c:pt>
                <c:pt idx="1">
                  <c:v>181898.12000000002</c:v>
                </c:pt>
                <c:pt idx="2">
                  <c:v>169905.88000000003</c:v>
                </c:pt>
                <c:pt idx="3">
                  <c:v>145990.88</c:v>
                </c:pt>
                <c:pt idx="4">
                  <c:v>135733.96</c:v>
                </c:pt>
              </c:numCache>
            </c:numRef>
          </c:val>
          <c:extLst>
            <c:ext xmlns:c16="http://schemas.microsoft.com/office/drawing/2014/chart" uri="{C3380CC4-5D6E-409C-BE32-E72D297353CC}">
              <c16:uniqueId val="{00000000-EFD6-4429-BDBE-EBB0D0989D5C}"/>
            </c:ext>
          </c:extLst>
        </c:ser>
        <c:dLbls>
          <c:showLegendKey val="0"/>
          <c:showVal val="0"/>
          <c:showCatName val="0"/>
          <c:showSerName val="0"/>
          <c:showPercent val="0"/>
          <c:showBubbleSize val="0"/>
        </c:dLbls>
        <c:gapWidth val="80"/>
        <c:axId val="1955670000"/>
        <c:axId val="1955679600"/>
      </c:barChart>
      <c:barChart>
        <c:barDir val="col"/>
        <c:grouping val="clustered"/>
        <c:varyColors val="0"/>
        <c:ser>
          <c:idx val="1"/>
          <c:order val="1"/>
          <c:tx>
            <c:strRef>
              <c:f>KPI!$H$2</c:f>
              <c:strCache>
                <c:ptCount val="1"/>
                <c:pt idx="0">
                  <c:v>Sum of Discount (%)</c:v>
                </c:pt>
              </c:strCache>
            </c:strRef>
          </c:tx>
          <c:spPr>
            <a:solidFill>
              <a:schemeClr val="accent2"/>
            </a:solidFill>
            <a:ln>
              <a:noFill/>
            </a:ln>
            <a:effectLst/>
          </c:spPr>
          <c:invertIfNegative val="0"/>
          <c:cat>
            <c:strRef>
              <c:f>KPI!$F$3:$F$8</c:f>
              <c:strCache>
                <c:ptCount val="5"/>
                <c:pt idx="0">
                  <c:v>Clothing</c:v>
                </c:pt>
                <c:pt idx="1">
                  <c:v>Electronics</c:v>
                </c:pt>
                <c:pt idx="2">
                  <c:v>Furniture</c:v>
                </c:pt>
                <c:pt idx="3">
                  <c:v>Groceries</c:v>
                </c:pt>
                <c:pt idx="4">
                  <c:v>Sports</c:v>
                </c:pt>
              </c:strCache>
            </c:strRef>
          </c:cat>
          <c:val>
            <c:numRef>
              <c:f>KPI!$H$3:$H$8</c:f>
              <c:numCache>
                <c:formatCode>0.00%</c:formatCode>
                <c:ptCount val="5"/>
                <c:pt idx="0">
                  <c:v>0.18235294117647058</c:v>
                </c:pt>
                <c:pt idx="1">
                  <c:v>0.15294117647058825</c:v>
                </c:pt>
                <c:pt idx="2">
                  <c:v>0.24705882352941178</c:v>
                </c:pt>
                <c:pt idx="3">
                  <c:v>0.22941176470588234</c:v>
                </c:pt>
                <c:pt idx="4">
                  <c:v>0.18823529411764706</c:v>
                </c:pt>
              </c:numCache>
            </c:numRef>
          </c:val>
          <c:extLst>
            <c:ext xmlns:c16="http://schemas.microsoft.com/office/drawing/2014/chart" uri="{C3380CC4-5D6E-409C-BE32-E72D297353CC}">
              <c16:uniqueId val="{00000001-EFD6-4429-BDBE-EBB0D0989D5C}"/>
            </c:ext>
          </c:extLst>
        </c:ser>
        <c:dLbls>
          <c:showLegendKey val="0"/>
          <c:showVal val="0"/>
          <c:showCatName val="0"/>
          <c:showSerName val="0"/>
          <c:showPercent val="0"/>
          <c:showBubbleSize val="0"/>
        </c:dLbls>
        <c:gapWidth val="406"/>
        <c:axId val="284140448"/>
        <c:axId val="284151488"/>
      </c:barChart>
      <c:catAx>
        <c:axId val="195567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9600"/>
        <c:crosses val="autoZero"/>
        <c:auto val="1"/>
        <c:lblAlgn val="ctr"/>
        <c:lblOffset val="100"/>
        <c:noMultiLvlLbl val="0"/>
      </c:catAx>
      <c:valAx>
        <c:axId val="195567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0000"/>
        <c:crosses val="autoZero"/>
        <c:crossBetween val="between"/>
      </c:valAx>
      <c:valAx>
        <c:axId val="2841514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40448"/>
        <c:crosses val="max"/>
        <c:crossBetween val="between"/>
      </c:valAx>
      <c:catAx>
        <c:axId val="284140448"/>
        <c:scaling>
          <c:orientation val="minMax"/>
        </c:scaling>
        <c:delete val="1"/>
        <c:axPos val="b"/>
        <c:numFmt formatCode="General" sourceLinked="1"/>
        <c:majorTickMark val="out"/>
        <c:minorTickMark val="none"/>
        <c:tickLblPos val="nextTo"/>
        <c:crossAx val="2841514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_xlchart.v1.1</cx:f>
      </cx:numDim>
    </cx:data>
  </cx:chartData>
  <cx:chart>
    <cx:plotArea>
      <cx:plotAreaRegion>
        <cx:series layoutId="treemap" uniqueId="{AECF8E89-AD05-4C6B-B5DE-3F77F5F92335}">
          <cx:tx>
            <cx:txData>
              <cx:f>_xlchart.v1.0</cx:f>
              <cx:v>Sum of Total 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_xlchart.v1.4</cx:f>
      </cx:numDim>
    </cx:data>
  </cx:chartData>
  <cx:chart>
    <cx:plotArea>
      <cx:plotAreaRegion>
        <cx:series layoutId="treemap" uniqueId="{AECF8E89-AD05-4C6B-B5DE-3F77F5F92335}">
          <cx:tx>
            <cx:txData>
              <cx:f>_xlchart.v1.3</cx:f>
              <cx:v>Sum of Total 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xdr:col>
      <xdr:colOff>823361</xdr:colOff>
      <xdr:row>32</xdr:row>
      <xdr:rowOff>46523</xdr:rowOff>
    </xdr:from>
    <xdr:to>
      <xdr:col>5</xdr:col>
      <xdr:colOff>397006</xdr:colOff>
      <xdr:row>45</xdr:row>
      <xdr:rowOff>133651</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AF948305-DBDB-07BE-D37C-D1B117F9036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362935" y="5753417"/>
              <a:ext cx="1840817" cy="2405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1089660</xdr:colOff>
      <xdr:row>17</xdr:row>
      <xdr:rowOff>91440</xdr:rowOff>
    </xdr:from>
    <xdr:to>
      <xdr:col>3</xdr:col>
      <xdr:colOff>684092</xdr:colOff>
      <xdr:row>31</xdr:row>
      <xdr:rowOff>502</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1B19C1E5-1135-A771-BACF-40734E51E4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40639" y="3123227"/>
              <a:ext cx="1834059" cy="2405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22860</xdr:rowOff>
    </xdr:from>
    <xdr:to>
      <xdr:col>1</xdr:col>
      <xdr:colOff>692408</xdr:colOff>
      <xdr:row>30</xdr:row>
      <xdr:rowOff>112395</xdr:rowOff>
    </xdr:to>
    <mc:AlternateContent xmlns:mc="http://schemas.openxmlformats.org/markup-compatibility/2006" xmlns:a14="http://schemas.microsoft.com/office/drawing/2010/main">
      <mc:Choice Requires="a14">
        <xdr:graphicFrame macro="">
          <xdr:nvGraphicFramePr>
            <xdr:cNvPr id="5" name="Salesperson">
              <a:extLst>
                <a:ext uri="{FF2B5EF4-FFF2-40B4-BE49-F238E27FC236}">
                  <a16:creationId xmlns:a16="http://schemas.microsoft.com/office/drawing/2014/main" id="{6A3E2C3C-38C0-6F96-74AC-E0536C6BB7A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3054647"/>
              <a:ext cx="1828871" cy="2407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1076826</xdr:colOff>
      <xdr:row>31</xdr:row>
      <xdr:rowOff>121519</xdr:rowOff>
    </xdr:from>
    <xdr:to>
      <xdr:col>3</xdr:col>
      <xdr:colOff>679279</xdr:colOff>
      <xdr:row>45</xdr:row>
      <xdr:rowOff>30580</xdr:rowOff>
    </xdr:to>
    <mc:AlternateContent xmlns:mc="http://schemas.openxmlformats.org/markup-compatibility/2006" xmlns:a14="http://schemas.microsoft.com/office/drawing/2010/main">
      <mc:Choice Requires="a14">
        <xdr:graphicFrame macro="">
          <xdr:nvGraphicFramePr>
            <xdr:cNvPr id="6" name="Payment Method">
              <a:extLst>
                <a:ext uri="{FF2B5EF4-FFF2-40B4-BE49-F238E27FC236}">
                  <a16:creationId xmlns:a16="http://schemas.microsoft.com/office/drawing/2014/main" id="{86F95C67-FD08-C3BC-DD86-15134853EEC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2827805" y="5650072"/>
              <a:ext cx="1842080" cy="2405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31684</xdr:rowOff>
    </xdr:from>
    <xdr:to>
      <xdr:col>1</xdr:col>
      <xdr:colOff>693611</xdr:colOff>
      <xdr:row>37</xdr:row>
      <xdr:rowOff>113098</xdr:rowOff>
    </xdr:to>
    <mc:AlternateContent xmlns:mc="http://schemas.openxmlformats.org/markup-compatibility/2006" xmlns:a14="http://schemas.microsoft.com/office/drawing/2010/main">
      <mc:Choice Requires="a14">
        <xdr:graphicFrame macro="">
          <xdr:nvGraphicFramePr>
            <xdr:cNvPr id="8" name="months   ">
              <a:extLst>
                <a:ext uri="{FF2B5EF4-FFF2-40B4-BE49-F238E27FC236}">
                  <a16:creationId xmlns:a16="http://schemas.microsoft.com/office/drawing/2014/main" id="{1C44CBF0-2B75-5F43-4D91-9E6944FC4345}"/>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0" y="5560237"/>
              <a:ext cx="1830074" cy="1151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700495</xdr:colOff>
      <xdr:row>13</xdr:row>
      <xdr:rowOff>99648</xdr:rowOff>
    </xdr:from>
    <xdr:to>
      <xdr:col>5</xdr:col>
      <xdr:colOff>568956</xdr:colOff>
      <xdr:row>21</xdr:row>
      <xdr:rowOff>142763</xdr:rowOff>
    </xdr:to>
    <xdr:graphicFrame macro="">
      <xdr:nvGraphicFramePr>
        <xdr:cNvPr id="9" name="Chart 8">
          <a:extLst>
            <a:ext uri="{FF2B5EF4-FFF2-40B4-BE49-F238E27FC236}">
              <a16:creationId xmlns:a16="http://schemas.microsoft.com/office/drawing/2014/main" id="{93BA66E7-CCE7-ED5C-64F0-B88E65C8A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830239</xdr:colOff>
      <xdr:row>10</xdr:row>
      <xdr:rowOff>13080</xdr:rowOff>
    </xdr:from>
    <xdr:to>
      <xdr:col>9</xdr:col>
      <xdr:colOff>699448</xdr:colOff>
      <xdr:row>22</xdr:row>
      <xdr:rowOff>113732</xdr:rowOff>
    </xdr:to>
    <xdr:graphicFrame macro="">
      <xdr:nvGraphicFramePr>
        <xdr:cNvPr id="10" name="Chart 9">
          <a:extLst>
            <a:ext uri="{FF2B5EF4-FFF2-40B4-BE49-F238E27FC236}">
              <a16:creationId xmlns:a16="http://schemas.microsoft.com/office/drawing/2014/main" id="{07DA3CEE-6A53-4173-38EE-B816AD488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412750</xdr:colOff>
      <xdr:row>7</xdr:row>
      <xdr:rowOff>107043</xdr:rowOff>
    </xdr:from>
    <xdr:to>
      <xdr:col>21</xdr:col>
      <xdr:colOff>415017</xdr:colOff>
      <xdr:row>17</xdr:row>
      <xdr:rowOff>61232</xdr:rowOff>
    </xdr:to>
    <xdr:graphicFrame macro="">
      <xdr:nvGraphicFramePr>
        <xdr:cNvPr id="13" name="Chart 12">
          <a:extLst>
            <a:ext uri="{FF2B5EF4-FFF2-40B4-BE49-F238E27FC236}">
              <a16:creationId xmlns:a16="http://schemas.microsoft.com/office/drawing/2014/main" id="{A7C2E46E-4E7D-FBC0-E630-7F472A78D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1034142</xdr:colOff>
      <xdr:row>8</xdr:row>
      <xdr:rowOff>172811</xdr:rowOff>
    </xdr:from>
    <xdr:to>
      <xdr:col>24</xdr:col>
      <xdr:colOff>727982</xdr:colOff>
      <xdr:row>19</xdr:row>
      <xdr:rowOff>6804</xdr:rowOff>
    </xdr:to>
    <xdr:graphicFrame macro="">
      <xdr:nvGraphicFramePr>
        <xdr:cNvPr id="14" name="Chart 13">
          <a:extLst>
            <a:ext uri="{FF2B5EF4-FFF2-40B4-BE49-F238E27FC236}">
              <a16:creationId xmlns:a16="http://schemas.microsoft.com/office/drawing/2014/main" id="{065EC406-8779-949A-6CB7-F15AD5DCF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1061357</xdr:colOff>
      <xdr:row>15</xdr:row>
      <xdr:rowOff>101374</xdr:rowOff>
    </xdr:from>
    <xdr:to>
      <xdr:col>27</xdr:col>
      <xdr:colOff>380999</xdr:colOff>
      <xdr:row>25</xdr:row>
      <xdr:rowOff>170089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A296E4A-6DBB-EDDE-4B9F-11430D4402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894937" y="2844574"/>
              <a:ext cx="2466702" cy="189751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401484</xdr:colOff>
      <xdr:row>5</xdr:row>
      <xdr:rowOff>0</xdr:rowOff>
    </xdr:from>
    <xdr:to>
      <xdr:col>1</xdr:col>
      <xdr:colOff>811161</xdr:colOff>
      <xdr:row>6</xdr:row>
      <xdr:rowOff>163871</xdr:rowOff>
    </xdr:to>
    <xdr:sp macro="" textlink="$A$2">
      <xdr:nvSpPr>
        <xdr:cNvPr id="2" name="TextBox 1">
          <a:extLst>
            <a:ext uri="{FF2B5EF4-FFF2-40B4-BE49-F238E27FC236}">
              <a16:creationId xmlns:a16="http://schemas.microsoft.com/office/drawing/2014/main" id="{F5E1C600-7926-1502-0D1F-D71C80266419}"/>
            </a:ext>
          </a:extLst>
        </xdr:cNvPr>
        <xdr:cNvSpPr txBox="1"/>
      </xdr:nvSpPr>
      <xdr:spPr>
        <a:xfrm>
          <a:off x="401484" y="901290"/>
          <a:ext cx="1540387" cy="3441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5D5F21-1B9D-4DBF-AA5D-C71D5D576104}" type="TxLink">
            <a:rPr lang="en-US" sz="1100" b="0" i="0" u="none" strike="noStrike">
              <a:solidFill>
                <a:srgbClr val="000000"/>
              </a:solidFill>
              <a:latin typeface="Calibri"/>
              <a:ea typeface="Calibri"/>
              <a:cs typeface="Calibri"/>
            </a:rPr>
            <a:pPr/>
            <a:t>779685.18</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22860</xdr:rowOff>
    </xdr:from>
    <xdr:to>
      <xdr:col>8</xdr:col>
      <xdr:colOff>501804</xdr:colOff>
      <xdr:row>5</xdr:row>
      <xdr:rowOff>76200</xdr:rowOff>
    </xdr:to>
    <xdr:sp macro="" textlink="">
      <xdr:nvSpPr>
        <xdr:cNvPr id="2" name="TextBox 1">
          <a:extLst>
            <a:ext uri="{FF2B5EF4-FFF2-40B4-BE49-F238E27FC236}">
              <a16:creationId xmlns:a16="http://schemas.microsoft.com/office/drawing/2014/main" id="{740DB44B-EF03-083C-2D0D-B137FF76E47F}"/>
            </a:ext>
          </a:extLst>
        </xdr:cNvPr>
        <xdr:cNvSpPr txBox="1"/>
      </xdr:nvSpPr>
      <xdr:spPr>
        <a:xfrm>
          <a:off x="7620" y="22860"/>
          <a:ext cx="5400721" cy="982608"/>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IN" sz="4000" b="1"/>
            <a:t>Complex</a:t>
          </a:r>
          <a:r>
            <a:rPr lang="en-IN" sz="4000" b="1" baseline="0"/>
            <a:t> retail sales dashborad</a:t>
          </a:r>
          <a:endParaRPr lang="en-IN" sz="4000" b="1"/>
        </a:p>
      </xdr:txBody>
    </xdr:sp>
    <xdr:clientData/>
  </xdr:twoCellAnchor>
  <xdr:twoCellAnchor editAs="oneCell">
    <xdr:from>
      <xdr:col>14</xdr:col>
      <xdr:colOff>9537</xdr:colOff>
      <xdr:row>0</xdr:row>
      <xdr:rowOff>25110</xdr:rowOff>
    </xdr:from>
    <xdr:to>
      <xdr:col>18</xdr:col>
      <xdr:colOff>135623</xdr:colOff>
      <xdr:row>5</xdr:row>
      <xdr:rowOff>78642</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A88D9CB-078C-4F44-AC33-1CC34BC248B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43937" y="25110"/>
              <a:ext cx="2564486" cy="967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184650</xdr:colOff>
      <xdr:row>0</xdr:row>
      <xdr:rowOff>27254</xdr:rowOff>
    </xdr:from>
    <xdr:to>
      <xdr:col>22</xdr:col>
      <xdr:colOff>331306</xdr:colOff>
      <xdr:row>5</xdr:row>
      <xdr:rowOff>98259</xdr:rowOff>
    </xdr:to>
    <mc:AlternateContent xmlns:mc="http://schemas.openxmlformats.org/markup-compatibility/2006" xmlns:a14="http://schemas.microsoft.com/office/drawing/2010/main">
      <mc:Choice Requires="a14">
        <xdr:graphicFrame macro="">
          <xdr:nvGraphicFramePr>
            <xdr:cNvPr id="13" name="Payment Method 1">
              <a:extLst>
                <a:ext uri="{FF2B5EF4-FFF2-40B4-BE49-F238E27FC236}">
                  <a16:creationId xmlns:a16="http://schemas.microsoft.com/office/drawing/2014/main" id="{633581EB-5E2B-47B0-93DC-F9BC067AA676}"/>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1157450" y="27254"/>
              <a:ext cx="2585056" cy="985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21</xdr:row>
      <xdr:rowOff>114301</xdr:rowOff>
    </xdr:from>
    <xdr:to>
      <xdr:col>3</xdr:col>
      <xdr:colOff>36509</xdr:colOff>
      <xdr:row>31</xdr:row>
      <xdr:rowOff>7621</xdr:rowOff>
    </xdr:to>
    <mc:AlternateContent xmlns:mc="http://schemas.openxmlformats.org/markup-compatibility/2006" xmlns:a14="http://schemas.microsoft.com/office/drawing/2010/main">
      <mc:Choice Requires="a14">
        <xdr:graphicFrame macro="">
          <xdr:nvGraphicFramePr>
            <xdr:cNvPr id="14" name="Product Category 1">
              <a:extLst>
                <a:ext uri="{FF2B5EF4-FFF2-40B4-BE49-F238E27FC236}">
                  <a16:creationId xmlns:a16="http://schemas.microsoft.com/office/drawing/2014/main" id="{9E64CCD5-683D-4C40-8B38-7912C3526D1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8100" y="3954781"/>
              <a:ext cx="1827209"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12</xdr:row>
      <xdr:rowOff>30481</xdr:rowOff>
    </xdr:from>
    <xdr:to>
      <xdr:col>3</xdr:col>
      <xdr:colOff>22445</xdr:colOff>
      <xdr:row>21</xdr:row>
      <xdr:rowOff>99061</xdr:rowOff>
    </xdr:to>
    <mc:AlternateContent xmlns:mc="http://schemas.openxmlformats.org/markup-compatibility/2006" xmlns:a14="http://schemas.microsoft.com/office/drawing/2010/main">
      <mc:Choice Requires="a14">
        <xdr:graphicFrame macro="">
          <xdr:nvGraphicFramePr>
            <xdr:cNvPr id="15" name="Salesperson 1">
              <a:extLst>
                <a:ext uri="{FF2B5EF4-FFF2-40B4-BE49-F238E27FC236}">
                  <a16:creationId xmlns:a16="http://schemas.microsoft.com/office/drawing/2014/main" id="{E313010D-3B47-492D-AAE8-90D09DE8542C}"/>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30480" y="2225041"/>
              <a:ext cx="1820765"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5</xdr:row>
      <xdr:rowOff>114300</xdr:rowOff>
    </xdr:from>
    <xdr:to>
      <xdr:col>3</xdr:col>
      <xdr:colOff>23648</xdr:colOff>
      <xdr:row>12</xdr:row>
      <xdr:rowOff>17733</xdr:rowOff>
    </xdr:to>
    <mc:AlternateContent xmlns:mc="http://schemas.openxmlformats.org/markup-compatibility/2006" xmlns:a14="http://schemas.microsoft.com/office/drawing/2010/main">
      <mc:Choice Requires="a14">
        <xdr:graphicFrame macro="">
          <xdr:nvGraphicFramePr>
            <xdr:cNvPr id="17" name="months    1">
              <a:extLst>
                <a:ext uri="{FF2B5EF4-FFF2-40B4-BE49-F238E27FC236}">
                  <a16:creationId xmlns:a16="http://schemas.microsoft.com/office/drawing/2014/main" id="{942019BF-6C81-400D-99C3-9E111B42586A}"/>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30480" y="1028700"/>
              <a:ext cx="1821968" cy="1183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53571</xdr:colOff>
      <xdr:row>5</xdr:row>
      <xdr:rowOff>104764</xdr:rowOff>
    </xdr:from>
    <xdr:to>
      <xdr:col>16</xdr:col>
      <xdr:colOff>114532</xdr:colOff>
      <xdr:row>17</xdr:row>
      <xdr:rowOff>69273</xdr:rowOff>
    </xdr:to>
    <xdr:graphicFrame macro="">
      <xdr:nvGraphicFramePr>
        <xdr:cNvPr id="18" name="Chart 17">
          <a:extLst>
            <a:ext uri="{FF2B5EF4-FFF2-40B4-BE49-F238E27FC236}">
              <a16:creationId xmlns:a16="http://schemas.microsoft.com/office/drawing/2014/main" id="{41182B6C-E752-4016-AAFE-24AEA9421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21</xdr:row>
      <xdr:rowOff>152399</xdr:rowOff>
    </xdr:from>
    <xdr:to>
      <xdr:col>9</xdr:col>
      <xdr:colOff>319690</xdr:colOff>
      <xdr:row>35</xdr:row>
      <xdr:rowOff>61310</xdr:rowOff>
    </xdr:to>
    <xdr:graphicFrame macro="">
      <xdr:nvGraphicFramePr>
        <xdr:cNvPr id="20" name="Chart 19">
          <a:extLst>
            <a:ext uri="{FF2B5EF4-FFF2-40B4-BE49-F238E27FC236}">
              <a16:creationId xmlns:a16="http://schemas.microsoft.com/office/drawing/2014/main" id="{E8FA7F2A-019F-49A2-8008-8F3F10C78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49184</xdr:colOff>
      <xdr:row>5</xdr:row>
      <xdr:rowOff>125845</xdr:rowOff>
    </xdr:from>
    <xdr:to>
      <xdr:col>10</xdr:col>
      <xdr:colOff>277091</xdr:colOff>
      <xdr:row>21</xdr:row>
      <xdr:rowOff>173181</xdr:rowOff>
    </xdr:to>
    <xdr:graphicFrame macro="">
      <xdr:nvGraphicFramePr>
        <xdr:cNvPr id="21" name="Chart 20">
          <a:extLst>
            <a:ext uri="{FF2B5EF4-FFF2-40B4-BE49-F238E27FC236}">
              <a16:creationId xmlns:a16="http://schemas.microsoft.com/office/drawing/2014/main" id="{248A1FBF-539F-4F88-BB3A-71C366D4B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315938</xdr:colOff>
      <xdr:row>17</xdr:row>
      <xdr:rowOff>45720</xdr:rowOff>
    </xdr:from>
    <xdr:to>
      <xdr:col>23</xdr:col>
      <xdr:colOff>97336</xdr:colOff>
      <xdr:row>35</xdr:row>
      <xdr:rowOff>68580</xdr:rowOff>
    </xdr:to>
    <xdr:graphicFrame macro="">
      <xdr:nvGraphicFramePr>
        <xdr:cNvPr id="19" name="Chart 18">
          <a:extLst>
            <a:ext uri="{FF2B5EF4-FFF2-40B4-BE49-F238E27FC236}">
              <a16:creationId xmlns:a16="http://schemas.microsoft.com/office/drawing/2014/main" id="{3BD67157-5A76-4A4B-9C16-32BFF5D3A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205740</xdr:colOff>
      <xdr:row>5</xdr:row>
      <xdr:rowOff>99060</xdr:rowOff>
    </xdr:from>
    <xdr:to>
      <xdr:col>23</xdr:col>
      <xdr:colOff>83820</xdr:colOff>
      <xdr:row>16</xdr:row>
      <xdr:rowOff>137160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083E8966-9A5B-4A93-95E9-81ABBB59B3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959340" y="1013460"/>
              <a:ext cx="414528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36723</xdr:colOff>
      <xdr:row>5</xdr:row>
      <xdr:rowOff>100988</xdr:rowOff>
    </xdr:from>
    <xdr:to>
      <xdr:col>23</xdr:col>
      <xdr:colOff>9181</xdr:colOff>
      <xdr:row>35</xdr:row>
      <xdr:rowOff>0</xdr:rowOff>
    </xdr:to>
    <xdr:sp macro="" textlink="">
      <xdr:nvSpPr>
        <xdr:cNvPr id="5" name="Rectangle 4">
          <a:extLst>
            <a:ext uri="{FF2B5EF4-FFF2-40B4-BE49-F238E27FC236}">
              <a16:creationId xmlns:a16="http://schemas.microsoft.com/office/drawing/2014/main" id="{A83EE92D-BA3E-3DE7-29D3-E18F3A04A74F}"/>
            </a:ext>
          </a:extLst>
        </xdr:cNvPr>
        <xdr:cNvSpPr/>
      </xdr:nvSpPr>
      <xdr:spPr>
        <a:xfrm>
          <a:off x="1854506" y="1019060"/>
          <a:ext cx="12091012" cy="54074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9569</xdr:colOff>
      <xdr:row>0</xdr:row>
      <xdr:rowOff>28709</xdr:rowOff>
    </xdr:from>
    <xdr:to>
      <xdr:col>13</xdr:col>
      <xdr:colOff>504869</xdr:colOff>
      <xdr:row>5</xdr:row>
      <xdr:rowOff>82708</xdr:rowOff>
    </xdr:to>
    <xdr:sp macro="" textlink="">
      <xdr:nvSpPr>
        <xdr:cNvPr id="9" name="TextBox 8">
          <a:extLst>
            <a:ext uri="{FF2B5EF4-FFF2-40B4-BE49-F238E27FC236}">
              <a16:creationId xmlns:a16="http://schemas.microsoft.com/office/drawing/2014/main" id="{ED118289-22DB-B2A1-8D69-5E0AAB7EFE3F}"/>
            </a:ext>
          </a:extLst>
        </xdr:cNvPr>
        <xdr:cNvSpPr txBox="1"/>
      </xdr:nvSpPr>
      <xdr:spPr>
        <a:xfrm>
          <a:off x="5511918" y="28709"/>
          <a:ext cx="2940788" cy="962197"/>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ctr"/>
          <a:r>
            <a:rPr lang="en-IN" sz="2400" b="1"/>
            <a:t>Total sale</a:t>
          </a:r>
        </a:p>
      </xdr:txBody>
    </xdr:sp>
    <xdr:clientData/>
  </xdr:twoCellAnchor>
  <xdr:twoCellAnchor>
    <xdr:from>
      <xdr:col>9</xdr:col>
      <xdr:colOff>332267</xdr:colOff>
      <xdr:row>3</xdr:row>
      <xdr:rowOff>31010</xdr:rowOff>
    </xdr:from>
    <xdr:to>
      <xdr:col>13</xdr:col>
      <xdr:colOff>194931</xdr:colOff>
      <xdr:row>5</xdr:row>
      <xdr:rowOff>75313</xdr:rowOff>
    </xdr:to>
    <xdr:sp macro="" textlink="KPI!$A$2">
      <xdr:nvSpPr>
        <xdr:cNvPr id="8" name="TextBox 7">
          <a:extLst>
            <a:ext uri="{FF2B5EF4-FFF2-40B4-BE49-F238E27FC236}">
              <a16:creationId xmlns:a16="http://schemas.microsoft.com/office/drawing/2014/main" id="{AC3FF5E0-D2C0-4D06-BAE1-BE9F56463086}"/>
            </a:ext>
          </a:extLst>
        </xdr:cNvPr>
        <xdr:cNvSpPr txBox="1"/>
      </xdr:nvSpPr>
      <xdr:spPr>
        <a:xfrm>
          <a:off x="5834616" y="575929"/>
          <a:ext cx="2308152" cy="407582"/>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fld id="{C56A1572-BBDF-493F-AA3D-C09ADB93E02D}" type="TxLink">
            <a:rPr lang="en-US" sz="1800" b="0" i="0" u="none" strike="noStrike">
              <a:solidFill>
                <a:srgbClr val="000000"/>
              </a:solidFill>
              <a:latin typeface="Calibri"/>
              <a:ea typeface="Calibri"/>
              <a:cs typeface="Calibri"/>
            </a:rPr>
            <a:pPr algn="ctr"/>
            <a:t>779685.18</a:t>
          </a:fld>
          <a:endParaRPr lang="en-IN" sz="18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ul" refreshedDate="45823.738720833331" createdVersion="8" refreshedVersion="8" minRefreshableVersion="3" recordCount="100" xr:uid="{3E25D225-42EB-47F9-A9EF-6AFF956782CA}">
  <cacheSource type="worksheet">
    <worksheetSource name="Table1"/>
  </cacheSource>
  <cacheFields count="16">
    <cacheField name="Transaction ID" numFmtId="0">
      <sharedItems/>
    </cacheField>
    <cacheField name="Date" numFmtId="14">
      <sharedItems containsSemiMixedTypes="0" containsNonDate="0" containsDate="1" containsString="0" minDate="2025-01-01T00:00:00" maxDate="2025-03-31T00:00:00" count="63">
        <d v="2025-03-02T00:00:00"/>
        <d v="2025-01-22T00:00:00"/>
        <d v="2025-01-15T00:00:00"/>
        <d v="2025-01-21T00:00:00"/>
        <d v="2025-01-02T00:00:00"/>
        <d v="2025-01-04T00:00:00"/>
        <d v="2025-03-03T00:00:00"/>
        <d v="2025-01-26T00:00:00"/>
        <d v="2025-03-12T00:00:00"/>
        <d v="2025-02-04T00:00:00"/>
        <d v="2025-01-12T00:00:00"/>
        <d v="2025-02-16T00:00:00"/>
        <d v="2025-02-11T00:00:00"/>
        <d v="2025-01-23T00:00:00"/>
        <d v="2025-03-16T00:00:00"/>
        <d v="2025-03-18T00:00:00"/>
        <d v="2025-03-20T00:00:00"/>
        <d v="2025-02-23T00:00:00"/>
        <d v="2025-03-11T00:00:00"/>
        <d v="2025-01-11T00:00:00"/>
        <d v="2025-02-05T00:00:00"/>
        <d v="2025-02-08T00:00:00"/>
        <d v="2025-01-16T00:00:00"/>
        <d v="2025-02-01T00:00:00"/>
        <d v="2025-02-02T00:00:00"/>
        <d v="2025-03-30T00:00:00"/>
        <d v="2025-01-08T00:00:00"/>
        <d v="2025-01-28T00:00:00"/>
        <d v="2025-01-17T00:00:00"/>
        <d v="2025-02-15T00:00:00"/>
        <d v="2025-03-08T00:00:00"/>
        <d v="2025-02-17T00:00:00"/>
        <d v="2025-01-07T00:00:00"/>
        <d v="2025-03-07T00:00:00"/>
        <d v="2025-02-18T00:00:00"/>
        <d v="2025-03-09T00:00:00"/>
        <d v="2025-01-30T00:00:00"/>
        <d v="2025-03-17T00:00:00"/>
        <d v="2025-01-01T00:00:00"/>
        <d v="2025-03-25T00:00:00"/>
        <d v="2025-03-15T00:00:00"/>
        <d v="2025-01-29T00:00:00"/>
        <d v="2025-03-05T00:00:00"/>
        <d v="2025-02-06T00:00:00"/>
        <d v="2025-02-21T00:00:00"/>
        <d v="2025-02-27T00:00:00"/>
        <d v="2025-01-09T00:00:00"/>
        <d v="2025-01-27T00:00:00"/>
        <d v="2025-03-27T00:00:00"/>
        <d v="2025-03-04T00:00:00"/>
        <d v="2025-01-19T00:00:00"/>
        <d v="2025-01-05T00:00:00"/>
        <d v="2025-02-03T00:00:00"/>
        <d v="2025-02-07T00:00:00"/>
        <d v="2025-02-12T00:00:00"/>
        <d v="2025-02-20T00:00:00"/>
        <d v="2025-02-25T00:00:00"/>
        <d v="2025-02-13T00:00:00"/>
        <d v="2025-02-28T00:00:00"/>
        <d v="2025-02-09T00:00:00"/>
        <d v="2025-01-14T00:00:00"/>
        <d v="2025-01-10T00:00:00"/>
        <d v="2025-03-14T00:00:00"/>
      </sharedItems>
      <fieldGroup par="15"/>
    </cacheField>
    <cacheField name="Region" numFmtId="0">
      <sharedItems count="4">
        <s v="North"/>
        <s v="South"/>
        <s v="West"/>
        <s v="East"/>
      </sharedItems>
    </cacheField>
    <cacheField name="Product Category" numFmtId="0">
      <sharedItems count="5">
        <s v="Sports"/>
        <s v="Groceries"/>
        <s v="Furniture"/>
        <s v="Electronics"/>
        <s v="Clothing"/>
      </sharedItems>
    </cacheField>
    <cacheField name="Product Name" numFmtId="0">
      <sharedItems/>
    </cacheField>
    <cacheField name="Units Sold" numFmtId="0">
      <sharedItems containsSemiMixedTypes="0" containsString="0" containsNumber="1" containsInteger="1" minValue="1" maxValue="29"/>
    </cacheField>
    <cacheField name="Unit Price" numFmtId="0">
      <sharedItems containsSemiMixedTypes="0" containsString="0" containsNumber="1" minValue="22.03" maxValue="986.35"/>
    </cacheField>
    <cacheField name="Total Sales" numFmtId="0">
      <sharedItems containsSemiMixedTypes="0" containsString="0" containsNumber="1" minValue="145.26" maxValue="27272.560000000001"/>
    </cacheField>
    <cacheField name="Discount (%)" numFmtId="0">
      <sharedItems containsSemiMixedTypes="0" containsString="0" containsNumber="1" containsInteger="1" minValue="0" maxValue="20"/>
    </cacheField>
    <cacheField name="Salesperson" numFmtId="0">
      <sharedItems count="5">
        <s v="Charlie"/>
        <s v="Diana"/>
        <s v="Alice"/>
        <s v="Eve"/>
        <s v="Bob"/>
      </sharedItems>
    </cacheField>
    <cacheField name="Payment Method" numFmtId="0">
      <sharedItems count="4">
        <s v="Mobile Payment"/>
        <s v="Cash"/>
        <s v="Credit Card"/>
        <s v="Bank Transfer"/>
      </sharedItems>
    </cacheField>
    <cacheField name="Customer Rating" numFmtId="0">
      <sharedItems containsSemiMixedTypes="0" containsString="0" containsNumber="1" minValue="1" maxValue="5"/>
    </cacheField>
    <cacheField name="Above 3" numFmtId="0">
      <sharedItems/>
    </cacheField>
    <cacheField name="months   " numFmtId="0">
      <sharedItems count="3">
        <s v="March"/>
        <s v="January"/>
        <s v="February"/>
      </sharedItems>
    </cacheField>
    <cacheField name="Days (Date)" numFmtId="0" databaseField="0">
      <fieldGroup base="1">
        <rangePr groupBy="days" startDate="2025-01-01T00:00:00" endDate="2025-03-3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5"/>
        </groupItems>
      </fieldGroup>
    </cacheField>
    <cacheField name="Months (Date)" numFmtId="0" databaseField="0">
      <fieldGroup base="1">
        <rangePr groupBy="months" startDate="2025-01-01T00:00:00" endDate="2025-03-31T00:00:00"/>
        <groupItems count="14">
          <s v="&lt;01-01-2025"/>
          <s v="Jan"/>
          <s v="Feb"/>
          <s v="Mar"/>
          <s v="Apr"/>
          <s v="May"/>
          <s v="Jun"/>
          <s v="Jul"/>
          <s v="Aug"/>
          <s v="Sep"/>
          <s v="Oct"/>
          <s v="Nov"/>
          <s v="Dec"/>
          <s v="&gt;31-03-2025"/>
        </groupItems>
      </fieldGroup>
    </cacheField>
  </cacheFields>
  <extLst>
    <ext xmlns:x14="http://schemas.microsoft.com/office/spreadsheetml/2009/9/main" uri="{725AE2AE-9491-48be-B2B4-4EB974FC3084}">
      <x14:pivotCacheDefinition pivotCacheId="55845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001"/>
    <x v="0"/>
    <x v="0"/>
    <x v="0"/>
    <s v="Football"/>
    <n v="15"/>
    <n v="734.67"/>
    <n v="11020.05"/>
    <n v="5"/>
    <x v="0"/>
    <x v="0"/>
    <n v="1.2"/>
    <s v="lessthen 3"/>
    <x v="0"/>
  </r>
  <r>
    <s v="T002"/>
    <x v="1"/>
    <x v="0"/>
    <x v="1"/>
    <s v="Fruit Pack"/>
    <n v="8"/>
    <n v="710.99"/>
    <n v="5687.92"/>
    <n v="5"/>
    <x v="1"/>
    <x v="1"/>
    <n v="1.8"/>
    <s v="lessthen 3"/>
    <x v="1"/>
  </r>
  <r>
    <s v="T003"/>
    <x v="1"/>
    <x v="0"/>
    <x v="0"/>
    <s v="Football"/>
    <n v="1"/>
    <n v="311.2"/>
    <n v="311.2"/>
    <n v="15"/>
    <x v="2"/>
    <x v="2"/>
    <n v="3.1"/>
    <s v="above 3"/>
    <x v="1"/>
  </r>
  <r>
    <s v="T004"/>
    <x v="2"/>
    <x v="1"/>
    <x v="2"/>
    <s v="Bookshelf"/>
    <n v="28"/>
    <n v="974.02"/>
    <n v="27272.560000000001"/>
    <n v="10"/>
    <x v="1"/>
    <x v="0"/>
    <n v="4.9000000000000004"/>
    <s v="above 3"/>
    <x v="1"/>
  </r>
  <r>
    <s v="T005"/>
    <x v="3"/>
    <x v="0"/>
    <x v="3"/>
    <s v="Tablet"/>
    <n v="5"/>
    <n v="611.47"/>
    <n v="3057.35"/>
    <n v="5"/>
    <x v="1"/>
    <x v="2"/>
    <n v="4.9000000000000004"/>
    <s v="above 3"/>
    <x v="1"/>
  </r>
  <r>
    <s v="T006"/>
    <x v="4"/>
    <x v="2"/>
    <x v="2"/>
    <s v="Desk"/>
    <n v="9"/>
    <n v="25.81"/>
    <n v="232.29"/>
    <n v="15"/>
    <x v="1"/>
    <x v="0"/>
    <n v="3.4"/>
    <s v="above 3"/>
    <x v="1"/>
  </r>
  <r>
    <s v="T007"/>
    <x v="5"/>
    <x v="1"/>
    <x v="4"/>
    <s v="Jeans"/>
    <n v="17"/>
    <n v="266.19"/>
    <n v="4525.2299999999996"/>
    <n v="5"/>
    <x v="1"/>
    <x v="1"/>
    <n v="1.1000000000000001"/>
    <s v="lessthen 3"/>
    <x v="1"/>
  </r>
  <r>
    <s v="T008"/>
    <x v="6"/>
    <x v="2"/>
    <x v="2"/>
    <s v="Desk"/>
    <n v="12"/>
    <n v="940.1"/>
    <n v="11281.2"/>
    <n v="15"/>
    <x v="2"/>
    <x v="1"/>
    <n v="2.2999999999999998"/>
    <s v="lessthen 3"/>
    <x v="0"/>
  </r>
  <r>
    <s v="T009"/>
    <x v="7"/>
    <x v="0"/>
    <x v="1"/>
    <s v="Bread"/>
    <n v="15"/>
    <n v="830.45"/>
    <n v="12456.75"/>
    <n v="15"/>
    <x v="1"/>
    <x v="3"/>
    <n v="2.1"/>
    <s v="lessthen 3"/>
    <x v="1"/>
  </r>
  <r>
    <s v="T010"/>
    <x v="8"/>
    <x v="0"/>
    <x v="1"/>
    <s v="Eggs"/>
    <n v="13"/>
    <n v="83.81"/>
    <n v="1089.53"/>
    <n v="0"/>
    <x v="1"/>
    <x v="3"/>
    <n v="1"/>
    <s v="lessthen 3"/>
    <x v="0"/>
  </r>
  <r>
    <s v="T011"/>
    <x v="9"/>
    <x v="0"/>
    <x v="4"/>
    <s v="Jacket"/>
    <n v="17"/>
    <n v="714.23"/>
    <n v="12141.91"/>
    <n v="10"/>
    <x v="3"/>
    <x v="1"/>
    <n v="2.4"/>
    <s v="lessthen 3"/>
    <x v="2"/>
  </r>
  <r>
    <s v="T012"/>
    <x v="10"/>
    <x v="1"/>
    <x v="3"/>
    <s v="Smartwatch"/>
    <n v="7"/>
    <n v="851.54"/>
    <n v="5960.78"/>
    <n v="0"/>
    <x v="3"/>
    <x v="0"/>
    <n v="3.4"/>
    <s v="above 3"/>
    <x v="1"/>
  </r>
  <r>
    <s v="T013"/>
    <x v="11"/>
    <x v="1"/>
    <x v="4"/>
    <s v="Jacket"/>
    <n v="1"/>
    <n v="389.1"/>
    <n v="389.1"/>
    <n v="10"/>
    <x v="2"/>
    <x v="2"/>
    <n v="3.2"/>
    <s v="above 3"/>
    <x v="2"/>
  </r>
  <r>
    <s v="T014"/>
    <x v="12"/>
    <x v="2"/>
    <x v="4"/>
    <s v="T-Shirt"/>
    <n v="15"/>
    <n v="433.27"/>
    <n v="6499.05"/>
    <n v="20"/>
    <x v="0"/>
    <x v="0"/>
    <n v="4.5999999999999996"/>
    <s v="above 3"/>
    <x v="2"/>
  </r>
  <r>
    <s v="T015"/>
    <x v="13"/>
    <x v="3"/>
    <x v="3"/>
    <s v="Smartwatch"/>
    <n v="29"/>
    <n v="513.48"/>
    <n v="14890.92"/>
    <n v="20"/>
    <x v="0"/>
    <x v="2"/>
    <n v="1.9"/>
    <s v="lessthen 3"/>
    <x v="1"/>
  </r>
  <r>
    <s v="T016"/>
    <x v="12"/>
    <x v="0"/>
    <x v="4"/>
    <s v="Jacket"/>
    <n v="22"/>
    <n v="881.66"/>
    <n v="19396.52"/>
    <n v="0"/>
    <x v="3"/>
    <x v="1"/>
    <n v="2.8"/>
    <s v="lessthen 3"/>
    <x v="2"/>
  </r>
  <r>
    <s v="T017"/>
    <x v="14"/>
    <x v="2"/>
    <x v="0"/>
    <s v="Running Shoes"/>
    <n v="20"/>
    <n v="893.63"/>
    <n v="17872.599999999999"/>
    <n v="5"/>
    <x v="1"/>
    <x v="2"/>
    <n v="2.2999999999999998"/>
    <s v="lessthen 3"/>
    <x v="0"/>
  </r>
  <r>
    <s v="T018"/>
    <x v="15"/>
    <x v="0"/>
    <x v="3"/>
    <s v="Smartphone"/>
    <n v="25"/>
    <n v="651.21"/>
    <n v="16280.25"/>
    <n v="10"/>
    <x v="0"/>
    <x v="2"/>
    <n v="2.9"/>
    <s v="lessthen 3"/>
    <x v="0"/>
  </r>
  <r>
    <s v="T019"/>
    <x v="16"/>
    <x v="3"/>
    <x v="3"/>
    <s v="Tablet"/>
    <n v="10"/>
    <n v="344.24"/>
    <n v="3442.4"/>
    <n v="0"/>
    <x v="1"/>
    <x v="2"/>
    <n v="1.3"/>
    <s v="lessthen 3"/>
    <x v="0"/>
  </r>
  <r>
    <s v="T020"/>
    <x v="4"/>
    <x v="3"/>
    <x v="2"/>
    <s v="Bookshelf"/>
    <n v="12"/>
    <n v="259.26"/>
    <n v="3111.12"/>
    <n v="0"/>
    <x v="3"/>
    <x v="2"/>
    <n v="5"/>
    <s v="above 3"/>
    <x v="1"/>
  </r>
  <r>
    <s v="T021"/>
    <x v="17"/>
    <x v="3"/>
    <x v="4"/>
    <s v="T-Shirt"/>
    <n v="2"/>
    <n v="507.65"/>
    <n v="1015.3"/>
    <n v="20"/>
    <x v="2"/>
    <x v="2"/>
    <n v="2"/>
    <s v="lessthen 3"/>
    <x v="2"/>
  </r>
  <r>
    <s v="T022"/>
    <x v="18"/>
    <x v="2"/>
    <x v="2"/>
    <s v="Chair"/>
    <n v="12"/>
    <n v="453.31"/>
    <n v="5439.72"/>
    <n v="15"/>
    <x v="0"/>
    <x v="3"/>
    <n v="2"/>
    <s v="lessthen 3"/>
    <x v="0"/>
  </r>
  <r>
    <s v="T023"/>
    <x v="19"/>
    <x v="3"/>
    <x v="1"/>
    <s v="Fruit Pack"/>
    <n v="2"/>
    <n v="637.19000000000005"/>
    <n v="1274.3800000000001"/>
    <n v="0"/>
    <x v="2"/>
    <x v="3"/>
    <n v="3"/>
    <s v="lessthen 3"/>
    <x v="1"/>
  </r>
  <r>
    <s v="T024"/>
    <x v="20"/>
    <x v="3"/>
    <x v="1"/>
    <s v="Eggs"/>
    <n v="20"/>
    <n v="332.7"/>
    <n v="6654"/>
    <n v="5"/>
    <x v="0"/>
    <x v="0"/>
    <n v="1.9"/>
    <s v="lessthen 3"/>
    <x v="2"/>
  </r>
  <r>
    <s v="T025"/>
    <x v="21"/>
    <x v="1"/>
    <x v="0"/>
    <s v="Football"/>
    <n v="1"/>
    <n v="403.6"/>
    <n v="403.6"/>
    <n v="0"/>
    <x v="0"/>
    <x v="3"/>
    <n v="3.9"/>
    <s v="above 3"/>
    <x v="2"/>
  </r>
  <r>
    <s v="T026"/>
    <x v="22"/>
    <x v="1"/>
    <x v="2"/>
    <s v="Couch"/>
    <n v="10"/>
    <n v="265.36"/>
    <n v="2653.6"/>
    <n v="0"/>
    <x v="1"/>
    <x v="3"/>
    <n v="2"/>
    <s v="lessthen 3"/>
    <x v="1"/>
  </r>
  <r>
    <s v="T027"/>
    <x v="23"/>
    <x v="3"/>
    <x v="3"/>
    <s v="Smartwatch"/>
    <n v="12"/>
    <n v="562.71"/>
    <n v="6752.52"/>
    <n v="0"/>
    <x v="2"/>
    <x v="0"/>
    <n v="3.8"/>
    <s v="above 3"/>
    <x v="2"/>
  </r>
  <r>
    <s v="T028"/>
    <x v="24"/>
    <x v="2"/>
    <x v="4"/>
    <s v="Sneakers"/>
    <n v="24"/>
    <n v="410.46"/>
    <n v="9851.0400000000009"/>
    <n v="15"/>
    <x v="0"/>
    <x v="2"/>
    <n v="1.6"/>
    <s v="lessthen 3"/>
    <x v="2"/>
  </r>
  <r>
    <s v="T029"/>
    <x v="25"/>
    <x v="3"/>
    <x v="0"/>
    <s v="Tennis Racket"/>
    <n v="3"/>
    <n v="378.56"/>
    <n v="1135.68"/>
    <n v="0"/>
    <x v="3"/>
    <x v="1"/>
    <n v="1.6"/>
    <s v="lessthen 3"/>
    <x v="0"/>
  </r>
  <r>
    <s v="T030"/>
    <x v="0"/>
    <x v="0"/>
    <x v="2"/>
    <s v="Desk"/>
    <n v="22"/>
    <n v="453.94"/>
    <n v="9986.68"/>
    <n v="15"/>
    <x v="2"/>
    <x v="3"/>
    <n v="1.9"/>
    <s v="lessthen 3"/>
    <x v="0"/>
  </r>
  <r>
    <s v="T031"/>
    <x v="26"/>
    <x v="3"/>
    <x v="1"/>
    <s v="Fruit Pack"/>
    <n v="20"/>
    <n v="372.8"/>
    <n v="7456"/>
    <n v="10"/>
    <x v="2"/>
    <x v="3"/>
    <n v="3.3"/>
    <s v="above 3"/>
    <x v="1"/>
  </r>
  <r>
    <s v="T032"/>
    <x v="1"/>
    <x v="1"/>
    <x v="0"/>
    <s v="Basketball"/>
    <n v="19"/>
    <n v="639.97"/>
    <n v="12159.43"/>
    <n v="20"/>
    <x v="0"/>
    <x v="1"/>
    <n v="4.5999999999999996"/>
    <s v="above 3"/>
    <x v="1"/>
  </r>
  <r>
    <s v="T033"/>
    <x v="27"/>
    <x v="3"/>
    <x v="4"/>
    <s v="Jeans"/>
    <n v="21"/>
    <n v="507.61"/>
    <n v="10659.81"/>
    <n v="0"/>
    <x v="3"/>
    <x v="3"/>
    <n v="3.9"/>
    <s v="above 3"/>
    <x v="1"/>
  </r>
  <r>
    <s v="T034"/>
    <x v="28"/>
    <x v="2"/>
    <x v="4"/>
    <s v="Sneakers"/>
    <n v="3"/>
    <n v="770.87"/>
    <n v="2312.61"/>
    <n v="15"/>
    <x v="3"/>
    <x v="1"/>
    <n v="4.7"/>
    <s v="above 3"/>
    <x v="1"/>
  </r>
  <r>
    <s v="T035"/>
    <x v="29"/>
    <x v="0"/>
    <x v="4"/>
    <s v="Sneakers"/>
    <n v="9"/>
    <n v="953.54"/>
    <n v="8581.86"/>
    <n v="10"/>
    <x v="1"/>
    <x v="2"/>
    <n v="1.3"/>
    <s v="lessthen 3"/>
    <x v="2"/>
  </r>
  <r>
    <s v="T036"/>
    <x v="30"/>
    <x v="2"/>
    <x v="1"/>
    <s v="Milk"/>
    <n v="23"/>
    <n v="275.79000000000002"/>
    <n v="6343.17"/>
    <n v="5"/>
    <x v="2"/>
    <x v="1"/>
    <n v="4.7"/>
    <s v="above 3"/>
    <x v="0"/>
  </r>
  <r>
    <s v="T037"/>
    <x v="23"/>
    <x v="3"/>
    <x v="2"/>
    <s v="Couch"/>
    <n v="8"/>
    <n v="79.709999999999994"/>
    <n v="637.67999999999995"/>
    <n v="5"/>
    <x v="0"/>
    <x v="1"/>
    <n v="4.5"/>
    <s v="above 3"/>
    <x v="2"/>
  </r>
  <r>
    <s v="T038"/>
    <x v="31"/>
    <x v="3"/>
    <x v="3"/>
    <s v="Smartwatch"/>
    <n v="1"/>
    <n v="145.26"/>
    <n v="145.26"/>
    <n v="20"/>
    <x v="4"/>
    <x v="0"/>
    <n v="2.7"/>
    <s v="lessthen 3"/>
    <x v="2"/>
  </r>
  <r>
    <s v="T039"/>
    <x v="32"/>
    <x v="0"/>
    <x v="2"/>
    <s v="Chair"/>
    <n v="24"/>
    <n v="914.11"/>
    <n v="21938.639999999999"/>
    <n v="15"/>
    <x v="3"/>
    <x v="3"/>
    <n v="3.6"/>
    <s v="above 3"/>
    <x v="1"/>
  </r>
  <r>
    <s v="T040"/>
    <x v="33"/>
    <x v="2"/>
    <x v="0"/>
    <s v="Basketball"/>
    <n v="23"/>
    <n v="37.340000000000003"/>
    <n v="858.82"/>
    <n v="10"/>
    <x v="2"/>
    <x v="1"/>
    <n v="3.2"/>
    <s v="above 3"/>
    <x v="0"/>
  </r>
  <r>
    <s v="T041"/>
    <x v="34"/>
    <x v="2"/>
    <x v="1"/>
    <s v="Bread"/>
    <n v="26"/>
    <n v="861.8"/>
    <n v="22406.799999999999"/>
    <n v="5"/>
    <x v="0"/>
    <x v="3"/>
    <n v="2.2999999999999998"/>
    <s v="lessthen 3"/>
    <x v="2"/>
  </r>
  <r>
    <s v="T042"/>
    <x v="35"/>
    <x v="1"/>
    <x v="1"/>
    <s v="Fruit Pack"/>
    <n v="12"/>
    <n v="965.6"/>
    <n v="11587.2"/>
    <n v="20"/>
    <x v="1"/>
    <x v="1"/>
    <n v="3.2"/>
    <s v="above 3"/>
    <x v="0"/>
  </r>
  <r>
    <s v="T043"/>
    <x v="36"/>
    <x v="3"/>
    <x v="0"/>
    <s v="Running Shoes"/>
    <n v="13"/>
    <n v="969.84"/>
    <n v="12607.92"/>
    <n v="0"/>
    <x v="0"/>
    <x v="3"/>
    <n v="4"/>
    <s v="above 3"/>
    <x v="1"/>
  </r>
  <r>
    <s v="T044"/>
    <x v="13"/>
    <x v="3"/>
    <x v="2"/>
    <s v="Chair"/>
    <n v="26"/>
    <n v="963.02"/>
    <n v="25038.52"/>
    <n v="0"/>
    <x v="1"/>
    <x v="2"/>
    <n v="1.2"/>
    <s v="lessthen 3"/>
    <x v="1"/>
  </r>
  <r>
    <s v="T045"/>
    <x v="31"/>
    <x v="0"/>
    <x v="2"/>
    <s v="Chair"/>
    <n v="15"/>
    <n v="257.74"/>
    <n v="3866.1"/>
    <n v="20"/>
    <x v="3"/>
    <x v="2"/>
    <n v="4.8"/>
    <s v="above 3"/>
    <x v="2"/>
  </r>
  <r>
    <s v="T046"/>
    <x v="37"/>
    <x v="1"/>
    <x v="1"/>
    <s v="Bread"/>
    <n v="29"/>
    <n v="425.4"/>
    <n v="12336.6"/>
    <n v="10"/>
    <x v="3"/>
    <x v="1"/>
    <n v="1.1000000000000001"/>
    <s v="lessthen 3"/>
    <x v="0"/>
  </r>
  <r>
    <s v="T047"/>
    <x v="6"/>
    <x v="2"/>
    <x v="0"/>
    <s v="Football"/>
    <n v="15"/>
    <n v="50.32"/>
    <n v="754.8"/>
    <n v="20"/>
    <x v="1"/>
    <x v="3"/>
    <n v="1.4"/>
    <s v="lessthen 3"/>
    <x v="0"/>
  </r>
  <r>
    <s v="T048"/>
    <x v="13"/>
    <x v="1"/>
    <x v="1"/>
    <s v="Eggs"/>
    <n v="4"/>
    <n v="181.47"/>
    <n v="725.88"/>
    <n v="5"/>
    <x v="3"/>
    <x v="3"/>
    <n v="1.2"/>
    <s v="lessthen 3"/>
    <x v="1"/>
  </r>
  <r>
    <s v="T049"/>
    <x v="38"/>
    <x v="2"/>
    <x v="2"/>
    <s v="Desk"/>
    <n v="19"/>
    <n v="508.1"/>
    <n v="9653.9"/>
    <n v="20"/>
    <x v="3"/>
    <x v="3"/>
    <n v="3.5"/>
    <s v="above 3"/>
    <x v="1"/>
  </r>
  <r>
    <s v="T050"/>
    <x v="39"/>
    <x v="2"/>
    <x v="2"/>
    <s v="Chair"/>
    <n v="28"/>
    <n v="589.91999999999996"/>
    <n v="16517.759999999998"/>
    <n v="15"/>
    <x v="4"/>
    <x v="0"/>
    <n v="3.6"/>
    <s v="above 3"/>
    <x v="0"/>
  </r>
  <r>
    <s v="T051"/>
    <x v="10"/>
    <x v="3"/>
    <x v="3"/>
    <s v="Smartphone"/>
    <n v="19"/>
    <n v="822.43"/>
    <n v="15626.17"/>
    <n v="0"/>
    <x v="2"/>
    <x v="3"/>
    <n v="4.5999999999999996"/>
    <s v="above 3"/>
    <x v="1"/>
  </r>
  <r>
    <s v="T052"/>
    <x v="29"/>
    <x v="1"/>
    <x v="0"/>
    <s v="Football"/>
    <n v="13"/>
    <n v="222.44"/>
    <n v="2891.72"/>
    <n v="20"/>
    <x v="0"/>
    <x v="1"/>
    <n v="3.7"/>
    <s v="above 3"/>
    <x v="2"/>
  </r>
  <r>
    <s v="T053"/>
    <x v="40"/>
    <x v="1"/>
    <x v="3"/>
    <s v="Laptop"/>
    <n v="8"/>
    <n v="391.54"/>
    <n v="3132.32"/>
    <n v="5"/>
    <x v="0"/>
    <x v="2"/>
    <n v="3"/>
    <s v="lessthen 3"/>
    <x v="0"/>
  </r>
  <r>
    <s v="T054"/>
    <x v="41"/>
    <x v="2"/>
    <x v="2"/>
    <s v="Chair"/>
    <n v="18"/>
    <n v="632.65"/>
    <n v="11387.7"/>
    <n v="15"/>
    <x v="2"/>
    <x v="2"/>
    <n v="4.9000000000000004"/>
    <s v="above 3"/>
    <x v="1"/>
  </r>
  <r>
    <s v="T055"/>
    <x v="42"/>
    <x v="3"/>
    <x v="0"/>
    <s v="Tennis Racket"/>
    <n v="5"/>
    <n v="753.11"/>
    <n v="3765.55"/>
    <n v="0"/>
    <x v="0"/>
    <x v="3"/>
    <n v="1.5"/>
    <s v="lessthen 3"/>
    <x v="0"/>
  </r>
  <r>
    <s v="T056"/>
    <x v="43"/>
    <x v="2"/>
    <x v="3"/>
    <s v="Tablet"/>
    <n v="24"/>
    <n v="868.45"/>
    <n v="20842.8"/>
    <n v="0"/>
    <x v="3"/>
    <x v="0"/>
    <n v="4"/>
    <s v="above 3"/>
    <x v="2"/>
  </r>
  <r>
    <s v="T057"/>
    <x v="39"/>
    <x v="2"/>
    <x v="3"/>
    <s v="Laptop"/>
    <n v="17"/>
    <n v="538.98"/>
    <n v="9162.66"/>
    <n v="0"/>
    <x v="3"/>
    <x v="0"/>
    <n v="1.4"/>
    <s v="lessthen 3"/>
    <x v="0"/>
  </r>
  <r>
    <s v="T058"/>
    <x v="37"/>
    <x v="0"/>
    <x v="0"/>
    <s v="Running Shoes"/>
    <n v="29"/>
    <n v="906.33"/>
    <n v="26283.57"/>
    <n v="15"/>
    <x v="1"/>
    <x v="0"/>
    <n v="3"/>
    <s v="lessthen 3"/>
    <x v="0"/>
  </r>
  <r>
    <s v="T059"/>
    <x v="44"/>
    <x v="3"/>
    <x v="1"/>
    <s v="Milk"/>
    <n v="3"/>
    <n v="606.41999999999996"/>
    <n v="1819.26"/>
    <n v="20"/>
    <x v="1"/>
    <x v="2"/>
    <n v="4.2"/>
    <s v="above 3"/>
    <x v="2"/>
  </r>
  <r>
    <s v="T060"/>
    <x v="45"/>
    <x v="3"/>
    <x v="3"/>
    <s v="Tablet"/>
    <n v="13"/>
    <n v="931.62"/>
    <n v="12111.06"/>
    <n v="5"/>
    <x v="3"/>
    <x v="0"/>
    <n v="4.5999999999999996"/>
    <s v="above 3"/>
    <x v="2"/>
  </r>
  <r>
    <s v="T061"/>
    <x v="46"/>
    <x v="1"/>
    <x v="4"/>
    <s v="Jacket"/>
    <n v="18"/>
    <n v="968.97"/>
    <n v="17441.46"/>
    <n v="5"/>
    <x v="1"/>
    <x v="2"/>
    <n v="1.4"/>
    <s v="lessthen 3"/>
    <x v="1"/>
  </r>
  <r>
    <s v="T062"/>
    <x v="47"/>
    <x v="1"/>
    <x v="1"/>
    <s v="Fruit Pack"/>
    <n v="10"/>
    <n v="402.69"/>
    <n v="4026.9"/>
    <n v="5"/>
    <x v="3"/>
    <x v="2"/>
    <n v="1.3"/>
    <s v="lessthen 3"/>
    <x v="1"/>
  </r>
  <r>
    <s v="T063"/>
    <x v="48"/>
    <x v="2"/>
    <x v="4"/>
    <s v="Sneakers"/>
    <n v="16"/>
    <n v="864.51"/>
    <n v="13832.16"/>
    <n v="0"/>
    <x v="2"/>
    <x v="2"/>
    <n v="4"/>
    <s v="above 3"/>
    <x v="0"/>
  </r>
  <r>
    <s v="T064"/>
    <x v="17"/>
    <x v="3"/>
    <x v="0"/>
    <s v="Basketball"/>
    <n v="19"/>
    <n v="779.38"/>
    <n v="14808.22"/>
    <n v="10"/>
    <x v="4"/>
    <x v="1"/>
    <n v="2.2999999999999998"/>
    <s v="lessthen 3"/>
    <x v="2"/>
  </r>
  <r>
    <s v="T065"/>
    <x v="45"/>
    <x v="2"/>
    <x v="4"/>
    <s v="T-Shirt"/>
    <n v="13"/>
    <n v="411.15"/>
    <n v="5344.95"/>
    <n v="15"/>
    <x v="3"/>
    <x v="0"/>
    <n v="3.6"/>
    <s v="above 3"/>
    <x v="2"/>
  </r>
  <r>
    <s v="T066"/>
    <x v="49"/>
    <x v="2"/>
    <x v="3"/>
    <s v="Tablet"/>
    <n v="13"/>
    <n v="245.13"/>
    <n v="3186.69"/>
    <n v="0"/>
    <x v="2"/>
    <x v="3"/>
    <n v="3.1"/>
    <s v="above 3"/>
    <x v="0"/>
  </r>
  <r>
    <s v="T067"/>
    <x v="23"/>
    <x v="0"/>
    <x v="1"/>
    <s v="Bread"/>
    <n v="26"/>
    <n v="22.03"/>
    <n v="572.78"/>
    <n v="20"/>
    <x v="3"/>
    <x v="3"/>
    <n v="3.1"/>
    <s v="above 3"/>
    <x v="2"/>
  </r>
  <r>
    <s v="T068"/>
    <x v="50"/>
    <x v="2"/>
    <x v="4"/>
    <s v="Sneakers"/>
    <n v="5"/>
    <n v="260.45999999999998"/>
    <n v="1302.3"/>
    <n v="0"/>
    <x v="4"/>
    <x v="0"/>
    <n v="3.5"/>
    <s v="above 3"/>
    <x v="1"/>
  </r>
  <r>
    <s v="T069"/>
    <x v="22"/>
    <x v="3"/>
    <x v="3"/>
    <s v="Smartphone"/>
    <n v="22"/>
    <n v="588.47"/>
    <n v="12946.34"/>
    <n v="0"/>
    <x v="0"/>
    <x v="3"/>
    <n v="4.8"/>
    <s v="above 3"/>
    <x v="1"/>
  </r>
  <r>
    <s v="T070"/>
    <x v="20"/>
    <x v="1"/>
    <x v="0"/>
    <s v="Running Shoes"/>
    <n v="28"/>
    <n v="342.3"/>
    <n v="9584.4"/>
    <n v="5"/>
    <x v="1"/>
    <x v="1"/>
    <n v="2.1"/>
    <s v="lessthen 3"/>
    <x v="2"/>
  </r>
  <r>
    <s v="T071"/>
    <x v="49"/>
    <x v="0"/>
    <x v="1"/>
    <s v="Milk"/>
    <n v="4"/>
    <n v="986.35"/>
    <n v="3945.4"/>
    <n v="0"/>
    <x v="2"/>
    <x v="2"/>
    <n v="4.3"/>
    <s v="above 3"/>
    <x v="0"/>
  </r>
  <r>
    <s v="T072"/>
    <x v="9"/>
    <x v="0"/>
    <x v="0"/>
    <s v="Running Shoes"/>
    <n v="29"/>
    <n v="141.85"/>
    <n v="4113.6499999999996"/>
    <n v="5"/>
    <x v="0"/>
    <x v="3"/>
    <n v="3.3"/>
    <s v="above 3"/>
    <x v="2"/>
  </r>
  <r>
    <s v="T073"/>
    <x v="51"/>
    <x v="3"/>
    <x v="3"/>
    <s v="Laptop"/>
    <n v="10"/>
    <n v="933.4"/>
    <n v="9334"/>
    <n v="0"/>
    <x v="2"/>
    <x v="1"/>
    <n v="4.9000000000000004"/>
    <s v="above 3"/>
    <x v="1"/>
  </r>
  <r>
    <s v="T074"/>
    <x v="25"/>
    <x v="1"/>
    <x v="3"/>
    <s v="Tablet"/>
    <n v="21"/>
    <n v="752.08"/>
    <n v="15793.68"/>
    <n v="10"/>
    <x v="0"/>
    <x v="2"/>
    <n v="4.4000000000000004"/>
    <s v="above 3"/>
    <x v="0"/>
  </r>
  <r>
    <s v="T075"/>
    <x v="3"/>
    <x v="2"/>
    <x v="2"/>
    <s v="Chair"/>
    <n v="3"/>
    <n v="142.51"/>
    <n v="427.53"/>
    <n v="15"/>
    <x v="2"/>
    <x v="2"/>
    <n v="5"/>
    <s v="above 3"/>
    <x v="1"/>
  </r>
  <r>
    <s v="T076"/>
    <x v="43"/>
    <x v="1"/>
    <x v="4"/>
    <s v="T-Shirt"/>
    <n v="23"/>
    <n v="771.3"/>
    <n v="17739.900000000001"/>
    <n v="5"/>
    <x v="0"/>
    <x v="2"/>
    <n v="2"/>
    <s v="lessthen 3"/>
    <x v="2"/>
  </r>
  <r>
    <s v="T077"/>
    <x v="15"/>
    <x v="2"/>
    <x v="3"/>
    <s v="Laptop"/>
    <n v="1"/>
    <n v="954.51"/>
    <n v="954.51"/>
    <n v="0"/>
    <x v="2"/>
    <x v="3"/>
    <n v="3.5"/>
    <s v="above 3"/>
    <x v="0"/>
  </r>
  <r>
    <s v="T078"/>
    <x v="52"/>
    <x v="1"/>
    <x v="0"/>
    <s v="Basketball"/>
    <n v="8"/>
    <n v="31.96"/>
    <n v="255.68"/>
    <n v="10"/>
    <x v="0"/>
    <x v="1"/>
    <n v="4.4000000000000004"/>
    <s v="above 3"/>
    <x v="2"/>
  </r>
  <r>
    <s v="T079"/>
    <x v="11"/>
    <x v="3"/>
    <x v="0"/>
    <s v="Football"/>
    <n v="27"/>
    <n v="409.45"/>
    <n v="11055.15"/>
    <n v="20"/>
    <x v="3"/>
    <x v="1"/>
    <n v="3.8"/>
    <s v="above 3"/>
    <x v="2"/>
  </r>
  <r>
    <s v="T080"/>
    <x v="53"/>
    <x v="1"/>
    <x v="4"/>
    <s v="Jacket"/>
    <n v="6"/>
    <n v="621.09"/>
    <n v="3726.54"/>
    <n v="5"/>
    <x v="4"/>
    <x v="1"/>
    <n v="3.2"/>
    <s v="above 3"/>
    <x v="2"/>
  </r>
  <r>
    <s v="T081"/>
    <x v="53"/>
    <x v="0"/>
    <x v="4"/>
    <s v="Jacket"/>
    <n v="2"/>
    <n v="354.77"/>
    <n v="709.54"/>
    <n v="15"/>
    <x v="4"/>
    <x v="0"/>
    <n v="3.8"/>
    <s v="above 3"/>
    <x v="2"/>
  </r>
  <r>
    <s v="T082"/>
    <x v="40"/>
    <x v="0"/>
    <x v="1"/>
    <s v="Fruit Pack"/>
    <n v="10"/>
    <n v="927.32"/>
    <n v="9273.2000000000007"/>
    <n v="15"/>
    <x v="1"/>
    <x v="3"/>
    <n v="1.2"/>
    <s v="lessthen 3"/>
    <x v="0"/>
  </r>
  <r>
    <s v="T083"/>
    <x v="54"/>
    <x v="2"/>
    <x v="1"/>
    <s v="Bread"/>
    <n v="13"/>
    <n v="217.04"/>
    <n v="2821.52"/>
    <n v="10"/>
    <x v="0"/>
    <x v="0"/>
    <n v="1.5"/>
    <s v="lessthen 3"/>
    <x v="2"/>
  </r>
  <r>
    <s v="T084"/>
    <x v="5"/>
    <x v="2"/>
    <x v="4"/>
    <s v="Jeans"/>
    <n v="16"/>
    <n v="644.47"/>
    <n v="10311.52"/>
    <n v="0"/>
    <x v="0"/>
    <x v="3"/>
    <n v="2.9"/>
    <s v="lessthen 3"/>
    <x v="1"/>
  </r>
  <r>
    <s v="T085"/>
    <x v="55"/>
    <x v="3"/>
    <x v="1"/>
    <s v="Fruit Pack"/>
    <n v="18"/>
    <n v="605.91999999999996"/>
    <n v="10906.56"/>
    <n v="20"/>
    <x v="3"/>
    <x v="1"/>
    <n v="2.1"/>
    <s v="lessthen 3"/>
    <x v="2"/>
  </r>
  <r>
    <s v="T086"/>
    <x v="51"/>
    <x v="0"/>
    <x v="1"/>
    <s v="Bread"/>
    <n v="21"/>
    <n v="553.23"/>
    <n v="11617.83"/>
    <n v="15"/>
    <x v="4"/>
    <x v="1"/>
    <n v="2.5"/>
    <s v="lessthen 3"/>
    <x v="1"/>
  </r>
  <r>
    <s v="T087"/>
    <x v="11"/>
    <x v="0"/>
    <x v="2"/>
    <s v="Chair"/>
    <n v="27"/>
    <n v="48.92"/>
    <n v="1320.84"/>
    <n v="10"/>
    <x v="3"/>
    <x v="2"/>
    <n v="2.1"/>
    <s v="lessthen 3"/>
    <x v="2"/>
  </r>
  <r>
    <s v="T088"/>
    <x v="44"/>
    <x v="3"/>
    <x v="3"/>
    <s v="Smartwatch"/>
    <n v="17"/>
    <n v="601.30999999999995"/>
    <n v="10222.27"/>
    <n v="5"/>
    <x v="1"/>
    <x v="0"/>
    <n v="3.1"/>
    <s v="above 3"/>
    <x v="2"/>
  </r>
  <r>
    <s v="T089"/>
    <x v="56"/>
    <x v="3"/>
    <x v="2"/>
    <s v="Chair"/>
    <n v="26"/>
    <n v="46.32"/>
    <n v="1204.32"/>
    <n v="10"/>
    <x v="0"/>
    <x v="0"/>
    <n v="1.1000000000000001"/>
    <s v="lessthen 3"/>
    <x v="2"/>
  </r>
  <r>
    <s v="T090"/>
    <x v="2"/>
    <x v="2"/>
    <x v="2"/>
    <s v="Desk"/>
    <n v="6"/>
    <n v="537.29"/>
    <n v="3223.74"/>
    <n v="0"/>
    <x v="3"/>
    <x v="3"/>
    <n v="1.1000000000000001"/>
    <s v="lessthen 3"/>
    <x v="1"/>
  </r>
  <r>
    <s v="T091"/>
    <x v="57"/>
    <x v="0"/>
    <x v="3"/>
    <s v="Smartphone"/>
    <n v="7"/>
    <n v="98.31"/>
    <n v="688.17"/>
    <n v="0"/>
    <x v="3"/>
    <x v="3"/>
    <n v="2.9"/>
    <s v="lessthen 3"/>
    <x v="2"/>
  </r>
  <r>
    <s v="T092"/>
    <x v="48"/>
    <x v="1"/>
    <x v="2"/>
    <s v="Couch"/>
    <n v="9"/>
    <n v="503.46"/>
    <n v="4531.1400000000003"/>
    <n v="0"/>
    <x v="1"/>
    <x v="0"/>
    <n v="2.5"/>
    <s v="lessthen 3"/>
    <x v="0"/>
  </r>
  <r>
    <s v="T093"/>
    <x v="58"/>
    <x v="2"/>
    <x v="1"/>
    <s v="Bread"/>
    <n v="20"/>
    <n v="649.46"/>
    <n v="12989.2"/>
    <n v="10"/>
    <x v="3"/>
    <x v="1"/>
    <n v="3.4"/>
    <s v="above 3"/>
    <x v="2"/>
  </r>
  <r>
    <s v="T094"/>
    <x v="18"/>
    <x v="3"/>
    <x v="3"/>
    <s v="Smartphone"/>
    <n v="22"/>
    <n v="233.08"/>
    <n v="5127.76"/>
    <n v="15"/>
    <x v="0"/>
    <x v="1"/>
    <n v="2.1"/>
    <s v="lessthen 3"/>
    <x v="0"/>
  </r>
  <r>
    <s v="T095"/>
    <x v="59"/>
    <x v="0"/>
    <x v="3"/>
    <s v="Tablet"/>
    <n v="3"/>
    <n v="529.27"/>
    <n v="1587.81"/>
    <n v="15"/>
    <x v="4"/>
    <x v="3"/>
    <n v="4.9000000000000004"/>
    <s v="above 3"/>
    <x v="2"/>
  </r>
  <r>
    <s v="T096"/>
    <x v="55"/>
    <x v="1"/>
    <x v="0"/>
    <s v="Basketball"/>
    <n v="6"/>
    <n v="975.32"/>
    <n v="5851.92"/>
    <n v="0"/>
    <x v="4"/>
    <x v="0"/>
    <n v="3.1"/>
    <s v="above 3"/>
    <x v="2"/>
  </r>
  <r>
    <s v="T097"/>
    <x v="18"/>
    <x v="1"/>
    <x v="2"/>
    <s v="Couch"/>
    <n v="13"/>
    <n v="771.8"/>
    <n v="10033.4"/>
    <n v="15"/>
    <x v="0"/>
    <x v="3"/>
    <n v="3"/>
    <s v="lessthen 3"/>
    <x v="0"/>
  </r>
  <r>
    <s v="T098"/>
    <x v="60"/>
    <x v="2"/>
    <x v="3"/>
    <s v="Smartwatch"/>
    <n v="15"/>
    <n v="710.16"/>
    <n v="10652.4"/>
    <n v="20"/>
    <x v="0"/>
    <x v="0"/>
    <n v="2.9"/>
    <s v="lessthen 3"/>
    <x v="1"/>
  </r>
  <r>
    <s v="T099"/>
    <x v="61"/>
    <x v="0"/>
    <x v="4"/>
    <s v="Jacket"/>
    <n v="1"/>
    <n v="375.54"/>
    <n v="375.54"/>
    <n v="5"/>
    <x v="1"/>
    <x v="1"/>
    <n v="2.2999999999999998"/>
    <s v="lessthen 3"/>
    <x v="1"/>
  </r>
  <r>
    <s v="T100"/>
    <x v="62"/>
    <x v="0"/>
    <x v="2"/>
    <s v="Bookshelf"/>
    <n v="1"/>
    <n v="147.44"/>
    <n v="147.44"/>
    <n v="0"/>
    <x v="0"/>
    <x v="0"/>
    <n v="2.9"/>
    <s v="lessthen 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3011F-D790-4F18-94F7-0082ABFFACE8}" name="salepers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2:K8"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dataField="1" showAll="0"/>
    <pivotField showAll="0"/>
    <pivotField showAll="0"/>
    <pivotField showAll="0"/>
    <pivotField axis="axisRow"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Sum of Units Sold" fld="5"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107ACE-E941-4F34-AF18-0D3E1822979B}" name="Product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F2:H8" firstHeaderRow="0"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axis="axisRow" showAll="0">
      <items count="6">
        <item x="4"/>
        <item x="3"/>
        <item x="2"/>
        <item x="1"/>
        <item x="0"/>
        <item t="default"/>
      </items>
    </pivotField>
    <pivotField showAll="0"/>
    <pivotField showAll="0"/>
    <pivotField showAll="0"/>
    <pivotField dataField="1" showAll="0"/>
    <pivotField dataField="1" showAll="0"/>
    <pivotField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Sum of Total Sales" fld="7" baseField="0" baseItem="0"/>
    <dataField name="Sum of Discount (%)" fld="8"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F1116B-CCED-4C14-A7FC-03E57D01497F}" name="date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Z2:AA6"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showAll="0"/>
    <pivotField showAll="0"/>
    <pivotField dataField="1" showAll="0"/>
    <pivotField showAll="0"/>
    <pivotField showAll="0">
      <items count="6">
        <item x="2"/>
        <item x="4"/>
        <item x="0"/>
        <item x="1"/>
        <item x="3"/>
        <item t="default"/>
      </items>
    </pivotField>
    <pivotField showAll="0">
      <items count="5">
        <item x="3"/>
        <item x="1"/>
        <item x="2"/>
        <item x="0"/>
        <item t="default"/>
      </items>
    </pivotField>
    <pivotField showAll="0"/>
    <pivotField showAll="0"/>
    <pivotField axis="axisRow" showAll="0">
      <items count="4">
        <item x="1"/>
        <item x="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4">
    <i>
      <x/>
    </i>
    <i>
      <x v="1"/>
    </i>
    <i>
      <x v="2"/>
    </i>
    <i t="grand">
      <x/>
    </i>
  </rowItems>
  <colItems count="1">
    <i/>
  </colItems>
  <dataFields count="1">
    <dataField name="Sum of Total Sales" fld="7"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453921-E81B-4EE1-90A7-7C56722F374A}" name="totaldis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9" firstHeaderRow="1" firstDataRow="1" firstDataCol="0"/>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showAll="0"/>
    <pivotField showAll="0"/>
    <pivotField showAll="0"/>
    <pivotField dataField="1" showAll="0"/>
    <pivotField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Discount (%)" fld="8"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2DF3B-EF4F-404C-AA01-DA7DB34E6767}" name="productcategor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M2:O27" firstHeaderRow="1" firstDataRow="1" firstDataCol="2"/>
  <pivotFields count="16">
    <pivotField compact="0" outline="0" showAll="0"/>
    <pivotField compact="0" numFmtId="14" outline="0"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axis="axisRow" compact="0" outline="0" showAll="0">
      <items count="5">
        <item x="3"/>
        <item x="0"/>
        <item x="1"/>
        <item x="2"/>
        <item t="default"/>
      </items>
    </pivotField>
    <pivotField axis="axisRow" compact="0" outline="0" showAll="0">
      <items count="6">
        <item x="4"/>
        <item x="3"/>
        <item x="2"/>
        <item x="1"/>
        <item x="0"/>
        <item t="default"/>
      </items>
    </pivotField>
    <pivotField compact="0" outline="0" showAll="0"/>
    <pivotField dataField="1" compact="0" outline="0" showAll="0"/>
    <pivotField compact="0" outline="0" showAll="0"/>
    <pivotField compact="0" outline="0" showAll="0"/>
    <pivotField compact="0" outline="0" showAll="0"/>
    <pivotField compact="0" outline="0" showAll="0">
      <items count="6">
        <item x="2"/>
        <item x="4"/>
        <item x="0"/>
        <item x="1"/>
        <item x="3"/>
        <item t="default"/>
      </items>
    </pivotField>
    <pivotField compact="0" outline="0" showAll="0">
      <items count="5">
        <item x="3"/>
        <item x="1"/>
        <item x="2"/>
        <item x="0"/>
        <item t="default"/>
      </items>
    </pivotField>
    <pivotField compact="0" outline="0" showAll="0"/>
    <pivotField compact="0" outline="0" showAll="0"/>
    <pivotField compact="0" outline="0" showAll="0">
      <items count="4">
        <item x="1"/>
        <item x="2"/>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2">
    <field x="2"/>
    <field x="3"/>
  </rowFields>
  <rowItems count="25">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t="grand">
      <x/>
    </i>
  </rowItems>
  <colItems count="1">
    <i/>
  </colItems>
  <dataFields count="1">
    <dataField name="Sum of Units Sold" fld="5"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9C5A0-90D0-47F0-8FF0-DF84B9252B51}" name="saleperson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W2:X8"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showAll="0"/>
    <pivotField showAll="0"/>
    <pivotField dataField="1" showAll="0"/>
    <pivotField showAll="0"/>
    <pivotField axis="axisRow"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Sum of Total Sales" fld="7"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 chart="11" format="15">
      <pivotArea type="data" outline="0" fieldPosition="0">
        <references count="2">
          <reference field="4294967294" count="1" selected="0">
            <x v="0"/>
          </reference>
          <reference field="9" count="1" selected="0">
            <x v="2"/>
          </reference>
        </references>
      </pivotArea>
    </chartFormat>
    <chartFormat chart="11" format="16">
      <pivotArea type="data" outline="0" fieldPosition="0">
        <references count="2">
          <reference field="4294967294" count="1" selected="0">
            <x v="0"/>
          </reference>
          <reference field="9" count="1" selected="0">
            <x v="3"/>
          </reference>
        </references>
      </pivotArea>
    </chartFormat>
    <chartFormat chart="11"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6B2697-8A3B-4269-8948-DB5BD3E74123}" name="regiontotal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C8:D13"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axis="axisRow" showAll="0">
      <items count="5">
        <item x="3"/>
        <item x="0"/>
        <item x="1"/>
        <item x="2"/>
        <item t="default"/>
      </items>
    </pivotField>
    <pivotField showAll="0">
      <items count="6">
        <item x="4"/>
        <item x="3"/>
        <item x="2"/>
        <item x="1"/>
        <item x="0"/>
        <item t="default"/>
      </items>
    </pivotField>
    <pivotField showAll="0"/>
    <pivotField showAll="0"/>
    <pivotField showAll="0"/>
    <pivotField dataField="1" showAll="0"/>
    <pivotField showAll="0"/>
    <pivotField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 Sales" fld="7" baseField="0" baseItem="0"/>
  </dataFields>
  <chartFormats count="10">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484E90-7C44-419A-9375-B63933E8D819}" name="dateunitsol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C2:AD6"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dataField="1" showAll="0"/>
    <pivotField showAll="0"/>
    <pivotField showAll="0"/>
    <pivotField showAll="0"/>
    <pivotField showAll="0">
      <items count="6">
        <item x="2"/>
        <item x="4"/>
        <item x="0"/>
        <item x="1"/>
        <item x="3"/>
        <item t="default"/>
      </items>
    </pivotField>
    <pivotField showAll="0">
      <items count="5">
        <item x="3"/>
        <item x="1"/>
        <item x="2"/>
        <item x="0"/>
        <item t="default"/>
      </items>
    </pivotField>
    <pivotField showAll="0"/>
    <pivotField showAll="0"/>
    <pivotField axis="axisRow" showAll="0">
      <items count="4">
        <item x="1"/>
        <item x="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4">
    <i>
      <x/>
    </i>
    <i>
      <x v="1"/>
    </i>
    <i>
      <x v="2"/>
    </i>
    <i t="grand">
      <x/>
    </i>
  </rowItems>
  <colItems count="1">
    <i/>
  </colItems>
  <dataFields count="1">
    <dataField name="Sum of Units Sold" fld="5" baseField="0" baseItem="0"/>
  </dataFields>
  <pivotTableStyleInfo name="PivotStyleLight16" showRowHeaders="1" showColHeaders="1" showRowStripes="0" showColStripes="0" showLastColumn="1"/>
  <filters count="1">
    <filter fld="1" type="dateBetween" evalOrder="-1" id="141"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39EFE0-F49D-464D-AF00-1377A23084D5}" name="regiontotalun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Q2:R7"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axis="axisRow" showAll="0">
      <items count="5">
        <item x="3"/>
        <item x="0"/>
        <item x="1"/>
        <item x="2"/>
        <item t="default"/>
      </items>
    </pivotField>
    <pivotField showAll="0">
      <items count="6">
        <item x="4"/>
        <item x="3"/>
        <item x="2"/>
        <item x="1"/>
        <item x="0"/>
        <item t="default"/>
      </items>
    </pivotField>
    <pivotField showAll="0"/>
    <pivotField dataField="1" showAll="0"/>
    <pivotField showAll="0"/>
    <pivotField showAll="0"/>
    <pivotField showAll="0"/>
    <pivotField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Units Sold" fld="5"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F0118D-4691-42ED-9C01-357EF35ED95D}" name="paymentmod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T2:U7" firstHeaderRow="1" firstDataRow="1" firstDataCol="1"/>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showAll="0"/>
    <pivotField showAll="0"/>
    <pivotField dataField="1" showAll="0"/>
    <pivotField showAll="0"/>
    <pivotField showAll="0">
      <items count="6">
        <item x="2"/>
        <item x="4"/>
        <item x="0"/>
        <item x="1"/>
        <item x="3"/>
        <item t="default"/>
      </items>
    </pivotField>
    <pivotField axis="axisRow"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Total Sales"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0" count="1" selected="0">
            <x v="0"/>
          </reference>
        </references>
      </pivotArea>
    </chartFormat>
    <chartFormat chart="12" format="12">
      <pivotArea type="data" outline="0" fieldPosition="0">
        <references count="2">
          <reference field="4294967294" count="1" selected="0">
            <x v="0"/>
          </reference>
          <reference field="10" count="1" selected="0">
            <x v="1"/>
          </reference>
        </references>
      </pivotArea>
    </chartFormat>
    <chartFormat chart="12" format="13">
      <pivotArea type="data" outline="0" fieldPosition="0">
        <references count="2">
          <reference field="4294967294" count="1" selected="0">
            <x v="0"/>
          </reference>
          <reference field="10" count="1" selected="0">
            <x v="2"/>
          </reference>
        </references>
      </pivotArea>
    </chartFormat>
    <chartFormat chart="12"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BC5C60-AE13-46E4-8C99-A8F4B6E33E64}" name="totalun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dataField="1" showAll="0"/>
    <pivotField showAll="0"/>
    <pivotField showAll="0"/>
    <pivotField showAll="0"/>
    <pivotField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5"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AA509E-070D-446A-BFC6-BE38C33E18F6}" name="total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6">
    <pivotField showAll="0"/>
    <pivotField numFmtId="14" showAll="0">
      <items count="64">
        <item x="38"/>
        <item x="4"/>
        <item x="5"/>
        <item x="51"/>
        <item x="32"/>
        <item x="26"/>
        <item x="46"/>
        <item x="61"/>
        <item x="19"/>
        <item x="10"/>
        <item x="60"/>
        <item x="2"/>
        <item x="22"/>
        <item x="28"/>
        <item x="50"/>
        <item x="3"/>
        <item x="1"/>
        <item x="13"/>
        <item x="7"/>
        <item x="47"/>
        <item x="27"/>
        <item x="41"/>
        <item x="36"/>
        <item x="23"/>
        <item x="24"/>
        <item x="52"/>
        <item x="9"/>
        <item x="20"/>
        <item x="43"/>
        <item x="53"/>
        <item x="21"/>
        <item x="59"/>
        <item x="12"/>
        <item x="54"/>
        <item x="57"/>
        <item x="29"/>
        <item x="11"/>
        <item x="31"/>
        <item x="34"/>
        <item x="55"/>
        <item x="44"/>
        <item x="17"/>
        <item x="56"/>
        <item x="45"/>
        <item x="58"/>
        <item x="0"/>
        <item x="6"/>
        <item x="49"/>
        <item x="42"/>
        <item x="33"/>
        <item x="30"/>
        <item x="35"/>
        <item x="18"/>
        <item x="8"/>
        <item x="62"/>
        <item x="40"/>
        <item x="14"/>
        <item x="37"/>
        <item x="15"/>
        <item x="16"/>
        <item x="39"/>
        <item x="48"/>
        <item x="25"/>
        <item t="default"/>
      </items>
    </pivotField>
    <pivotField showAll="0">
      <items count="5">
        <item x="3"/>
        <item x="0"/>
        <item x="1"/>
        <item x="2"/>
        <item t="default"/>
      </items>
    </pivotField>
    <pivotField showAll="0">
      <items count="6">
        <item x="4"/>
        <item x="3"/>
        <item x="2"/>
        <item x="1"/>
        <item x="0"/>
        <item t="default"/>
      </items>
    </pivotField>
    <pivotField showAll="0"/>
    <pivotField showAll="0"/>
    <pivotField showAll="0"/>
    <pivotField dataField="1" showAll="0"/>
    <pivotField showAll="0"/>
    <pivotField showAll="0">
      <items count="6">
        <item x="2"/>
        <item x="4"/>
        <item x="0"/>
        <item x="1"/>
        <item x="3"/>
        <item t="default"/>
      </items>
    </pivotField>
    <pivotField showAll="0">
      <items count="5">
        <item x="3"/>
        <item x="1"/>
        <item x="2"/>
        <item x="0"/>
        <item t="default"/>
      </items>
    </pivotField>
    <pivotField showAll="0"/>
    <pivotField showAll="0"/>
    <pivotField showAll="0">
      <items count="4">
        <item x="1"/>
        <item x="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s" fld="7" baseField="0" baseItem="0"/>
  </dataFields>
  <pivotTableStyleInfo name="PivotStyleLight16" showRowHeaders="1" showColHeaders="1" showRowStripes="0" showColStripes="0" showLastColumn="1"/>
  <filters count="1">
    <filter fld="1" type="dateBetween" evalOrder="-1" id="133"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2140192-B6DA-4439-966D-BF7716A34937}" sourceName="Product Category">
  <pivotTables>
    <pivotTable tabId="3" name="Productsale"/>
    <pivotTable tabId="3" name="datesale"/>
    <pivotTable tabId="3" name="dateunitsold"/>
    <pivotTable tabId="3" name="paymentmode"/>
    <pivotTable tabId="3" name="productcategory"/>
    <pivotTable tabId="3" name="regiontotalsale"/>
    <pivotTable tabId="3" name="regiontotalunit"/>
    <pivotTable tabId="3" name="saleperson"/>
    <pivotTable tabId="3" name="salepersonsale"/>
    <pivotTable tabId="3" name="totaldiscount"/>
    <pivotTable tabId="3" name="totalsale"/>
    <pivotTable tabId="3" name="totalunit"/>
  </pivotTables>
  <data>
    <tabular pivotCacheId="55845786">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D58EF0-D660-465C-9FC1-CCA7A3336C8A}" sourceName="Region">
  <pivotTables>
    <pivotTable tabId="3" name="regiontotalsale"/>
    <pivotTable tabId="3" name="datesale"/>
    <pivotTable tabId="3" name="dateunitsold"/>
    <pivotTable tabId="3" name="paymentmode"/>
    <pivotTable tabId="3" name="productcategory"/>
    <pivotTable tabId="3" name="Productsale"/>
    <pivotTable tabId="3" name="regiontotalunit"/>
    <pivotTable tabId="3" name="saleperson"/>
    <pivotTable tabId="3" name="salepersonsale"/>
    <pivotTable tabId="3" name="totaldiscount"/>
    <pivotTable tabId="3" name="totalsale"/>
    <pivotTable tabId="3" name="totalunit"/>
  </pivotTables>
  <data>
    <tabular pivotCacheId="55845786">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094AFC7-3586-4527-B01F-66A9A2989EB1}" sourceName="Salesperson">
  <pivotTables>
    <pivotTable tabId="3" name="regiontotalsale"/>
    <pivotTable tabId="3" name="datesale"/>
    <pivotTable tabId="3" name="dateunitsold"/>
    <pivotTable tabId="3" name="paymentmode"/>
    <pivotTable tabId="3" name="productcategory"/>
    <pivotTable tabId="3" name="Productsale"/>
    <pivotTable tabId="3" name="regiontotalunit"/>
    <pivotTable tabId="3" name="saleperson"/>
    <pivotTable tabId="3" name="salepersonsale"/>
    <pivotTable tabId="3" name="totaldiscount"/>
    <pivotTable tabId="3" name="totalsale"/>
    <pivotTable tabId="3" name="totalunit"/>
  </pivotTables>
  <data>
    <tabular pivotCacheId="55845786">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86D7CC2-D40F-4F55-9B82-5CA241BEECC6}" sourceName="Payment Method">
  <pivotTables>
    <pivotTable tabId="3" name="regiontotalsale"/>
    <pivotTable tabId="3" name="datesale"/>
    <pivotTable tabId="3" name="dateunitsold"/>
    <pivotTable tabId="3" name="paymentmode"/>
    <pivotTable tabId="3" name="productcategory"/>
    <pivotTable tabId="3" name="Productsale"/>
    <pivotTable tabId="3" name="regiontotalunit"/>
    <pivotTable tabId="3" name="saleperson"/>
    <pivotTable tabId="3" name="salepersonsale"/>
    <pivotTable tabId="3" name="totaldiscount"/>
    <pivotTable tabId="3" name="totalsale"/>
    <pivotTable tabId="3" name="totalunit"/>
  </pivotTables>
  <data>
    <tabular pivotCacheId="55845786">
      <items count="4">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2C146E3-CFA8-476F-9934-748842AD8019}" sourceName="months   ">
  <pivotTables>
    <pivotTable tabId="3" name="dateunitsold"/>
    <pivotTable tabId="3" name="datesale"/>
    <pivotTable tabId="3" name="paymentmode"/>
    <pivotTable tabId="3" name="productcategory"/>
    <pivotTable tabId="3" name="Productsale"/>
    <pivotTable tabId="3" name="regiontotalsale"/>
    <pivotTable tabId="3" name="regiontotalunit"/>
    <pivotTable tabId="3" name="saleperson"/>
    <pivotTable tabId="3" name="salepersonsale"/>
    <pivotTable tabId="3" name="totaldiscount"/>
    <pivotTable tabId="3" name="totalsale"/>
    <pivotTable tabId="3" name="totalunit"/>
  </pivotTables>
  <data>
    <tabular pivotCacheId="5584578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9E0DAAA-2774-494B-BB23-B1D3651B378D}" cache="Slicer_Product_Category" caption="Product Category" rowHeight="234950"/>
  <slicer name="Region" xr10:uid="{705F4E03-3161-4476-A1AD-5ACF1CCF1AC3}" cache="Slicer_Region" caption="Region" rowHeight="234950"/>
  <slicer name="Salesperson" xr10:uid="{88A05AC0-DE84-401F-87E3-151F53834B12}" cache="Slicer_Salesperson" caption="Salesperson" rowHeight="234950"/>
  <slicer name="Payment Method" xr10:uid="{15658C53-9E91-43B4-8EED-DC12A6A1EB9C}" cache="Slicer_Payment_Method" caption="Payment Method" rowHeight="234950"/>
  <slicer name="months   " xr10:uid="{AEB7877D-1BD7-4A21-B583-44282F5D11D4}" cache="Slicer_months" caption="months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AA305862-BE2C-4CC5-BA84-5058AE2DC83C}" cache="Slicer_Product_Category" caption="Product Category" rowHeight="234950"/>
  <slicer name="Region 1" xr10:uid="{E4F99FF1-DEEF-41E2-8218-ED89748337E2}" cache="Slicer_Region" caption="Region" columnCount="2" rowHeight="234950"/>
  <slicer name="Salesperson 1" xr10:uid="{3E5B2070-22AA-4396-9125-821F42937A1D}" cache="Slicer_Salesperson" caption="Salesperson" rowHeight="234950"/>
  <slicer name="Payment Method 1" xr10:uid="{45DCBC95-9610-4610-8C24-28A3755D87B8}" cache="Slicer_Payment_Method" caption="Payment Method" columnCount="2" rowHeight="234950"/>
  <slicer name="months    1" xr10:uid="{C5C721C8-1115-47E4-B2D4-A904A16FCC8A}" cache="Slicer_months" caption="months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52D166-E53C-4053-9D31-02F36EE48D07}" name="Table1" displayName="Table1" ref="B3:O103" headerRowDxfId="5" headerRowBorderDxfId="3" tableBorderDxfId="4">
  <autoFilter ref="B3:O103" xr:uid="{9D52D166-E53C-4053-9D31-02F36EE48D07}"/>
  <tableColumns count="14">
    <tableColumn id="1" xr3:uid="{BE3E2EE2-9C60-4793-BB8E-388A5D0F09D2}" name="Transaction ID" totalsRowLabel="Total"/>
    <tableColumn id="2" xr3:uid="{55946724-E6EF-460F-8B6E-86C208594178}" name="Date" dataDxfId="2"/>
    <tableColumn id="3" xr3:uid="{71293810-482D-405B-A3AD-A26C261EA384}" name="Region"/>
    <tableColumn id="4" xr3:uid="{3A71D3C9-EEFC-41D7-A367-D23C02D235C1}" name="Product Category"/>
    <tableColumn id="5" xr3:uid="{CADBEDD4-4B1B-4969-9CB1-C6BA16620B66}" name="Product Name"/>
    <tableColumn id="6" xr3:uid="{5D80D0CD-E71B-4ED6-9446-4D8F684F3998}" name="Units Sold"/>
    <tableColumn id="7" xr3:uid="{8C771468-6268-4177-81E3-FDAFDFCD243D}" name="Unit Price"/>
    <tableColumn id="8" xr3:uid="{ED729793-C436-4503-B466-CD58E8D3A627}" name="Total Sales"/>
    <tableColumn id="9" xr3:uid="{969A642F-F7D6-4627-AA26-D00D6422CAE7}" name="Discount (%)"/>
    <tableColumn id="10" xr3:uid="{4B3F7C80-CC4A-4C6E-959D-72E75137C7EC}" name="Salesperson"/>
    <tableColumn id="11" xr3:uid="{BE10ECC3-CD67-418A-B4B0-CFF2DE8C5635}" name="Payment Method"/>
    <tableColumn id="12" xr3:uid="{3FAD8D9E-40E2-4F75-9895-3B9F192A9DA9}" name="Customer Rating" totalsRowFunction="sum"/>
    <tableColumn id="13" xr3:uid="{4DB459E6-B61A-4B29-83D9-E56E279F7559}" name="Above 3" dataDxfId="1">
      <calculatedColumnFormula>IF(Table1[[#This Row],[Customer Rating]]&gt;3, "above 3", "lessthen 3")</calculatedColumnFormula>
    </tableColumn>
    <tableColumn id="14" xr3:uid="{6F80964E-82C0-4984-9A7F-8C1D7026EC52}" name="months   " dataDxfId="0">
      <calculatedColumnFormula>TEXT(Table1[[#This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26C55-04C6-4F63-855F-BA363F2023F7}">
  <dimension ref="A2:AD27"/>
  <sheetViews>
    <sheetView zoomScale="93" zoomScaleNormal="107" workbookViewId="0">
      <selection activeCell="A3" sqref="A3"/>
    </sheetView>
  </sheetViews>
  <sheetFormatPr defaultRowHeight="14.4" x14ac:dyDescent="0.3"/>
  <cols>
    <col min="1" max="2" width="16.44140625" bestFit="1" customWidth="1"/>
    <col min="3" max="3" width="16" bestFit="1" customWidth="1"/>
    <col min="4" max="5" width="16.44140625" bestFit="1" customWidth="1"/>
    <col min="6" max="6" width="13" bestFit="1" customWidth="1"/>
    <col min="7" max="7" width="16.44140625" bestFit="1" customWidth="1"/>
    <col min="8" max="8" width="18.21875" bestFit="1" customWidth="1"/>
    <col min="10" max="10" width="13" bestFit="1" customWidth="1"/>
    <col min="11" max="11" width="16" bestFit="1" customWidth="1"/>
    <col min="12" max="12" width="15.6640625" bestFit="1" customWidth="1"/>
    <col min="13" max="13" width="13.88671875" bestFit="1" customWidth="1"/>
    <col min="14" max="14" width="18.109375" bestFit="1" customWidth="1"/>
    <col min="15" max="16" width="16" bestFit="1" customWidth="1"/>
    <col min="17" max="17" width="13" bestFit="1" customWidth="1"/>
    <col min="18" max="18" width="16" bestFit="1" customWidth="1"/>
    <col min="20" max="20" width="14.88671875" bestFit="1" customWidth="1"/>
    <col min="21" max="22" width="16.44140625" bestFit="1" customWidth="1"/>
    <col min="23" max="23" width="13" bestFit="1" customWidth="1"/>
    <col min="24" max="25" width="16.44140625" bestFit="1" customWidth="1"/>
    <col min="26" max="26" width="13" bestFit="1" customWidth="1"/>
    <col min="27" max="28" width="16.44140625" bestFit="1" customWidth="1"/>
    <col min="29" max="29" width="13" bestFit="1" customWidth="1"/>
    <col min="30" max="30" width="16" bestFit="1" customWidth="1"/>
  </cols>
  <sheetData>
    <row r="2" spans="1:30" x14ac:dyDescent="0.3">
      <c r="A2">
        <f>GETPIVOTDATA("Total Sales",$A$3)</f>
        <v>779685.18000000028</v>
      </c>
      <c r="F2" s="1" t="s">
        <v>151</v>
      </c>
      <c r="G2" t="s">
        <v>153</v>
      </c>
      <c r="H2" t="s">
        <v>154</v>
      </c>
      <c r="J2" s="1" t="s">
        <v>151</v>
      </c>
      <c r="K2" t="s">
        <v>155</v>
      </c>
      <c r="M2" s="1" t="s">
        <v>2</v>
      </c>
      <c r="N2" s="1" t="s">
        <v>3</v>
      </c>
      <c r="O2" t="s">
        <v>155</v>
      </c>
      <c r="Q2" s="1" t="s">
        <v>151</v>
      </c>
      <c r="R2" t="s">
        <v>155</v>
      </c>
      <c r="T2" s="1" t="s">
        <v>151</v>
      </c>
      <c r="U2" t="s">
        <v>153</v>
      </c>
      <c r="W2" s="1" t="s">
        <v>151</v>
      </c>
      <c r="X2" t="s">
        <v>153</v>
      </c>
      <c r="Z2" s="1" t="s">
        <v>151</v>
      </c>
      <c r="AA2" t="s">
        <v>153</v>
      </c>
      <c r="AC2" s="1" t="s">
        <v>151</v>
      </c>
      <c r="AD2" t="s">
        <v>155</v>
      </c>
    </row>
    <row r="3" spans="1:30" x14ac:dyDescent="0.3">
      <c r="A3" t="s">
        <v>153</v>
      </c>
      <c r="C3" t="s">
        <v>155</v>
      </c>
      <c r="F3" s="2" t="s">
        <v>37</v>
      </c>
      <c r="G3" s="9">
        <v>146156.34</v>
      </c>
      <c r="H3" s="3">
        <v>0.18235294117647058</v>
      </c>
      <c r="J3" s="2" t="s">
        <v>24</v>
      </c>
      <c r="K3" s="9">
        <v>202</v>
      </c>
      <c r="M3" t="s">
        <v>54</v>
      </c>
      <c r="N3" t="s">
        <v>37</v>
      </c>
      <c r="O3" s="9">
        <v>23</v>
      </c>
      <c r="Q3" s="2" t="s">
        <v>54</v>
      </c>
      <c r="R3" s="9">
        <v>380</v>
      </c>
      <c r="T3" s="2" t="s">
        <v>42</v>
      </c>
      <c r="U3" s="9">
        <v>195791.53999999998</v>
      </c>
      <c r="W3" s="2" t="s">
        <v>24</v>
      </c>
      <c r="X3" s="9">
        <v>104362.53</v>
      </c>
      <c r="Z3" s="2" t="s">
        <v>161</v>
      </c>
      <c r="AA3" s="9">
        <v>292660.24</v>
      </c>
      <c r="AC3" s="2" t="s">
        <v>161</v>
      </c>
      <c r="AD3" s="9">
        <v>456</v>
      </c>
    </row>
    <row r="4" spans="1:30" x14ac:dyDescent="0.3">
      <c r="A4" s="9">
        <v>779685.18000000028</v>
      </c>
      <c r="C4" s="9">
        <v>1431</v>
      </c>
      <c r="F4" s="2" t="s">
        <v>31</v>
      </c>
      <c r="G4" s="9">
        <v>181898.12000000002</v>
      </c>
      <c r="H4" s="3">
        <v>0.15294117647058825</v>
      </c>
      <c r="J4" s="2" t="s">
        <v>86</v>
      </c>
      <c r="K4" s="9">
        <v>91</v>
      </c>
      <c r="N4" t="s">
        <v>31</v>
      </c>
      <c r="O4" s="9">
        <v>155</v>
      </c>
      <c r="Q4" s="2" t="s">
        <v>13</v>
      </c>
      <c r="R4" s="9">
        <v>351</v>
      </c>
      <c r="T4" s="2" t="s">
        <v>22</v>
      </c>
      <c r="U4" s="9">
        <v>193076.57</v>
      </c>
      <c r="W4" s="2" t="s">
        <v>86</v>
      </c>
      <c r="X4" s="9">
        <v>56267.18</v>
      </c>
      <c r="Z4" s="2" t="s">
        <v>162</v>
      </c>
      <c r="AA4" s="9">
        <v>251909</v>
      </c>
      <c r="AC4" s="2" t="s">
        <v>162</v>
      </c>
      <c r="AD4" s="9">
        <v>544</v>
      </c>
    </row>
    <row r="5" spans="1:30" x14ac:dyDescent="0.3">
      <c r="F5" s="2" t="s">
        <v>28</v>
      </c>
      <c r="G5" s="9">
        <v>169905.88000000003</v>
      </c>
      <c r="H5" s="3">
        <v>0.24705882352941178</v>
      </c>
      <c r="J5" s="2" t="s">
        <v>16</v>
      </c>
      <c r="K5" s="9">
        <v>442</v>
      </c>
      <c r="N5" t="s">
        <v>28</v>
      </c>
      <c r="O5" s="9">
        <v>72</v>
      </c>
      <c r="Q5" s="2" t="s">
        <v>27</v>
      </c>
      <c r="R5" s="9">
        <v>291</v>
      </c>
      <c r="T5" s="2" t="s">
        <v>25</v>
      </c>
      <c r="U5" s="9">
        <v>198574.90999999997</v>
      </c>
      <c r="W5" s="2" t="s">
        <v>16</v>
      </c>
      <c r="X5" s="9">
        <v>219787.65999999997</v>
      </c>
      <c r="Z5" s="2" t="s">
        <v>163</v>
      </c>
      <c r="AA5" s="9">
        <v>235115.94000000003</v>
      </c>
      <c r="AC5" s="2" t="s">
        <v>163</v>
      </c>
      <c r="AD5" s="9">
        <v>431</v>
      </c>
    </row>
    <row r="6" spans="1:30" x14ac:dyDescent="0.3">
      <c r="F6" s="2" t="s">
        <v>19</v>
      </c>
      <c r="G6" s="9">
        <v>145990.88</v>
      </c>
      <c r="H6" s="3">
        <v>0.22941176470588234</v>
      </c>
      <c r="J6" s="2" t="s">
        <v>21</v>
      </c>
      <c r="K6" s="9">
        <v>312</v>
      </c>
      <c r="N6" t="s">
        <v>19</v>
      </c>
      <c r="O6" s="9">
        <v>63</v>
      </c>
      <c r="Q6" s="2" t="s">
        <v>34</v>
      </c>
      <c r="R6" s="9">
        <v>409</v>
      </c>
      <c r="T6" s="2" t="s">
        <v>17</v>
      </c>
      <c r="U6" s="9">
        <v>192242.16000000003</v>
      </c>
      <c r="W6" s="2" t="s">
        <v>21</v>
      </c>
      <c r="X6" s="9">
        <v>203783.45000000004</v>
      </c>
      <c r="Z6" s="2" t="s">
        <v>152</v>
      </c>
      <c r="AA6" s="9">
        <v>779685.18</v>
      </c>
      <c r="AC6" s="2" t="s">
        <v>152</v>
      </c>
      <c r="AD6" s="9">
        <v>1431</v>
      </c>
    </row>
    <row r="7" spans="1:30" x14ac:dyDescent="0.3">
      <c r="F7" s="2" t="s">
        <v>14</v>
      </c>
      <c r="G7" s="9">
        <v>135733.96</v>
      </c>
      <c r="H7" s="3">
        <v>0.18823529411764706</v>
      </c>
      <c r="J7" s="2" t="s">
        <v>47</v>
      </c>
      <c r="K7" s="9">
        <v>384</v>
      </c>
      <c r="N7" t="s">
        <v>14</v>
      </c>
      <c r="O7" s="9">
        <v>67</v>
      </c>
      <c r="Q7" s="2" t="s">
        <v>152</v>
      </c>
      <c r="R7" s="9">
        <v>1431</v>
      </c>
      <c r="T7" s="2" t="s">
        <v>152</v>
      </c>
      <c r="U7" s="9">
        <v>779685.18</v>
      </c>
      <c r="W7" s="2" t="s">
        <v>47</v>
      </c>
      <c r="X7" s="9">
        <v>195484.36000000002</v>
      </c>
    </row>
    <row r="8" spans="1:30" x14ac:dyDescent="0.3">
      <c r="A8" t="s">
        <v>154</v>
      </c>
      <c r="C8" s="1" t="s">
        <v>151</v>
      </c>
      <c r="D8" t="s">
        <v>153</v>
      </c>
      <c r="F8" s="2" t="s">
        <v>152</v>
      </c>
      <c r="G8" s="9">
        <v>779685.18</v>
      </c>
      <c r="H8" s="3">
        <v>1</v>
      </c>
      <c r="J8" s="2" t="s">
        <v>152</v>
      </c>
      <c r="K8" s="9">
        <v>1431</v>
      </c>
      <c r="M8" t="s">
        <v>156</v>
      </c>
      <c r="O8" s="9">
        <v>380</v>
      </c>
      <c r="W8" s="2" t="s">
        <v>152</v>
      </c>
      <c r="X8" s="9">
        <v>779685.18</v>
      </c>
    </row>
    <row r="9" spans="1:30" x14ac:dyDescent="0.3">
      <c r="A9" s="9">
        <v>850</v>
      </c>
      <c r="C9" s="2" t="s">
        <v>54</v>
      </c>
      <c r="D9" s="9">
        <v>203748.16999999998</v>
      </c>
      <c r="M9" t="s">
        <v>13</v>
      </c>
      <c r="N9" t="s">
        <v>37</v>
      </c>
      <c r="O9" s="9">
        <v>51</v>
      </c>
    </row>
    <row r="10" spans="1:30" x14ac:dyDescent="0.3">
      <c r="C10" s="2" t="s">
        <v>13</v>
      </c>
      <c r="D10" s="9">
        <v>186450.53000000003</v>
      </c>
      <c r="N10" t="s">
        <v>31</v>
      </c>
      <c r="O10" s="9">
        <v>40</v>
      </c>
    </row>
    <row r="11" spans="1:30" x14ac:dyDescent="0.3">
      <c r="C11" s="2" t="s">
        <v>27</v>
      </c>
      <c r="D11" s="9">
        <v>173023.04</v>
      </c>
      <c r="N11" t="s">
        <v>28</v>
      </c>
      <c r="O11" s="9">
        <v>89</v>
      </c>
      <c r="Z11" s="7" t="s">
        <v>151</v>
      </c>
      <c r="AA11" s="7" t="s">
        <v>153</v>
      </c>
    </row>
    <row r="12" spans="1:30" x14ac:dyDescent="0.3">
      <c r="C12" s="2" t="s">
        <v>34</v>
      </c>
      <c r="D12" s="9">
        <v>216463.43999999997</v>
      </c>
      <c r="N12" t="s">
        <v>19</v>
      </c>
      <c r="O12" s="9">
        <v>97</v>
      </c>
      <c r="Z12" s="2" t="s">
        <v>161</v>
      </c>
      <c r="AA12">
        <f>GETPIVOTDATA("Total Sales",$Z$2,"months   ",Z12)</f>
        <v>292660.24</v>
      </c>
    </row>
    <row r="13" spans="1:30" x14ac:dyDescent="0.3">
      <c r="C13" s="2" t="s">
        <v>152</v>
      </c>
      <c r="D13" s="9">
        <v>779685.17999999993</v>
      </c>
      <c r="N13" t="s">
        <v>14</v>
      </c>
      <c r="O13" s="9">
        <v>74</v>
      </c>
      <c r="Z13" s="2" t="s">
        <v>162</v>
      </c>
      <c r="AA13">
        <f t="shared" ref="AA13:AA14" si="0">GETPIVOTDATA("Total Sales",$Z$2,"months   ",Z13)</f>
        <v>251909</v>
      </c>
    </row>
    <row r="14" spans="1:30" x14ac:dyDescent="0.3">
      <c r="M14" t="s">
        <v>157</v>
      </c>
      <c r="O14" s="9">
        <v>351</v>
      </c>
      <c r="Z14" s="2" t="s">
        <v>163</v>
      </c>
      <c r="AA14">
        <f t="shared" si="0"/>
        <v>235115.94000000003</v>
      </c>
    </row>
    <row r="15" spans="1:30" x14ac:dyDescent="0.3">
      <c r="M15" t="s">
        <v>27</v>
      </c>
      <c r="N15" t="s">
        <v>37</v>
      </c>
      <c r="O15" s="9">
        <v>65</v>
      </c>
      <c r="Z15" s="8" t="s">
        <v>152</v>
      </c>
    </row>
    <row r="16" spans="1:30" x14ac:dyDescent="0.3">
      <c r="N16" t="s">
        <v>31</v>
      </c>
      <c r="O16" s="9">
        <v>36</v>
      </c>
    </row>
    <row r="17" spans="13:15" x14ac:dyDescent="0.3">
      <c r="N17" t="s">
        <v>28</v>
      </c>
      <c r="O17" s="9">
        <v>60</v>
      </c>
    </row>
    <row r="18" spans="13:15" x14ac:dyDescent="0.3">
      <c r="N18" t="s">
        <v>19</v>
      </c>
      <c r="O18" s="9">
        <v>55</v>
      </c>
    </row>
    <row r="19" spans="13:15" x14ac:dyDescent="0.3">
      <c r="N19" t="s">
        <v>14</v>
      </c>
      <c r="O19" s="9">
        <v>75</v>
      </c>
    </row>
    <row r="20" spans="13:15" x14ac:dyDescent="0.3">
      <c r="M20" t="s">
        <v>158</v>
      </c>
      <c r="O20" s="9">
        <v>291</v>
      </c>
    </row>
    <row r="21" spans="13:15" x14ac:dyDescent="0.3">
      <c r="M21" t="s">
        <v>34</v>
      </c>
      <c r="N21" t="s">
        <v>37</v>
      </c>
      <c r="O21" s="9">
        <v>92</v>
      </c>
    </row>
    <row r="22" spans="13:15" x14ac:dyDescent="0.3">
      <c r="N22" t="s">
        <v>31</v>
      </c>
      <c r="O22" s="9">
        <v>70</v>
      </c>
    </row>
    <row r="23" spans="13:15" x14ac:dyDescent="0.3">
      <c r="N23" t="s">
        <v>28</v>
      </c>
      <c r="O23" s="9">
        <v>107</v>
      </c>
    </row>
    <row r="24" spans="13:15" x14ac:dyDescent="0.3">
      <c r="N24" t="s">
        <v>19</v>
      </c>
      <c r="O24" s="9">
        <v>82</v>
      </c>
    </row>
    <row r="25" spans="13:15" x14ac:dyDescent="0.3">
      <c r="N25" t="s">
        <v>14</v>
      </c>
      <c r="O25" s="9">
        <v>58</v>
      </c>
    </row>
    <row r="26" spans="13:15" x14ac:dyDescent="0.3">
      <c r="M26" t="s">
        <v>159</v>
      </c>
      <c r="O26" s="9">
        <v>409</v>
      </c>
    </row>
    <row r="27" spans="13:15" x14ac:dyDescent="0.3">
      <c r="M27" t="s">
        <v>152</v>
      </c>
      <c r="O27" s="9">
        <v>1431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B92B9-A9E6-4BD5-B499-93F0891EFD74}">
  <dimension ref="B3:O103"/>
  <sheetViews>
    <sheetView topLeftCell="C100" workbookViewId="0">
      <selection activeCell="I104" sqref="I104"/>
    </sheetView>
  </sheetViews>
  <sheetFormatPr defaultRowHeight="14.4" x14ac:dyDescent="0.3"/>
  <cols>
    <col min="2" max="2" width="17.33203125" customWidth="1"/>
    <col min="3" max="3" width="13.109375" style="4" customWidth="1"/>
    <col min="4" max="4" width="10.6640625" customWidth="1"/>
    <col min="5" max="5" width="17.5546875" customWidth="1"/>
    <col min="6" max="6" width="15" customWidth="1"/>
    <col min="7" max="7" width="11.33203125" customWidth="1"/>
    <col min="8" max="8" width="11" customWidth="1"/>
    <col min="9" max="9" width="11.77734375" customWidth="1"/>
    <col min="10" max="10" width="13.44140625" customWidth="1"/>
    <col min="11" max="11" width="12.88671875" customWidth="1"/>
    <col min="12" max="12" width="17.6640625" customWidth="1"/>
    <col min="13" max="13" width="16.77734375" customWidth="1"/>
  </cols>
  <sheetData>
    <row r="3" spans="2:15" x14ac:dyDescent="0.3">
      <c r="B3" s="5" t="s">
        <v>0</v>
      </c>
      <c r="C3" s="6" t="s">
        <v>1</v>
      </c>
      <c r="D3" s="5" t="s">
        <v>2</v>
      </c>
      <c r="E3" s="5" t="s">
        <v>3</v>
      </c>
      <c r="F3" s="5" t="s">
        <v>4</v>
      </c>
      <c r="G3" s="5" t="s">
        <v>5</v>
      </c>
      <c r="H3" s="5" t="s">
        <v>6</v>
      </c>
      <c r="I3" s="5" t="s">
        <v>7</v>
      </c>
      <c r="J3" s="5" t="s">
        <v>8</v>
      </c>
      <c r="K3" s="5" t="s">
        <v>9</v>
      </c>
      <c r="L3" s="5" t="s">
        <v>10</v>
      </c>
      <c r="M3" s="5" t="s">
        <v>11</v>
      </c>
      <c r="N3" s="5" t="s">
        <v>150</v>
      </c>
      <c r="O3" s="5" t="s">
        <v>160</v>
      </c>
    </row>
    <row r="4" spans="2:15" x14ac:dyDescent="0.3">
      <c r="B4" t="s">
        <v>12</v>
      </c>
      <c r="C4" s="4">
        <v>45718</v>
      </c>
      <c r="D4" t="s">
        <v>13</v>
      </c>
      <c r="E4" t="s">
        <v>14</v>
      </c>
      <c r="F4" t="s">
        <v>15</v>
      </c>
      <c r="G4">
        <v>15</v>
      </c>
      <c r="H4">
        <v>734.67</v>
      </c>
      <c r="I4">
        <v>11020.05</v>
      </c>
      <c r="J4">
        <v>5</v>
      </c>
      <c r="K4" t="s">
        <v>16</v>
      </c>
      <c r="L4" t="s">
        <v>17</v>
      </c>
      <c r="M4">
        <v>1.2</v>
      </c>
      <c r="N4" t="str">
        <f>IF(Table1[[#This Row],[Customer Rating]]&gt;3, "above 3", "lessthen 3")</f>
        <v>lessthen 3</v>
      </c>
      <c r="O4" t="str">
        <f>TEXT(Table1[[#This Row],[Date]],"mmmm")</f>
        <v>March</v>
      </c>
    </row>
    <row r="5" spans="2:15" x14ac:dyDescent="0.3">
      <c r="B5" t="s">
        <v>18</v>
      </c>
      <c r="C5" s="4">
        <v>45679</v>
      </c>
      <c r="D5" t="s">
        <v>13</v>
      </c>
      <c r="E5" t="s">
        <v>19</v>
      </c>
      <c r="F5" t="s">
        <v>20</v>
      </c>
      <c r="G5">
        <v>8</v>
      </c>
      <c r="H5">
        <v>710.99</v>
      </c>
      <c r="I5">
        <v>5687.92</v>
      </c>
      <c r="J5">
        <v>5</v>
      </c>
      <c r="K5" t="s">
        <v>21</v>
      </c>
      <c r="L5" t="s">
        <v>22</v>
      </c>
      <c r="M5">
        <v>1.8</v>
      </c>
      <c r="N5" t="str">
        <f>IF(Table1[[#This Row],[Customer Rating]]&gt;3, "above 3", "lessthen 3")</f>
        <v>lessthen 3</v>
      </c>
      <c r="O5" t="str">
        <f>TEXT(Table1[[#This Row],[Date]],"mmmm")</f>
        <v>January</v>
      </c>
    </row>
    <row r="6" spans="2:15" x14ac:dyDescent="0.3">
      <c r="B6" t="s">
        <v>23</v>
      </c>
      <c r="C6" s="4">
        <v>45679</v>
      </c>
      <c r="D6" t="s">
        <v>13</v>
      </c>
      <c r="E6" t="s">
        <v>14</v>
      </c>
      <c r="F6" t="s">
        <v>15</v>
      </c>
      <c r="G6">
        <v>1</v>
      </c>
      <c r="H6">
        <v>311.2</v>
      </c>
      <c r="I6">
        <v>311.2</v>
      </c>
      <c r="J6">
        <v>15</v>
      </c>
      <c r="K6" t="s">
        <v>24</v>
      </c>
      <c r="L6" t="s">
        <v>25</v>
      </c>
      <c r="M6">
        <v>3.1</v>
      </c>
      <c r="N6" t="str">
        <f>IF(Table1[[#This Row],[Customer Rating]]&gt;3, "above 3", "lessthen 3")</f>
        <v>above 3</v>
      </c>
      <c r="O6" t="str">
        <f>TEXT(Table1[[#This Row],[Date]],"mmmm")</f>
        <v>January</v>
      </c>
    </row>
    <row r="7" spans="2:15" x14ac:dyDescent="0.3">
      <c r="B7" t="s">
        <v>26</v>
      </c>
      <c r="C7" s="4">
        <v>45672</v>
      </c>
      <c r="D7" t="s">
        <v>27</v>
      </c>
      <c r="E7" t="s">
        <v>28</v>
      </c>
      <c r="F7" t="s">
        <v>29</v>
      </c>
      <c r="G7">
        <v>28</v>
      </c>
      <c r="H7">
        <v>974.02</v>
      </c>
      <c r="I7">
        <v>27272.560000000001</v>
      </c>
      <c r="J7">
        <v>10</v>
      </c>
      <c r="K7" t="s">
        <v>21</v>
      </c>
      <c r="L7" t="s">
        <v>17</v>
      </c>
      <c r="M7">
        <v>4.9000000000000004</v>
      </c>
      <c r="N7" t="str">
        <f>IF(Table1[[#This Row],[Customer Rating]]&gt;3, "above 3", "lessthen 3")</f>
        <v>above 3</v>
      </c>
      <c r="O7" t="str">
        <f>TEXT(Table1[[#This Row],[Date]],"mmmm")</f>
        <v>January</v>
      </c>
    </row>
    <row r="8" spans="2:15" x14ac:dyDescent="0.3">
      <c r="B8" t="s">
        <v>30</v>
      </c>
      <c r="C8" s="4">
        <v>45678</v>
      </c>
      <c r="D8" t="s">
        <v>13</v>
      </c>
      <c r="E8" t="s">
        <v>31</v>
      </c>
      <c r="F8" t="s">
        <v>32</v>
      </c>
      <c r="G8">
        <v>5</v>
      </c>
      <c r="H8">
        <v>611.47</v>
      </c>
      <c r="I8">
        <v>3057.35</v>
      </c>
      <c r="J8">
        <v>5</v>
      </c>
      <c r="K8" t="s">
        <v>21</v>
      </c>
      <c r="L8" t="s">
        <v>25</v>
      </c>
      <c r="M8">
        <v>4.9000000000000004</v>
      </c>
      <c r="N8" t="str">
        <f>IF(Table1[[#This Row],[Customer Rating]]&gt;3, "above 3", "lessthen 3")</f>
        <v>above 3</v>
      </c>
      <c r="O8" t="str">
        <f>TEXT(Table1[[#This Row],[Date]],"mmmm")</f>
        <v>January</v>
      </c>
    </row>
    <row r="9" spans="2:15" x14ac:dyDescent="0.3">
      <c r="B9" t="s">
        <v>33</v>
      </c>
      <c r="C9" s="4">
        <v>45659</v>
      </c>
      <c r="D9" t="s">
        <v>34</v>
      </c>
      <c r="E9" t="s">
        <v>28</v>
      </c>
      <c r="F9" t="s">
        <v>35</v>
      </c>
      <c r="G9">
        <v>9</v>
      </c>
      <c r="H9">
        <v>25.81</v>
      </c>
      <c r="I9">
        <v>232.29</v>
      </c>
      <c r="J9">
        <v>15</v>
      </c>
      <c r="K9" t="s">
        <v>21</v>
      </c>
      <c r="L9" t="s">
        <v>17</v>
      </c>
      <c r="M9">
        <v>3.4</v>
      </c>
      <c r="N9" t="str">
        <f>IF(Table1[[#This Row],[Customer Rating]]&gt;3, "above 3", "lessthen 3")</f>
        <v>above 3</v>
      </c>
      <c r="O9" t="str">
        <f>TEXT(Table1[[#This Row],[Date]],"mmmm")</f>
        <v>January</v>
      </c>
    </row>
    <row r="10" spans="2:15" x14ac:dyDescent="0.3">
      <c r="B10" t="s">
        <v>36</v>
      </c>
      <c r="C10" s="4">
        <v>45661</v>
      </c>
      <c r="D10" t="s">
        <v>27</v>
      </c>
      <c r="E10" t="s">
        <v>37</v>
      </c>
      <c r="F10" t="s">
        <v>38</v>
      </c>
      <c r="G10">
        <v>17</v>
      </c>
      <c r="H10">
        <v>266.19</v>
      </c>
      <c r="I10">
        <v>4525.2299999999996</v>
      </c>
      <c r="J10">
        <v>5</v>
      </c>
      <c r="K10" t="s">
        <v>21</v>
      </c>
      <c r="L10" t="s">
        <v>22</v>
      </c>
      <c r="M10">
        <v>1.1000000000000001</v>
      </c>
      <c r="N10" t="str">
        <f>IF(Table1[[#This Row],[Customer Rating]]&gt;3, "above 3", "lessthen 3")</f>
        <v>lessthen 3</v>
      </c>
      <c r="O10" t="str">
        <f>TEXT(Table1[[#This Row],[Date]],"mmmm")</f>
        <v>January</v>
      </c>
    </row>
    <row r="11" spans="2:15" x14ac:dyDescent="0.3">
      <c r="B11" t="s">
        <v>39</v>
      </c>
      <c r="C11" s="4">
        <v>45719</v>
      </c>
      <c r="D11" t="s">
        <v>34</v>
      </c>
      <c r="E11" t="s">
        <v>28</v>
      </c>
      <c r="F11" t="s">
        <v>35</v>
      </c>
      <c r="G11">
        <v>12</v>
      </c>
      <c r="H11">
        <v>940.1</v>
      </c>
      <c r="I11">
        <v>11281.2</v>
      </c>
      <c r="J11">
        <v>15</v>
      </c>
      <c r="K11" t="s">
        <v>24</v>
      </c>
      <c r="L11" t="s">
        <v>22</v>
      </c>
      <c r="M11">
        <v>2.2999999999999998</v>
      </c>
      <c r="N11" t="str">
        <f>IF(Table1[[#This Row],[Customer Rating]]&gt;3, "above 3", "lessthen 3")</f>
        <v>lessthen 3</v>
      </c>
      <c r="O11" t="str">
        <f>TEXT(Table1[[#This Row],[Date]],"mmmm")</f>
        <v>March</v>
      </c>
    </row>
    <row r="12" spans="2:15" x14ac:dyDescent="0.3">
      <c r="B12" t="s">
        <v>40</v>
      </c>
      <c r="C12" s="4">
        <v>45683</v>
      </c>
      <c r="D12" t="s">
        <v>13</v>
      </c>
      <c r="E12" t="s">
        <v>19</v>
      </c>
      <c r="F12" t="s">
        <v>41</v>
      </c>
      <c r="G12">
        <v>15</v>
      </c>
      <c r="H12">
        <v>830.45</v>
      </c>
      <c r="I12">
        <v>12456.75</v>
      </c>
      <c r="J12">
        <v>15</v>
      </c>
      <c r="K12" t="s">
        <v>21</v>
      </c>
      <c r="L12" t="s">
        <v>42</v>
      </c>
      <c r="M12">
        <v>2.1</v>
      </c>
      <c r="N12" t="str">
        <f>IF(Table1[[#This Row],[Customer Rating]]&gt;3, "above 3", "lessthen 3")</f>
        <v>lessthen 3</v>
      </c>
      <c r="O12" t="str">
        <f>TEXT(Table1[[#This Row],[Date]],"mmmm")</f>
        <v>January</v>
      </c>
    </row>
    <row r="13" spans="2:15" x14ac:dyDescent="0.3">
      <c r="B13" t="s">
        <v>43</v>
      </c>
      <c r="C13" s="4">
        <v>45728</v>
      </c>
      <c r="D13" t="s">
        <v>13</v>
      </c>
      <c r="E13" t="s">
        <v>19</v>
      </c>
      <c r="F13" t="s">
        <v>44</v>
      </c>
      <c r="G13">
        <v>13</v>
      </c>
      <c r="H13">
        <v>83.81</v>
      </c>
      <c r="I13">
        <v>1089.53</v>
      </c>
      <c r="J13">
        <v>0</v>
      </c>
      <c r="K13" t="s">
        <v>21</v>
      </c>
      <c r="L13" t="s">
        <v>42</v>
      </c>
      <c r="M13">
        <v>1</v>
      </c>
      <c r="N13" t="str">
        <f>IF(Table1[[#This Row],[Customer Rating]]&gt;3, "above 3", "lessthen 3")</f>
        <v>lessthen 3</v>
      </c>
      <c r="O13" t="str">
        <f>TEXT(Table1[[#This Row],[Date]],"mmmm")</f>
        <v>March</v>
      </c>
    </row>
    <row r="14" spans="2:15" x14ac:dyDescent="0.3">
      <c r="B14" t="s">
        <v>45</v>
      </c>
      <c r="C14" s="4">
        <v>45692</v>
      </c>
      <c r="D14" t="s">
        <v>13</v>
      </c>
      <c r="E14" t="s">
        <v>37</v>
      </c>
      <c r="F14" t="s">
        <v>46</v>
      </c>
      <c r="G14">
        <v>17</v>
      </c>
      <c r="H14">
        <v>714.23</v>
      </c>
      <c r="I14">
        <v>12141.91</v>
      </c>
      <c r="J14">
        <v>10</v>
      </c>
      <c r="K14" t="s">
        <v>47</v>
      </c>
      <c r="L14" t="s">
        <v>22</v>
      </c>
      <c r="M14">
        <v>2.4</v>
      </c>
      <c r="N14" t="str">
        <f>IF(Table1[[#This Row],[Customer Rating]]&gt;3, "above 3", "lessthen 3")</f>
        <v>lessthen 3</v>
      </c>
      <c r="O14" t="str">
        <f>TEXT(Table1[[#This Row],[Date]],"mmmm")</f>
        <v>February</v>
      </c>
    </row>
    <row r="15" spans="2:15" x14ac:dyDescent="0.3">
      <c r="B15" t="s">
        <v>48</v>
      </c>
      <c r="C15" s="4">
        <v>45669</v>
      </c>
      <c r="D15" t="s">
        <v>27</v>
      </c>
      <c r="E15" t="s">
        <v>31</v>
      </c>
      <c r="F15" t="s">
        <v>49</v>
      </c>
      <c r="G15">
        <v>7</v>
      </c>
      <c r="H15">
        <v>851.54</v>
      </c>
      <c r="I15">
        <v>5960.78</v>
      </c>
      <c r="J15">
        <v>0</v>
      </c>
      <c r="K15" t="s">
        <v>47</v>
      </c>
      <c r="L15" t="s">
        <v>17</v>
      </c>
      <c r="M15">
        <v>3.4</v>
      </c>
      <c r="N15" t="str">
        <f>IF(Table1[[#This Row],[Customer Rating]]&gt;3, "above 3", "lessthen 3")</f>
        <v>above 3</v>
      </c>
      <c r="O15" t="str">
        <f>TEXT(Table1[[#This Row],[Date]],"mmmm")</f>
        <v>January</v>
      </c>
    </row>
    <row r="16" spans="2:15" x14ac:dyDescent="0.3">
      <c r="B16" t="s">
        <v>50</v>
      </c>
      <c r="C16" s="4">
        <v>45704</v>
      </c>
      <c r="D16" t="s">
        <v>27</v>
      </c>
      <c r="E16" t="s">
        <v>37</v>
      </c>
      <c r="F16" t="s">
        <v>46</v>
      </c>
      <c r="G16">
        <v>1</v>
      </c>
      <c r="H16">
        <v>389.1</v>
      </c>
      <c r="I16">
        <v>389.1</v>
      </c>
      <c r="J16">
        <v>10</v>
      </c>
      <c r="K16" t="s">
        <v>24</v>
      </c>
      <c r="L16" t="s">
        <v>25</v>
      </c>
      <c r="M16">
        <v>3.2</v>
      </c>
      <c r="N16" t="str">
        <f>IF(Table1[[#This Row],[Customer Rating]]&gt;3, "above 3", "lessthen 3")</f>
        <v>above 3</v>
      </c>
      <c r="O16" t="str">
        <f>TEXT(Table1[[#This Row],[Date]],"mmmm")</f>
        <v>February</v>
      </c>
    </row>
    <row r="17" spans="2:15" x14ac:dyDescent="0.3">
      <c r="B17" t="s">
        <v>51</v>
      </c>
      <c r="C17" s="4">
        <v>45699</v>
      </c>
      <c r="D17" t="s">
        <v>34</v>
      </c>
      <c r="E17" t="s">
        <v>37</v>
      </c>
      <c r="F17" t="s">
        <v>52</v>
      </c>
      <c r="G17">
        <v>15</v>
      </c>
      <c r="H17">
        <v>433.27</v>
      </c>
      <c r="I17">
        <v>6499.05</v>
      </c>
      <c r="J17">
        <v>20</v>
      </c>
      <c r="K17" t="s">
        <v>16</v>
      </c>
      <c r="L17" t="s">
        <v>17</v>
      </c>
      <c r="M17">
        <v>4.5999999999999996</v>
      </c>
      <c r="N17" t="str">
        <f>IF(Table1[[#This Row],[Customer Rating]]&gt;3, "above 3", "lessthen 3")</f>
        <v>above 3</v>
      </c>
      <c r="O17" t="str">
        <f>TEXT(Table1[[#This Row],[Date]],"mmmm")</f>
        <v>February</v>
      </c>
    </row>
    <row r="18" spans="2:15" x14ac:dyDescent="0.3">
      <c r="B18" t="s">
        <v>53</v>
      </c>
      <c r="C18" s="4">
        <v>45680</v>
      </c>
      <c r="D18" t="s">
        <v>54</v>
      </c>
      <c r="E18" t="s">
        <v>31</v>
      </c>
      <c r="F18" t="s">
        <v>49</v>
      </c>
      <c r="G18">
        <v>29</v>
      </c>
      <c r="H18">
        <v>513.48</v>
      </c>
      <c r="I18">
        <v>14890.92</v>
      </c>
      <c r="J18">
        <v>20</v>
      </c>
      <c r="K18" t="s">
        <v>16</v>
      </c>
      <c r="L18" t="s">
        <v>25</v>
      </c>
      <c r="M18">
        <v>1.9</v>
      </c>
      <c r="N18" t="str">
        <f>IF(Table1[[#This Row],[Customer Rating]]&gt;3, "above 3", "lessthen 3")</f>
        <v>lessthen 3</v>
      </c>
      <c r="O18" t="str">
        <f>TEXT(Table1[[#This Row],[Date]],"mmmm")</f>
        <v>January</v>
      </c>
    </row>
    <row r="19" spans="2:15" x14ac:dyDescent="0.3">
      <c r="B19" t="s">
        <v>55</v>
      </c>
      <c r="C19" s="4">
        <v>45699</v>
      </c>
      <c r="D19" t="s">
        <v>13</v>
      </c>
      <c r="E19" t="s">
        <v>37</v>
      </c>
      <c r="F19" t="s">
        <v>46</v>
      </c>
      <c r="G19">
        <v>22</v>
      </c>
      <c r="H19">
        <v>881.66</v>
      </c>
      <c r="I19">
        <v>19396.52</v>
      </c>
      <c r="J19">
        <v>0</v>
      </c>
      <c r="K19" t="s">
        <v>47</v>
      </c>
      <c r="L19" t="s">
        <v>22</v>
      </c>
      <c r="M19">
        <v>2.8</v>
      </c>
      <c r="N19" t="str">
        <f>IF(Table1[[#This Row],[Customer Rating]]&gt;3, "above 3", "lessthen 3")</f>
        <v>lessthen 3</v>
      </c>
      <c r="O19" t="str">
        <f>TEXT(Table1[[#This Row],[Date]],"mmmm")</f>
        <v>February</v>
      </c>
    </row>
    <row r="20" spans="2:15" x14ac:dyDescent="0.3">
      <c r="B20" t="s">
        <v>56</v>
      </c>
      <c r="C20" s="4">
        <v>45732</v>
      </c>
      <c r="D20" t="s">
        <v>34</v>
      </c>
      <c r="E20" t="s">
        <v>14</v>
      </c>
      <c r="F20" t="s">
        <v>57</v>
      </c>
      <c r="G20">
        <v>20</v>
      </c>
      <c r="H20">
        <v>893.63</v>
      </c>
      <c r="I20">
        <v>17872.599999999999</v>
      </c>
      <c r="J20">
        <v>5</v>
      </c>
      <c r="K20" t="s">
        <v>21</v>
      </c>
      <c r="L20" t="s">
        <v>25</v>
      </c>
      <c r="M20">
        <v>2.2999999999999998</v>
      </c>
      <c r="N20" t="str">
        <f>IF(Table1[[#This Row],[Customer Rating]]&gt;3, "above 3", "lessthen 3")</f>
        <v>lessthen 3</v>
      </c>
      <c r="O20" t="str">
        <f>TEXT(Table1[[#This Row],[Date]],"mmmm")</f>
        <v>March</v>
      </c>
    </row>
    <row r="21" spans="2:15" x14ac:dyDescent="0.3">
      <c r="B21" t="s">
        <v>58</v>
      </c>
      <c r="C21" s="4">
        <v>45734</v>
      </c>
      <c r="D21" t="s">
        <v>13</v>
      </c>
      <c r="E21" t="s">
        <v>31</v>
      </c>
      <c r="F21" t="s">
        <v>59</v>
      </c>
      <c r="G21">
        <v>25</v>
      </c>
      <c r="H21">
        <v>651.21</v>
      </c>
      <c r="I21">
        <v>16280.25</v>
      </c>
      <c r="J21">
        <v>10</v>
      </c>
      <c r="K21" t="s">
        <v>16</v>
      </c>
      <c r="L21" t="s">
        <v>25</v>
      </c>
      <c r="M21">
        <v>2.9</v>
      </c>
      <c r="N21" t="str">
        <f>IF(Table1[[#This Row],[Customer Rating]]&gt;3, "above 3", "lessthen 3")</f>
        <v>lessthen 3</v>
      </c>
      <c r="O21" t="str">
        <f>TEXT(Table1[[#This Row],[Date]],"mmmm")</f>
        <v>March</v>
      </c>
    </row>
    <row r="22" spans="2:15" x14ac:dyDescent="0.3">
      <c r="B22" t="s">
        <v>60</v>
      </c>
      <c r="C22" s="4">
        <v>45736</v>
      </c>
      <c r="D22" t="s">
        <v>54</v>
      </c>
      <c r="E22" t="s">
        <v>31</v>
      </c>
      <c r="F22" t="s">
        <v>32</v>
      </c>
      <c r="G22">
        <v>10</v>
      </c>
      <c r="H22">
        <v>344.24</v>
      </c>
      <c r="I22">
        <v>3442.4</v>
      </c>
      <c r="J22">
        <v>0</v>
      </c>
      <c r="K22" t="s">
        <v>21</v>
      </c>
      <c r="L22" t="s">
        <v>25</v>
      </c>
      <c r="M22">
        <v>1.3</v>
      </c>
      <c r="N22" t="str">
        <f>IF(Table1[[#This Row],[Customer Rating]]&gt;3, "above 3", "lessthen 3")</f>
        <v>lessthen 3</v>
      </c>
      <c r="O22" t="str">
        <f>TEXT(Table1[[#This Row],[Date]],"mmmm")</f>
        <v>March</v>
      </c>
    </row>
    <row r="23" spans="2:15" x14ac:dyDescent="0.3">
      <c r="B23" t="s">
        <v>61</v>
      </c>
      <c r="C23" s="4">
        <v>45659</v>
      </c>
      <c r="D23" t="s">
        <v>54</v>
      </c>
      <c r="E23" t="s">
        <v>28</v>
      </c>
      <c r="F23" t="s">
        <v>29</v>
      </c>
      <c r="G23">
        <v>12</v>
      </c>
      <c r="H23">
        <v>259.26</v>
      </c>
      <c r="I23">
        <v>3111.12</v>
      </c>
      <c r="J23">
        <v>0</v>
      </c>
      <c r="K23" t="s">
        <v>47</v>
      </c>
      <c r="L23" t="s">
        <v>25</v>
      </c>
      <c r="M23">
        <v>5</v>
      </c>
      <c r="N23" t="str">
        <f>IF(Table1[[#This Row],[Customer Rating]]&gt;3, "above 3", "lessthen 3")</f>
        <v>above 3</v>
      </c>
      <c r="O23" t="str">
        <f>TEXT(Table1[[#This Row],[Date]],"mmmm")</f>
        <v>January</v>
      </c>
    </row>
    <row r="24" spans="2:15" x14ac:dyDescent="0.3">
      <c r="B24" t="s">
        <v>62</v>
      </c>
      <c r="C24" s="4">
        <v>45711</v>
      </c>
      <c r="D24" t="s">
        <v>54</v>
      </c>
      <c r="E24" t="s">
        <v>37</v>
      </c>
      <c r="F24" t="s">
        <v>52</v>
      </c>
      <c r="G24">
        <v>2</v>
      </c>
      <c r="H24">
        <v>507.65</v>
      </c>
      <c r="I24">
        <v>1015.3</v>
      </c>
      <c r="J24">
        <v>20</v>
      </c>
      <c r="K24" t="s">
        <v>24</v>
      </c>
      <c r="L24" t="s">
        <v>25</v>
      </c>
      <c r="M24">
        <v>2</v>
      </c>
      <c r="N24" t="str">
        <f>IF(Table1[[#This Row],[Customer Rating]]&gt;3, "above 3", "lessthen 3")</f>
        <v>lessthen 3</v>
      </c>
      <c r="O24" t="str">
        <f>TEXT(Table1[[#This Row],[Date]],"mmmm")</f>
        <v>February</v>
      </c>
    </row>
    <row r="25" spans="2:15" x14ac:dyDescent="0.3">
      <c r="B25" t="s">
        <v>63</v>
      </c>
      <c r="C25" s="4">
        <v>45727</v>
      </c>
      <c r="D25" t="s">
        <v>34</v>
      </c>
      <c r="E25" t="s">
        <v>28</v>
      </c>
      <c r="F25" t="s">
        <v>64</v>
      </c>
      <c r="G25">
        <v>12</v>
      </c>
      <c r="H25">
        <v>453.31</v>
      </c>
      <c r="I25">
        <v>5439.72</v>
      </c>
      <c r="J25">
        <v>15</v>
      </c>
      <c r="K25" t="s">
        <v>16</v>
      </c>
      <c r="L25" t="s">
        <v>42</v>
      </c>
      <c r="M25">
        <v>2</v>
      </c>
      <c r="N25" t="str">
        <f>IF(Table1[[#This Row],[Customer Rating]]&gt;3, "above 3", "lessthen 3")</f>
        <v>lessthen 3</v>
      </c>
      <c r="O25" t="str">
        <f>TEXT(Table1[[#This Row],[Date]],"mmmm")</f>
        <v>March</v>
      </c>
    </row>
    <row r="26" spans="2:15" x14ac:dyDescent="0.3">
      <c r="B26" t="s">
        <v>65</v>
      </c>
      <c r="C26" s="4">
        <v>45668</v>
      </c>
      <c r="D26" t="s">
        <v>54</v>
      </c>
      <c r="E26" t="s">
        <v>19</v>
      </c>
      <c r="F26" t="s">
        <v>20</v>
      </c>
      <c r="G26">
        <v>2</v>
      </c>
      <c r="H26">
        <v>637.19000000000005</v>
      </c>
      <c r="I26">
        <v>1274.3800000000001</v>
      </c>
      <c r="J26">
        <v>0</v>
      </c>
      <c r="K26" t="s">
        <v>24</v>
      </c>
      <c r="L26" t="s">
        <v>42</v>
      </c>
      <c r="M26">
        <v>3</v>
      </c>
      <c r="N26" t="str">
        <f>IF(Table1[[#This Row],[Customer Rating]]&gt;3, "above 3", "lessthen 3")</f>
        <v>lessthen 3</v>
      </c>
      <c r="O26" t="str">
        <f>TEXT(Table1[[#This Row],[Date]],"mmmm")</f>
        <v>January</v>
      </c>
    </row>
    <row r="27" spans="2:15" x14ac:dyDescent="0.3">
      <c r="B27" t="s">
        <v>66</v>
      </c>
      <c r="C27" s="4">
        <v>45693</v>
      </c>
      <c r="D27" t="s">
        <v>54</v>
      </c>
      <c r="E27" t="s">
        <v>19</v>
      </c>
      <c r="F27" t="s">
        <v>44</v>
      </c>
      <c r="G27">
        <v>20</v>
      </c>
      <c r="H27">
        <v>332.7</v>
      </c>
      <c r="I27">
        <v>6654</v>
      </c>
      <c r="J27">
        <v>5</v>
      </c>
      <c r="K27" t="s">
        <v>16</v>
      </c>
      <c r="L27" t="s">
        <v>17</v>
      </c>
      <c r="M27">
        <v>1.9</v>
      </c>
      <c r="N27" t="str">
        <f>IF(Table1[[#This Row],[Customer Rating]]&gt;3, "above 3", "lessthen 3")</f>
        <v>lessthen 3</v>
      </c>
      <c r="O27" t="str">
        <f>TEXT(Table1[[#This Row],[Date]],"mmmm")</f>
        <v>February</v>
      </c>
    </row>
    <row r="28" spans="2:15" x14ac:dyDescent="0.3">
      <c r="B28" t="s">
        <v>67</v>
      </c>
      <c r="C28" s="4">
        <v>45696</v>
      </c>
      <c r="D28" t="s">
        <v>27</v>
      </c>
      <c r="E28" t="s">
        <v>14</v>
      </c>
      <c r="F28" t="s">
        <v>15</v>
      </c>
      <c r="G28">
        <v>1</v>
      </c>
      <c r="H28">
        <v>403.6</v>
      </c>
      <c r="I28">
        <v>403.6</v>
      </c>
      <c r="J28">
        <v>0</v>
      </c>
      <c r="K28" t="s">
        <v>16</v>
      </c>
      <c r="L28" t="s">
        <v>42</v>
      </c>
      <c r="M28">
        <v>3.9</v>
      </c>
      <c r="N28" t="str">
        <f>IF(Table1[[#This Row],[Customer Rating]]&gt;3, "above 3", "lessthen 3")</f>
        <v>above 3</v>
      </c>
      <c r="O28" t="str">
        <f>TEXT(Table1[[#This Row],[Date]],"mmmm")</f>
        <v>February</v>
      </c>
    </row>
    <row r="29" spans="2:15" x14ac:dyDescent="0.3">
      <c r="B29" t="s">
        <v>68</v>
      </c>
      <c r="C29" s="4">
        <v>45673</v>
      </c>
      <c r="D29" t="s">
        <v>27</v>
      </c>
      <c r="E29" t="s">
        <v>28</v>
      </c>
      <c r="F29" t="s">
        <v>69</v>
      </c>
      <c r="G29">
        <v>10</v>
      </c>
      <c r="H29">
        <v>265.36</v>
      </c>
      <c r="I29">
        <v>2653.6</v>
      </c>
      <c r="J29">
        <v>0</v>
      </c>
      <c r="K29" t="s">
        <v>21</v>
      </c>
      <c r="L29" t="s">
        <v>42</v>
      </c>
      <c r="M29">
        <v>2</v>
      </c>
      <c r="N29" t="str">
        <f>IF(Table1[[#This Row],[Customer Rating]]&gt;3, "above 3", "lessthen 3")</f>
        <v>lessthen 3</v>
      </c>
      <c r="O29" t="str">
        <f>TEXT(Table1[[#This Row],[Date]],"mmmm")</f>
        <v>January</v>
      </c>
    </row>
    <row r="30" spans="2:15" x14ac:dyDescent="0.3">
      <c r="B30" t="s">
        <v>70</v>
      </c>
      <c r="C30" s="4">
        <v>45689</v>
      </c>
      <c r="D30" t="s">
        <v>54</v>
      </c>
      <c r="E30" t="s">
        <v>31</v>
      </c>
      <c r="F30" t="s">
        <v>49</v>
      </c>
      <c r="G30">
        <v>12</v>
      </c>
      <c r="H30">
        <v>562.71</v>
      </c>
      <c r="I30">
        <v>6752.52</v>
      </c>
      <c r="J30">
        <v>0</v>
      </c>
      <c r="K30" t="s">
        <v>24</v>
      </c>
      <c r="L30" t="s">
        <v>17</v>
      </c>
      <c r="M30">
        <v>3.8</v>
      </c>
      <c r="N30" t="str">
        <f>IF(Table1[[#This Row],[Customer Rating]]&gt;3, "above 3", "lessthen 3")</f>
        <v>above 3</v>
      </c>
      <c r="O30" t="str">
        <f>TEXT(Table1[[#This Row],[Date]],"mmmm")</f>
        <v>February</v>
      </c>
    </row>
    <row r="31" spans="2:15" x14ac:dyDescent="0.3">
      <c r="B31" t="s">
        <v>71</v>
      </c>
      <c r="C31" s="4">
        <v>45690</v>
      </c>
      <c r="D31" t="s">
        <v>34</v>
      </c>
      <c r="E31" t="s">
        <v>37</v>
      </c>
      <c r="F31" t="s">
        <v>72</v>
      </c>
      <c r="G31">
        <v>24</v>
      </c>
      <c r="H31">
        <v>410.46</v>
      </c>
      <c r="I31">
        <v>9851.0400000000009</v>
      </c>
      <c r="J31">
        <v>15</v>
      </c>
      <c r="K31" t="s">
        <v>16</v>
      </c>
      <c r="L31" t="s">
        <v>25</v>
      </c>
      <c r="M31">
        <v>1.6</v>
      </c>
      <c r="N31" t="str">
        <f>IF(Table1[[#This Row],[Customer Rating]]&gt;3, "above 3", "lessthen 3")</f>
        <v>lessthen 3</v>
      </c>
      <c r="O31" t="str">
        <f>TEXT(Table1[[#This Row],[Date]],"mmmm")</f>
        <v>February</v>
      </c>
    </row>
    <row r="32" spans="2:15" x14ac:dyDescent="0.3">
      <c r="B32" t="s">
        <v>73</v>
      </c>
      <c r="C32" s="4">
        <v>45746</v>
      </c>
      <c r="D32" t="s">
        <v>54</v>
      </c>
      <c r="E32" t="s">
        <v>14</v>
      </c>
      <c r="F32" t="s">
        <v>74</v>
      </c>
      <c r="G32">
        <v>3</v>
      </c>
      <c r="H32">
        <v>378.56</v>
      </c>
      <c r="I32">
        <v>1135.68</v>
      </c>
      <c r="J32">
        <v>0</v>
      </c>
      <c r="K32" t="s">
        <v>47</v>
      </c>
      <c r="L32" t="s">
        <v>22</v>
      </c>
      <c r="M32">
        <v>1.6</v>
      </c>
      <c r="N32" t="str">
        <f>IF(Table1[[#This Row],[Customer Rating]]&gt;3, "above 3", "lessthen 3")</f>
        <v>lessthen 3</v>
      </c>
      <c r="O32" t="str">
        <f>TEXT(Table1[[#This Row],[Date]],"mmmm")</f>
        <v>March</v>
      </c>
    </row>
    <row r="33" spans="2:15" x14ac:dyDescent="0.3">
      <c r="B33" t="s">
        <v>75</v>
      </c>
      <c r="C33" s="4">
        <v>45718</v>
      </c>
      <c r="D33" t="s">
        <v>13</v>
      </c>
      <c r="E33" t="s">
        <v>28</v>
      </c>
      <c r="F33" t="s">
        <v>35</v>
      </c>
      <c r="G33">
        <v>22</v>
      </c>
      <c r="H33">
        <v>453.94</v>
      </c>
      <c r="I33">
        <v>9986.68</v>
      </c>
      <c r="J33">
        <v>15</v>
      </c>
      <c r="K33" t="s">
        <v>24</v>
      </c>
      <c r="L33" t="s">
        <v>42</v>
      </c>
      <c r="M33">
        <v>1.9</v>
      </c>
      <c r="N33" t="str">
        <f>IF(Table1[[#This Row],[Customer Rating]]&gt;3, "above 3", "lessthen 3")</f>
        <v>lessthen 3</v>
      </c>
      <c r="O33" t="str">
        <f>TEXT(Table1[[#This Row],[Date]],"mmmm")</f>
        <v>March</v>
      </c>
    </row>
    <row r="34" spans="2:15" x14ac:dyDescent="0.3">
      <c r="B34" t="s">
        <v>76</v>
      </c>
      <c r="C34" s="4">
        <v>45665</v>
      </c>
      <c r="D34" t="s">
        <v>54</v>
      </c>
      <c r="E34" t="s">
        <v>19</v>
      </c>
      <c r="F34" t="s">
        <v>20</v>
      </c>
      <c r="G34">
        <v>20</v>
      </c>
      <c r="H34">
        <v>372.8</v>
      </c>
      <c r="I34">
        <v>7456</v>
      </c>
      <c r="J34">
        <v>10</v>
      </c>
      <c r="K34" t="s">
        <v>24</v>
      </c>
      <c r="L34" t="s">
        <v>42</v>
      </c>
      <c r="M34">
        <v>3.3</v>
      </c>
      <c r="N34" t="str">
        <f>IF(Table1[[#This Row],[Customer Rating]]&gt;3, "above 3", "lessthen 3")</f>
        <v>above 3</v>
      </c>
      <c r="O34" t="str">
        <f>TEXT(Table1[[#This Row],[Date]],"mmmm")</f>
        <v>January</v>
      </c>
    </row>
    <row r="35" spans="2:15" x14ac:dyDescent="0.3">
      <c r="B35" t="s">
        <v>77</v>
      </c>
      <c r="C35" s="4">
        <v>45679</v>
      </c>
      <c r="D35" t="s">
        <v>27</v>
      </c>
      <c r="E35" t="s">
        <v>14</v>
      </c>
      <c r="F35" t="s">
        <v>78</v>
      </c>
      <c r="G35">
        <v>19</v>
      </c>
      <c r="H35">
        <v>639.97</v>
      </c>
      <c r="I35">
        <v>12159.43</v>
      </c>
      <c r="J35">
        <v>20</v>
      </c>
      <c r="K35" t="s">
        <v>16</v>
      </c>
      <c r="L35" t="s">
        <v>22</v>
      </c>
      <c r="M35">
        <v>4.5999999999999996</v>
      </c>
      <c r="N35" t="str">
        <f>IF(Table1[[#This Row],[Customer Rating]]&gt;3, "above 3", "lessthen 3")</f>
        <v>above 3</v>
      </c>
      <c r="O35" t="str">
        <f>TEXT(Table1[[#This Row],[Date]],"mmmm")</f>
        <v>January</v>
      </c>
    </row>
    <row r="36" spans="2:15" x14ac:dyDescent="0.3">
      <c r="B36" t="s">
        <v>79</v>
      </c>
      <c r="C36" s="4">
        <v>45685</v>
      </c>
      <c r="D36" t="s">
        <v>54</v>
      </c>
      <c r="E36" t="s">
        <v>37</v>
      </c>
      <c r="F36" t="s">
        <v>38</v>
      </c>
      <c r="G36">
        <v>21</v>
      </c>
      <c r="H36">
        <v>507.61</v>
      </c>
      <c r="I36">
        <v>10659.81</v>
      </c>
      <c r="J36">
        <v>0</v>
      </c>
      <c r="K36" t="s">
        <v>47</v>
      </c>
      <c r="L36" t="s">
        <v>42</v>
      </c>
      <c r="M36">
        <v>3.9</v>
      </c>
      <c r="N36" t="str">
        <f>IF(Table1[[#This Row],[Customer Rating]]&gt;3, "above 3", "lessthen 3")</f>
        <v>above 3</v>
      </c>
      <c r="O36" t="str">
        <f>TEXT(Table1[[#This Row],[Date]],"mmmm")</f>
        <v>January</v>
      </c>
    </row>
    <row r="37" spans="2:15" x14ac:dyDescent="0.3">
      <c r="B37" t="s">
        <v>80</v>
      </c>
      <c r="C37" s="4">
        <v>45674</v>
      </c>
      <c r="D37" t="s">
        <v>34</v>
      </c>
      <c r="E37" t="s">
        <v>37</v>
      </c>
      <c r="F37" t="s">
        <v>72</v>
      </c>
      <c r="G37">
        <v>3</v>
      </c>
      <c r="H37">
        <v>770.87</v>
      </c>
      <c r="I37">
        <v>2312.61</v>
      </c>
      <c r="J37">
        <v>15</v>
      </c>
      <c r="K37" t="s">
        <v>47</v>
      </c>
      <c r="L37" t="s">
        <v>22</v>
      </c>
      <c r="M37">
        <v>4.7</v>
      </c>
      <c r="N37" t="str">
        <f>IF(Table1[[#This Row],[Customer Rating]]&gt;3, "above 3", "lessthen 3")</f>
        <v>above 3</v>
      </c>
      <c r="O37" t="str">
        <f>TEXT(Table1[[#This Row],[Date]],"mmmm")</f>
        <v>January</v>
      </c>
    </row>
    <row r="38" spans="2:15" x14ac:dyDescent="0.3">
      <c r="B38" t="s">
        <v>81</v>
      </c>
      <c r="C38" s="4">
        <v>45703</v>
      </c>
      <c r="D38" t="s">
        <v>13</v>
      </c>
      <c r="E38" t="s">
        <v>37</v>
      </c>
      <c r="F38" t="s">
        <v>72</v>
      </c>
      <c r="G38">
        <v>9</v>
      </c>
      <c r="H38">
        <v>953.54</v>
      </c>
      <c r="I38">
        <v>8581.86</v>
      </c>
      <c r="J38">
        <v>10</v>
      </c>
      <c r="K38" t="s">
        <v>21</v>
      </c>
      <c r="L38" t="s">
        <v>25</v>
      </c>
      <c r="M38">
        <v>1.3</v>
      </c>
      <c r="N38" t="str">
        <f>IF(Table1[[#This Row],[Customer Rating]]&gt;3, "above 3", "lessthen 3")</f>
        <v>lessthen 3</v>
      </c>
      <c r="O38" t="str">
        <f>TEXT(Table1[[#This Row],[Date]],"mmmm")</f>
        <v>February</v>
      </c>
    </row>
    <row r="39" spans="2:15" x14ac:dyDescent="0.3">
      <c r="B39" t="s">
        <v>82</v>
      </c>
      <c r="C39" s="4">
        <v>45724</v>
      </c>
      <c r="D39" t="s">
        <v>34</v>
      </c>
      <c r="E39" t="s">
        <v>19</v>
      </c>
      <c r="F39" t="s">
        <v>83</v>
      </c>
      <c r="G39">
        <v>23</v>
      </c>
      <c r="H39">
        <v>275.79000000000002</v>
      </c>
      <c r="I39">
        <v>6343.17</v>
      </c>
      <c r="J39">
        <v>5</v>
      </c>
      <c r="K39" t="s">
        <v>24</v>
      </c>
      <c r="L39" t="s">
        <v>22</v>
      </c>
      <c r="M39">
        <v>4.7</v>
      </c>
      <c r="N39" t="str">
        <f>IF(Table1[[#This Row],[Customer Rating]]&gt;3, "above 3", "lessthen 3")</f>
        <v>above 3</v>
      </c>
      <c r="O39" t="str">
        <f>TEXT(Table1[[#This Row],[Date]],"mmmm")</f>
        <v>March</v>
      </c>
    </row>
    <row r="40" spans="2:15" x14ac:dyDescent="0.3">
      <c r="B40" t="s">
        <v>84</v>
      </c>
      <c r="C40" s="4">
        <v>45689</v>
      </c>
      <c r="D40" t="s">
        <v>54</v>
      </c>
      <c r="E40" t="s">
        <v>28</v>
      </c>
      <c r="F40" t="s">
        <v>69</v>
      </c>
      <c r="G40">
        <v>8</v>
      </c>
      <c r="H40">
        <v>79.709999999999994</v>
      </c>
      <c r="I40">
        <v>637.67999999999995</v>
      </c>
      <c r="J40">
        <v>5</v>
      </c>
      <c r="K40" t="s">
        <v>16</v>
      </c>
      <c r="L40" t="s">
        <v>22</v>
      </c>
      <c r="M40">
        <v>4.5</v>
      </c>
      <c r="N40" t="str">
        <f>IF(Table1[[#This Row],[Customer Rating]]&gt;3, "above 3", "lessthen 3")</f>
        <v>above 3</v>
      </c>
      <c r="O40" t="str">
        <f>TEXT(Table1[[#This Row],[Date]],"mmmm")</f>
        <v>February</v>
      </c>
    </row>
    <row r="41" spans="2:15" x14ac:dyDescent="0.3">
      <c r="B41" t="s">
        <v>85</v>
      </c>
      <c r="C41" s="4">
        <v>45705</v>
      </c>
      <c r="D41" t="s">
        <v>54</v>
      </c>
      <c r="E41" t="s">
        <v>31</v>
      </c>
      <c r="F41" t="s">
        <v>49</v>
      </c>
      <c r="G41">
        <v>1</v>
      </c>
      <c r="H41">
        <v>145.26</v>
      </c>
      <c r="I41">
        <v>145.26</v>
      </c>
      <c r="J41">
        <v>20</v>
      </c>
      <c r="K41" t="s">
        <v>86</v>
      </c>
      <c r="L41" t="s">
        <v>17</v>
      </c>
      <c r="M41">
        <v>2.7</v>
      </c>
      <c r="N41" t="str">
        <f>IF(Table1[[#This Row],[Customer Rating]]&gt;3, "above 3", "lessthen 3")</f>
        <v>lessthen 3</v>
      </c>
      <c r="O41" t="str">
        <f>TEXT(Table1[[#This Row],[Date]],"mmmm")</f>
        <v>February</v>
      </c>
    </row>
    <row r="42" spans="2:15" x14ac:dyDescent="0.3">
      <c r="B42" t="s">
        <v>87</v>
      </c>
      <c r="C42" s="4">
        <v>45664</v>
      </c>
      <c r="D42" t="s">
        <v>13</v>
      </c>
      <c r="E42" t="s">
        <v>28</v>
      </c>
      <c r="F42" t="s">
        <v>64</v>
      </c>
      <c r="G42">
        <v>24</v>
      </c>
      <c r="H42">
        <v>914.11</v>
      </c>
      <c r="I42">
        <v>21938.639999999999</v>
      </c>
      <c r="J42">
        <v>15</v>
      </c>
      <c r="K42" t="s">
        <v>47</v>
      </c>
      <c r="L42" t="s">
        <v>42</v>
      </c>
      <c r="M42">
        <v>3.6</v>
      </c>
      <c r="N42" t="str">
        <f>IF(Table1[[#This Row],[Customer Rating]]&gt;3, "above 3", "lessthen 3")</f>
        <v>above 3</v>
      </c>
      <c r="O42" t="str">
        <f>TEXT(Table1[[#This Row],[Date]],"mmmm")</f>
        <v>January</v>
      </c>
    </row>
    <row r="43" spans="2:15" x14ac:dyDescent="0.3">
      <c r="B43" t="s">
        <v>88</v>
      </c>
      <c r="C43" s="4">
        <v>45723</v>
      </c>
      <c r="D43" t="s">
        <v>34</v>
      </c>
      <c r="E43" t="s">
        <v>14</v>
      </c>
      <c r="F43" t="s">
        <v>78</v>
      </c>
      <c r="G43">
        <v>23</v>
      </c>
      <c r="H43">
        <v>37.340000000000003</v>
      </c>
      <c r="I43">
        <v>858.82</v>
      </c>
      <c r="J43">
        <v>10</v>
      </c>
      <c r="K43" t="s">
        <v>24</v>
      </c>
      <c r="L43" t="s">
        <v>22</v>
      </c>
      <c r="M43">
        <v>3.2</v>
      </c>
      <c r="N43" t="str">
        <f>IF(Table1[[#This Row],[Customer Rating]]&gt;3, "above 3", "lessthen 3")</f>
        <v>above 3</v>
      </c>
      <c r="O43" t="str">
        <f>TEXT(Table1[[#This Row],[Date]],"mmmm")</f>
        <v>March</v>
      </c>
    </row>
    <row r="44" spans="2:15" x14ac:dyDescent="0.3">
      <c r="B44" t="s">
        <v>89</v>
      </c>
      <c r="C44" s="4">
        <v>45706</v>
      </c>
      <c r="D44" t="s">
        <v>34</v>
      </c>
      <c r="E44" t="s">
        <v>19</v>
      </c>
      <c r="F44" t="s">
        <v>41</v>
      </c>
      <c r="G44">
        <v>26</v>
      </c>
      <c r="H44">
        <v>861.8</v>
      </c>
      <c r="I44">
        <v>22406.799999999999</v>
      </c>
      <c r="J44">
        <v>5</v>
      </c>
      <c r="K44" t="s">
        <v>16</v>
      </c>
      <c r="L44" t="s">
        <v>42</v>
      </c>
      <c r="M44">
        <v>2.2999999999999998</v>
      </c>
      <c r="N44" t="str">
        <f>IF(Table1[[#This Row],[Customer Rating]]&gt;3, "above 3", "lessthen 3")</f>
        <v>lessthen 3</v>
      </c>
      <c r="O44" t="str">
        <f>TEXT(Table1[[#This Row],[Date]],"mmmm")</f>
        <v>February</v>
      </c>
    </row>
    <row r="45" spans="2:15" x14ac:dyDescent="0.3">
      <c r="B45" t="s">
        <v>90</v>
      </c>
      <c r="C45" s="4">
        <v>45725</v>
      </c>
      <c r="D45" t="s">
        <v>27</v>
      </c>
      <c r="E45" t="s">
        <v>19</v>
      </c>
      <c r="F45" t="s">
        <v>20</v>
      </c>
      <c r="G45">
        <v>12</v>
      </c>
      <c r="H45">
        <v>965.6</v>
      </c>
      <c r="I45">
        <v>11587.2</v>
      </c>
      <c r="J45">
        <v>20</v>
      </c>
      <c r="K45" t="s">
        <v>21</v>
      </c>
      <c r="L45" t="s">
        <v>22</v>
      </c>
      <c r="M45">
        <v>3.2</v>
      </c>
      <c r="N45" t="str">
        <f>IF(Table1[[#This Row],[Customer Rating]]&gt;3, "above 3", "lessthen 3")</f>
        <v>above 3</v>
      </c>
      <c r="O45" t="str">
        <f>TEXT(Table1[[#This Row],[Date]],"mmmm")</f>
        <v>March</v>
      </c>
    </row>
    <row r="46" spans="2:15" x14ac:dyDescent="0.3">
      <c r="B46" t="s">
        <v>91</v>
      </c>
      <c r="C46" s="4">
        <v>45687</v>
      </c>
      <c r="D46" t="s">
        <v>54</v>
      </c>
      <c r="E46" t="s">
        <v>14</v>
      </c>
      <c r="F46" t="s">
        <v>57</v>
      </c>
      <c r="G46">
        <v>13</v>
      </c>
      <c r="H46">
        <v>969.84</v>
      </c>
      <c r="I46">
        <v>12607.92</v>
      </c>
      <c r="J46">
        <v>0</v>
      </c>
      <c r="K46" t="s">
        <v>16</v>
      </c>
      <c r="L46" t="s">
        <v>42</v>
      </c>
      <c r="M46">
        <v>4</v>
      </c>
      <c r="N46" t="str">
        <f>IF(Table1[[#This Row],[Customer Rating]]&gt;3, "above 3", "lessthen 3")</f>
        <v>above 3</v>
      </c>
      <c r="O46" t="str">
        <f>TEXT(Table1[[#This Row],[Date]],"mmmm")</f>
        <v>January</v>
      </c>
    </row>
    <row r="47" spans="2:15" x14ac:dyDescent="0.3">
      <c r="B47" t="s">
        <v>92</v>
      </c>
      <c r="C47" s="4">
        <v>45680</v>
      </c>
      <c r="D47" t="s">
        <v>54</v>
      </c>
      <c r="E47" t="s">
        <v>28</v>
      </c>
      <c r="F47" t="s">
        <v>64</v>
      </c>
      <c r="G47">
        <v>26</v>
      </c>
      <c r="H47">
        <v>963.02</v>
      </c>
      <c r="I47">
        <v>25038.52</v>
      </c>
      <c r="J47">
        <v>0</v>
      </c>
      <c r="K47" t="s">
        <v>21</v>
      </c>
      <c r="L47" t="s">
        <v>25</v>
      </c>
      <c r="M47">
        <v>1.2</v>
      </c>
      <c r="N47" t="str">
        <f>IF(Table1[[#This Row],[Customer Rating]]&gt;3, "above 3", "lessthen 3")</f>
        <v>lessthen 3</v>
      </c>
      <c r="O47" t="str">
        <f>TEXT(Table1[[#This Row],[Date]],"mmmm")</f>
        <v>January</v>
      </c>
    </row>
    <row r="48" spans="2:15" x14ac:dyDescent="0.3">
      <c r="B48" t="s">
        <v>93</v>
      </c>
      <c r="C48" s="4">
        <v>45705</v>
      </c>
      <c r="D48" t="s">
        <v>13</v>
      </c>
      <c r="E48" t="s">
        <v>28</v>
      </c>
      <c r="F48" t="s">
        <v>64</v>
      </c>
      <c r="G48">
        <v>15</v>
      </c>
      <c r="H48">
        <v>257.74</v>
      </c>
      <c r="I48">
        <v>3866.1</v>
      </c>
      <c r="J48">
        <v>20</v>
      </c>
      <c r="K48" t="s">
        <v>47</v>
      </c>
      <c r="L48" t="s">
        <v>25</v>
      </c>
      <c r="M48">
        <v>4.8</v>
      </c>
      <c r="N48" t="str">
        <f>IF(Table1[[#This Row],[Customer Rating]]&gt;3, "above 3", "lessthen 3")</f>
        <v>above 3</v>
      </c>
      <c r="O48" t="str">
        <f>TEXT(Table1[[#This Row],[Date]],"mmmm")</f>
        <v>February</v>
      </c>
    </row>
    <row r="49" spans="2:15" x14ac:dyDescent="0.3">
      <c r="B49" t="s">
        <v>94</v>
      </c>
      <c r="C49" s="4">
        <v>45733</v>
      </c>
      <c r="D49" t="s">
        <v>27</v>
      </c>
      <c r="E49" t="s">
        <v>19</v>
      </c>
      <c r="F49" t="s">
        <v>41</v>
      </c>
      <c r="G49">
        <v>29</v>
      </c>
      <c r="H49">
        <v>425.4</v>
      </c>
      <c r="I49">
        <v>12336.6</v>
      </c>
      <c r="J49">
        <v>10</v>
      </c>
      <c r="K49" t="s">
        <v>47</v>
      </c>
      <c r="L49" t="s">
        <v>22</v>
      </c>
      <c r="M49">
        <v>1.1000000000000001</v>
      </c>
      <c r="N49" t="str">
        <f>IF(Table1[[#This Row],[Customer Rating]]&gt;3, "above 3", "lessthen 3")</f>
        <v>lessthen 3</v>
      </c>
      <c r="O49" t="str">
        <f>TEXT(Table1[[#This Row],[Date]],"mmmm")</f>
        <v>March</v>
      </c>
    </row>
    <row r="50" spans="2:15" x14ac:dyDescent="0.3">
      <c r="B50" t="s">
        <v>95</v>
      </c>
      <c r="C50" s="4">
        <v>45719</v>
      </c>
      <c r="D50" t="s">
        <v>34</v>
      </c>
      <c r="E50" t="s">
        <v>14</v>
      </c>
      <c r="F50" t="s">
        <v>15</v>
      </c>
      <c r="G50">
        <v>15</v>
      </c>
      <c r="H50">
        <v>50.32</v>
      </c>
      <c r="I50">
        <v>754.8</v>
      </c>
      <c r="J50">
        <v>20</v>
      </c>
      <c r="K50" t="s">
        <v>21</v>
      </c>
      <c r="L50" t="s">
        <v>42</v>
      </c>
      <c r="M50">
        <v>1.4</v>
      </c>
      <c r="N50" t="str">
        <f>IF(Table1[[#This Row],[Customer Rating]]&gt;3, "above 3", "lessthen 3")</f>
        <v>lessthen 3</v>
      </c>
      <c r="O50" t="str">
        <f>TEXT(Table1[[#This Row],[Date]],"mmmm")</f>
        <v>March</v>
      </c>
    </row>
    <row r="51" spans="2:15" x14ac:dyDescent="0.3">
      <c r="B51" t="s">
        <v>96</v>
      </c>
      <c r="C51" s="4">
        <v>45680</v>
      </c>
      <c r="D51" t="s">
        <v>27</v>
      </c>
      <c r="E51" t="s">
        <v>19</v>
      </c>
      <c r="F51" t="s">
        <v>44</v>
      </c>
      <c r="G51">
        <v>4</v>
      </c>
      <c r="H51">
        <v>181.47</v>
      </c>
      <c r="I51">
        <v>725.88</v>
      </c>
      <c r="J51">
        <v>5</v>
      </c>
      <c r="K51" t="s">
        <v>47</v>
      </c>
      <c r="L51" t="s">
        <v>42</v>
      </c>
      <c r="M51">
        <v>1.2</v>
      </c>
      <c r="N51" t="str">
        <f>IF(Table1[[#This Row],[Customer Rating]]&gt;3, "above 3", "lessthen 3")</f>
        <v>lessthen 3</v>
      </c>
      <c r="O51" t="str">
        <f>TEXT(Table1[[#This Row],[Date]],"mmmm")</f>
        <v>January</v>
      </c>
    </row>
    <row r="52" spans="2:15" x14ac:dyDescent="0.3">
      <c r="B52" t="s">
        <v>97</v>
      </c>
      <c r="C52" s="4">
        <v>45658</v>
      </c>
      <c r="D52" t="s">
        <v>34</v>
      </c>
      <c r="E52" t="s">
        <v>28</v>
      </c>
      <c r="F52" t="s">
        <v>35</v>
      </c>
      <c r="G52">
        <v>19</v>
      </c>
      <c r="H52">
        <v>508.1</v>
      </c>
      <c r="I52">
        <v>9653.9</v>
      </c>
      <c r="J52">
        <v>20</v>
      </c>
      <c r="K52" t="s">
        <v>47</v>
      </c>
      <c r="L52" t="s">
        <v>42</v>
      </c>
      <c r="M52">
        <v>3.5</v>
      </c>
      <c r="N52" t="str">
        <f>IF(Table1[[#This Row],[Customer Rating]]&gt;3, "above 3", "lessthen 3")</f>
        <v>above 3</v>
      </c>
      <c r="O52" t="str">
        <f>TEXT(Table1[[#This Row],[Date]],"mmmm")</f>
        <v>January</v>
      </c>
    </row>
    <row r="53" spans="2:15" x14ac:dyDescent="0.3">
      <c r="B53" t="s">
        <v>98</v>
      </c>
      <c r="C53" s="4">
        <v>45741</v>
      </c>
      <c r="D53" t="s">
        <v>34</v>
      </c>
      <c r="E53" t="s">
        <v>28</v>
      </c>
      <c r="F53" t="s">
        <v>64</v>
      </c>
      <c r="G53">
        <v>28</v>
      </c>
      <c r="H53">
        <v>589.91999999999996</v>
      </c>
      <c r="I53">
        <v>16517.759999999998</v>
      </c>
      <c r="J53">
        <v>15</v>
      </c>
      <c r="K53" t="s">
        <v>86</v>
      </c>
      <c r="L53" t="s">
        <v>17</v>
      </c>
      <c r="M53">
        <v>3.6</v>
      </c>
      <c r="N53" t="str">
        <f>IF(Table1[[#This Row],[Customer Rating]]&gt;3, "above 3", "lessthen 3")</f>
        <v>above 3</v>
      </c>
      <c r="O53" t="str">
        <f>TEXT(Table1[[#This Row],[Date]],"mmmm")</f>
        <v>March</v>
      </c>
    </row>
    <row r="54" spans="2:15" x14ac:dyDescent="0.3">
      <c r="B54" t="s">
        <v>99</v>
      </c>
      <c r="C54" s="4">
        <v>45669</v>
      </c>
      <c r="D54" t="s">
        <v>54</v>
      </c>
      <c r="E54" t="s">
        <v>31</v>
      </c>
      <c r="F54" t="s">
        <v>59</v>
      </c>
      <c r="G54">
        <v>19</v>
      </c>
      <c r="H54">
        <v>822.43</v>
      </c>
      <c r="I54">
        <v>15626.17</v>
      </c>
      <c r="J54">
        <v>0</v>
      </c>
      <c r="K54" t="s">
        <v>24</v>
      </c>
      <c r="L54" t="s">
        <v>42</v>
      </c>
      <c r="M54">
        <v>4.5999999999999996</v>
      </c>
      <c r="N54" t="str">
        <f>IF(Table1[[#This Row],[Customer Rating]]&gt;3, "above 3", "lessthen 3")</f>
        <v>above 3</v>
      </c>
      <c r="O54" t="str">
        <f>TEXT(Table1[[#This Row],[Date]],"mmmm")</f>
        <v>January</v>
      </c>
    </row>
    <row r="55" spans="2:15" x14ac:dyDescent="0.3">
      <c r="B55" t="s">
        <v>100</v>
      </c>
      <c r="C55" s="4">
        <v>45703</v>
      </c>
      <c r="D55" t="s">
        <v>27</v>
      </c>
      <c r="E55" t="s">
        <v>14</v>
      </c>
      <c r="F55" t="s">
        <v>15</v>
      </c>
      <c r="G55">
        <v>13</v>
      </c>
      <c r="H55">
        <v>222.44</v>
      </c>
      <c r="I55">
        <v>2891.72</v>
      </c>
      <c r="J55">
        <v>20</v>
      </c>
      <c r="K55" t="s">
        <v>16</v>
      </c>
      <c r="L55" t="s">
        <v>22</v>
      </c>
      <c r="M55">
        <v>3.7</v>
      </c>
      <c r="N55" t="str">
        <f>IF(Table1[[#This Row],[Customer Rating]]&gt;3, "above 3", "lessthen 3")</f>
        <v>above 3</v>
      </c>
      <c r="O55" t="str">
        <f>TEXT(Table1[[#This Row],[Date]],"mmmm")</f>
        <v>February</v>
      </c>
    </row>
    <row r="56" spans="2:15" x14ac:dyDescent="0.3">
      <c r="B56" t="s">
        <v>101</v>
      </c>
      <c r="C56" s="4">
        <v>45731</v>
      </c>
      <c r="D56" t="s">
        <v>27</v>
      </c>
      <c r="E56" t="s">
        <v>31</v>
      </c>
      <c r="F56" t="s">
        <v>102</v>
      </c>
      <c r="G56">
        <v>8</v>
      </c>
      <c r="H56">
        <v>391.54</v>
      </c>
      <c r="I56">
        <v>3132.32</v>
      </c>
      <c r="J56">
        <v>5</v>
      </c>
      <c r="K56" t="s">
        <v>16</v>
      </c>
      <c r="L56" t="s">
        <v>25</v>
      </c>
      <c r="M56">
        <v>3</v>
      </c>
      <c r="N56" t="str">
        <f>IF(Table1[[#This Row],[Customer Rating]]&gt;3, "above 3", "lessthen 3")</f>
        <v>lessthen 3</v>
      </c>
      <c r="O56" t="str">
        <f>TEXT(Table1[[#This Row],[Date]],"mmmm")</f>
        <v>March</v>
      </c>
    </row>
    <row r="57" spans="2:15" x14ac:dyDescent="0.3">
      <c r="B57" t="s">
        <v>103</v>
      </c>
      <c r="C57" s="4">
        <v>45686</v>
      </c>
      <c r="D57" t="s">
        <v>34</v>
      </c>
      <c r="E57" t="s">
        <v>28</v>
      </c>
      <c r="F57" t="s">
        <v>64</v>
      </c>
      <c r="G57">
        <v>18</v>
      </c>
      <c r="H57">
        <v>632.65</v>
      </c>
      <c r="I57">
        <v>11387.7</v>
      </c>
      <c r="J57">
        <v>15</v>
      </c>
      <c r="K57" t="s">
        <v>24</v>
      </c>
      <c r="L57" t="s">
        <v>25</v>
      </c>
      <c r="M57">
        <v>4.9000000000000004</v>
      </c>
      <c r="N57" t="str">
        <f>IF(Table1[[#This Row],[Customer Rating]]&gt;3, "above 3", "lessthen 3")</f>
        <v>above 3</v>
      </c>
      <c r="O57" t="str">
        <f>TEXT(Table1[[#This Row],[Date]],"mmmm")</f>
        <v>January</v>
      </c>
    </row>
    <row r="58" spans="2:15" x14ac:dyDescent="0.3">
      <c r="B58" t="s">
        <v>104</v>
      </c>
      <c r="C58" s="4">
        <v>45721</v>
      </c>
      <c r="D58" t="s">
        <v>54</v>
      </c>
      <c r="E58" t="s">
        <v>14</v>
      </c>
      <c r="F58" t="s">
        <v>74</v>
      </c>
      <c r="G58">
        <v>5</v>
      </c>
      <c r="H58">
        <v>753.11</v>
      </c>
      <c r="I58">
        <v>3765.55</v>
      </c>
      <c r="J58">
        <v>0</v>
      </c>
      <c r="K58" t="s">
        <v>16</v>
      </c>
      <c r="L58" t="s">
        <v>42</v>
      </c>
      <c r="M58">
        <v>1.5</v>
      </c>
      <c r="N58" t="str">
        <f>IF(Table1[[#This Row],[Customer Rating]]&gt;3, "above 3", "lessthen 3")</f>
        <v>lessthen 3</v>
      </c>
      <c r="O58" t="str">
        <f>TEXT(Table1[[#This Row],[Date]],"mmmm")</f>
        <v>March</v>
      </c>
    </row>
    <row r="59" spans="2:15" x14ac:dyDescent="0.3">
      <c r="B59" t="s">
        <v>105</v>
      </c>
      <c r="C59" s="4">
        <v>45694</v>
      </c>
      <c r="D59" t="s">
        <v>34</v>
      </c>
      <c r="E59" t="s">
        <v>31</v>
      </c>
      <c r="F59" t="s">
        <v>32</v>
      </c>
      <c r="G59">
        <v>24</v>
      </c>
      <c r="H59">
        <v>868.45</v>
      </c>
      <c r="I59">
        <v>20842.8</v>
      </c>
      <c r="J59">
        <v>0</v>
      </c>
      <c r="K59" t="s">
        <v>47</v>
      </c>
      <c r="L59" t="s">
        <v>17</v>
      </c>
      <c r="M59">
        <v>4</v>
      </c>
      <c r="N59" t="str">
        <f>IF(Table1[[#This Row],[Customer Rating]]&gt;3, "above 3", "lessthen 3")</f>
        <v>above 3</v>
      </c>
      <c r="O59" t="str">
        <f>TEXT(Table1[[#This Row],[Date]],"mmmm")</f>
        <v>February</v>
      </c>
    </row>
    <row r="60" spans="2:15" x14ac:dyDescent="0.3">
      <c r="B60" t="s">
        <v>106</v>
      </c>
      <c r="C60" s="4">
        <v>45741</v>
      </c>
      <c r="D60" t="s">
        <v>34</v>
      </c>
      <c r="E60" t="s">
        <v>31</v>
      </c>
      <c r="F60" t="s">
        <v>102</v>
      </c>
      <c r="G60">
        <v>17</v>
      </c>
      <c r="H60">
        <v>538.98</v>
      </c>
      <c r="I60">
        <v>9162.66</v>
      </c>
      <c r="J60">
        <v>0</v>
      </c>
      <c r="K60" t="s">
        <v>47</v>
      </c>
      <c r="L60" t="s">
        <v>17</v>
      </c>
      <c r="M60">
        <v>1.4</v>
      </c>
      <c r="N60" t="str">
        <f>IF(Table1[[#This Row],[Customer Rating]]&gt;3, "above 3", "lessthen 3")</f>
        <v>lessthen 3</v>
      </c>
      <c r="O60" t="str">
        <f>TEXT(Table1[[#This Row],[Date]],"mmmm")</f>
        <v>March</v>
      </c>
    </row>
    <row r="61" spans="2:15" x14ac:dyDescent="0.3">
      <c r="B61" t="s">
        <v>107</v>
      </c>
      <c r="C61" s="4">
        <v>45733</v>
      </c>
      <c r="D61" t="s">
        <v>13</v>
      </c>
      <c r="E61" t="s">
        <v>14</v>
      </c>
      <c r="F61" t="s">
        <v>57</v>
      </c>
      <c r="G61">
        <v>29</v>
      </c>
      <c r="H61">
        <v>906.33</v>
      </c>
      <c r="I61">
        <v>26283.57</v>
      </c>
      <c r="J61">
        <v>15</v>
      </c>
      <c r="K61" t="s">
        <v>21</v>
      </c>
      <c r="L61" t="s">
        <v>17</v>
      </c>
      <c r="M61">
        <v>3</v>
      </c>
      <c r="N61" t="str">
        <f>IF(Table1[[#This Row],[Customer Rating]]&gt;3, "above 3", "lessthen 3")</f>
        <v>lessthen 3</v>
      </c>
      <c r="O61" t="str">
        <f>TEXT(Table1[[#This Row],[Date]],"mmmm")</f>
        <v>March</v>
      </c>
    </row>
    <row r="62" spans="2:15" x14ac:dyDescent="0.3">
      <c r="B62" t="s">
        <v>108</v>
      </c>
      <c r="C62" s="4">
        <v>45709</v>
      </c>
      <c r="D62" t="s">
        <v>54</v>
      </c>
      <c r="E62" t="s">
        <v>19</v>
      </c>
      <c r="F62" t="s">
        <v>83</v>
      </c>
      <c r="G62">
        <v>3</v>
      </c>
      <c r="H62">
        <v>606.41999999999996</v>
      </c>
      <c r="I62">
        <v>1819.26</v>
      </c>
      <c r="J62">
        <v>20</v>
      </c>
      <c r="K62" t="s">
        <v>21</v>
      </c>
      <c r="L62" t="s">
        <v>25</v>
      </c>
      <c r="M62">
        <v>4.2</v>
      </c>
      <c r="N62" t="str">
        <f>IF(Table1[[#This Row],[Customer Rating]]&gt;3, "above 3", "lessthen 3")</f>
        <v>above 3</v>
      </c>
      <c r="O62" t="str">
        <f>TEXT(Table1[[#This Row],[Date]],"mmmm")</f>
        <v>February</v>
      </c>
    </row>
    <row r="63" spans="2:15" x14ac:dyDescent="0.3">
      <c r="B63" t="s">
        <v>109</v>
      </c>
      <c r="C63" s="4">
        <v>45715</v>
      </c>
      <c r="D63" t="s">
        <v>54</v>
      </c>
      <c r="E63" t="s">
        <v>31</v>
      </c>
      <c r="F63" t="s">
        <v>32</v>
      </c>
      <c r="G63">
        <v>13</v>
      </c>
      <c r="H63">
        <v>931.62</v>
      </c>
      <c r="I63">
        <v>12111.06</v>
      </c>
      <c r="J63">
        <v>5</v>
      </c>
      <c r="K63" t="s">
        <v>47</v>
      </c>
      <c r="L63" t="s">
        <v>17</v>
      </c>
      <c r="M63">
        <v>4.5999999999999996</v>
      </c>
      <c r="N63" t="str">
        <f>IF(Table1[[#This Row],[Customer Rating]]&gt;3, "above 3", "lessthen 3")</f>
        <v>above 3</v>
      </c>
      <c r="O63" t="str">
        <f>TEXT(Table1[[#This Row],[Date]],"mmmm")</f>
        <v>February</v>
      </c>
    </row>
    <row r="64" spans="2:15" x14ac:dyDescent="0.3">
      <c r="B64" t="s">
        <v>110</v>
      </c>
      <c r="C64" s="4">
        <v>45666</v>
      </c>
      <c r="D64" t="s">
        <v>27</v>
      </c>
      <c r="E64" t="s">
        <v>37</v>
      </c>
      <c r="F64" t="s">
        <v>46</v>
      </c>
      <c r="G64">
        <v>18</v>
      </c>
      <c r="H64">
        <v>968.97</v>
      </c>
      <c r="I64">
        <v>17441.46</v>
      </c>
      <c r="J64">
        <v>5</v>
      </c>
      <c r="K64" t="s">
        <v>21</v>
      </c>
      <c r="L64" t="s">
        <v>25</v>
      </c>
      <c r="M64">
        <v>1.4</v>
      </c>
      <c r="N64" t="str">
        <f>IF(Table1[[#This Row],[Customer Rating]]&gt;3, "above 3", "lessthen 3")</f>
        <v>lessthen 3</v>
      </c>
      <c r="O64" t="str">
        <f>TEXT(Table1[[#This Row],[Date]],"mmmm")</f>
        <v>January</v>
      </c>
    </row>
    <row r="65" spans="2:15" x14ac:dyDescent="0.3">
      <c r="B65" t="s">
        <v>111</v>
      </c>
      <c r="C65" s="4">
        <v>45684</v>
      </c>
      <c r="D65" t="s">
        <v>27</v>
      </c>
      <c r="E65" t="s">
        <v>19</v>
      </c>
      <c r="F65" t="s">
        <v>20</v>
      </c>
      <c r="G65">
        <v>10</v>
      </c>
      <c r="H65">
        <v>402.69</v>
      </c>
      <c r="I65">
        <v>4026.9</v>
      </c>
      <c r="J65">
        <v>5</v>
      </c>
      <c r="K65" t="s">
        <v>47</v>
      </c>
      <c r="L65" t="s">
        <v>25</v>
      </c>
      <c r="M65">
        <v>1.3</v>
      </c>
      <c r="N65" t="str">
        <f>IF(Table1[[#This Row],[Customer Rating]]&gt;3, "above 3", "lessthen 3")</f>
        <v>lessthen 3</v>
      </c>
      <c r="O65" t="str">
        <f>TEXT(Table1[[#This Row],[Date]],"mmmm")</f>
        <v>January</v>
      </c>
    </row>
    <row r="66" spans="2:15" x14ac:dyDescent="0.3">
      <c r="B66" t="s">
        <v>112</v>
      </c>
      <c r="C66" s="4">
        <v>45743</v>
      </c>
      <c r="D66" t="s">
        <v>34</v>
      </c>
      <c r="E66" t="s">
        <v>37</v>
      </c>
      <c r="F66" t="s">
        <v>72</v>
      </c>
      <c r="G66">
        <v>16</v>
      </c>
      <c r="H66">
        <v>864.51</v>
      </c>
      <c r="I66">
        <v>13832.16</v>
      </c>
      <c r="J66">
        <v>0</v>
      </c>
      <c r="K66" t="s">
        <v>24</v>
      </c>
      <c r="L66" t="s">
        <v>25</v>
      </c>
      <c r="M66">
        <v>4</v>
      </c>
      <c r="N66" t="str">
        <f>IF(Table1[[#This Row],[Customer Rating]]&gt;3, "above 3", "lessthen 3")</f>
        <v>above 3</v>
      </c>
      <c r="O66" t="str">
        <f>TEXT(Table1[[#This Row],[Date]],"mmmm")</f>
        <v>March</v>
      </c>
    </row>
    <row r="67" spans="2:15" x14ac:dyDescent="0.3">
      <c r="B67" t="s">
        <v>113</v>
      </c>
      <c r="C67" s="4">
        <v>45711</v>
      </c>
      <c r="D67" t="s">
        <v>54</v>
      </c>
      <c r="E67" t="s">
        <v>14</v>
      </c>
      <c r="F67" t="s">
        <v>78</v>
      </c>
      <c r="G67">
        <v>19</v>
      </c>
      <c r="H67">
        <v>779.38</v>
      </c>
      <c r="I67">
        <v>14808.22</v>
      </c>
      <c r="J67">
        <v>10</v>
      </c>
      <c r="K67" t="s">
        <v>86</v>
      </c>
      <c r="L67" t="s">
        <v>22</v>
      </c>
      <c r="M67">
        <v>2.2999999999999998</v>
      </c>
      <c r="N67" t="str">
        <f>IF(Table1[[#This Row],[Customer Rating]]&gt;3, "above 3", "lessthen 3")</f>
        <v>lessthen 3</v>
      </c>
      <c r="O67" t="str">
        <f>TEXT(Table1[[#This Row],[Date]],"mmmm")</f>
        <v>February</v>
      </c>
    </row>
    <row r="68" spans="2:15" x14ac:dyDescent="0.3">
      <c r="B68" t="s">
        <v>114</v>
      </c>
      <c r="C68" s="4">
        <v>45715</v>
      </c>
      <c r="D68" t="s">
        <v>34</v>
      </c>
      <c r="E68" t="s">
        <v>37</v>
      </c>
      <c r="F68" t="s">
        <v>52</v>
      </c>
      <c r="G68">
        <v>13</v>
      </c>
      <c r="H68">
        <v>411.15</v>
      </c>
      <c r="I68">
        <v>5344.95</v>
      </c>
      <c r="J68">
        <v>15</v>
      </c>
      <c r="K68" t="s">
        <v>47</v>
      </c>
      <c r="L68" t="s">
        <v>17</v>
      </c>
      <c r="M68">
        <v>3.6</v>
      </c>
      <c r="N68" t="str">
        <f>IF(Table1[[#This Row],[Customer Rating]]&gt;3, "above 3", "lessthen 3")</f>
        <v>above 3</v>
      </c>
      <c r="O68" t="str">
        <f>TEXT(Table1[[#This Row],[Date]],"mmmm")</f>
        <v>February</v>
      </c>
    </row>
    <row r="69" spans="2:15" x14ac:dyDescent="0.3">
      <c r="B69" t="s">
        <v>115</v>
      </c>
      <c r="C69" s="4">
        <v>45720</v>
      </c>
      <c r="D69" t="s">
        <v>34</v>
      </c>
      <c r="E69" t="s">
        <v>31</v>
      </c>
      <c r="F69" t="s">
        <v>32</v>
      </c>
      <c r="G69">
        <v>13</v>
      </c>
      <c r="H69">
        <v>245.13</v>
      </c>
      <c r="I69">
        <v>3186.69</v>
      </c>
      <c r="J69">
        <v>0</v>
      </c>
      <c r="K69" t="s">
        <v>24</v>
      </c>
      <c r="L69" t="s">
        <v>42</v>
      </c>
      <c r="M69">
        <v>3.1</v>
      </c>
      <c r="N69" t="str">
        <f>IF(Table1[[#This Row],[Customer Rating]]&gt;3, "above 3", "lessthen 3")</f>
        <v>above 3</v>
      </c>
      <c r="O69" t="str">
        <f>TEXT(Table1[[#This Row],[Date]],"mmmm")</f>
        <v>March</v>
      </c>
    </row>
    <row r="70" spans="2:15" x14ac:dyDescent="0.3">
      <c r="B70" t="s">
        <v>116</v>
      </c>
      <c r="C70" s="4">
        <v>45689</v>
      </c>
      <c r="D70" t="s">
        <v>13</v>
      </c>
      <c r="E70" t="s">
        <v>19</v>
      </c>
      <c r="F70" t="s">
        <v>41</v>
      </c>
      <c r="G70">
        <v>26</v>
      </c>
      <c r="H70">
        <v>22.03</v>
      </c>
      <c r="I70">
        <v>572.78</v>
      </c>
      <c r="J70">
        <v>20</v>
      </c>
      <c r="K70" t="s">
        <v>47</v>
      </c>
      <c r="L70" t="s">
        <v>42</v>
      </c>
      <c r="M70">
        <v>3.1</v>
      </c>
      <c r="N70" t="str">
        <f>IF(Table1[[#This Row],[Customer Rating]]&gt;3, "above 3", "lessthen 3")</f>
        <v>above 3</v>
      </c>
      <c r="O70" t="str">
        <f>TEXT(Table1[[#This Row],[Date]],"mmmm")</f>
        <v>February</v>
      </c>
    </row>
    <row r="71" spans="2:15" x14ac:dyDescent="0.3">
      <c r="B71" t="s">
        <v>117</v>
      </c>
      <c r="C71" s="4">
        <v>45676</v>
      </c>
      <c r="D71" t="s">
        <v>34</v>
      </c>
      <c r="E71" t="s">
        <v>37</v>
      </c>
      <c r="F71" t="s">
        <v>72</v>
      </c>
      <c r="G71">
        <v>5</v>
      </c>
      <c r="H71">
        <v>260.45999999999998</v>
      </c>
      <c r="I71">
        <v>1302.3</v>
      </c>
      <c r="J71">
        <v>0</v>
      </c>
      <c r="K71" t="s">
        <v>86</v>
      </c>
      <c r="L71" t="s">
        <v>17</v>
      </c>
      <c r="M71">
        <v>3.5</v>
      </c>
      <c r="N71" t="str">
        <f>IF(Table1[[#This Row],[Customer Rating]]&gt;3, "above 3", "lessthen 3")</f>
        <v>above 3</v>
      </c>
      <c r="O71" t="str">
        <f>TEXT(Table1[[#This Row],[Date]],"mmmm")</f>
        <v>January</v>
      </c>
    </row>
    <row r="72" spans="2:15" x14ac:dyDescent="0.3">
      <c r="B72" t="s">
        <v>118</v>
      </c>
      <c r="C72" s="4">
        <v>45673</v>
      </c>
      <c r="D72" t="s">
        <v>54</v>
      </c>
      <c r="E72" t="s">
        <v>31</v>
      </c>
      <c r="F72" t="s">
        <v>59</v>
      </c>
      <c r="G72">
        <v>22</v>
      </c>
      <c r="H72">
        <v>588.47</v>
      </c>
      <c r="I72">
        <v>12946.34</v>
      </c>
      <c r="J72">
        <v>0</v>
      </c>
      <c r="K72" t="s">
        <v>16</v>
      </c>
      <c r="L72" t="s">
        <v>42</v>
      </c>
      <c r="M72">
        <v>4.8</v>
      </c>
      <c r="N72" t="str">
        <f>IF(Table1[[#This Row],[Customer Rating]]&gt;3, "above 3", "lessthen 3")</f>
        <v>above 3</v>
      </c>
      <c r="O72" t="str">
        <f>TEXT(Table1[[#This Row],[Date]],"mmmm")</f>
        <v>January</v>
      </c>
    </row>
    <row r="73" spans="2:15" x14ac:dyDescent="0.3">
      <c r="B73" t="s">
        <v>119</v>
      </c>
      <c r="C73" s="4">
        <v>45693</v>
      </c>
      <c r="D73" t="s">
        <v>27</v>
      </c>
      <c r="E73" t="s">
        <v>14</v>
      </c>
      <c r="F73" t="s">
        <v>57</v>
      </c>
      <c r="G73">
        <v>28</v>
      </c>
      <c r="H73">
        <v>342.3</v>
      </c>
      <c r="I73">
        <v>9584.4</v>
      </c>
      <c r="J73">
        <v>5</v>
      </c>
      <c r="K73" t="s">
        <v>21</v>
      </c>
      <c r="L73" t="s">
        <v>22</v>
      </c>
      <c r="M73">
        <v>2.1</v>
      </c>
      <c r="N73" t="str">
        <f>IF(Table1[[#This Row],[Customer Rating]]&gt;3, "above 3", "lessthen 3")</f>
        <v>lessthen 3</v>
      </c>
      <c r="O73" t="str">
        <f>TEXT(Table1[[#This Row],[Date]],"mmmm")</f>
        <v>February</v>
      </c>
    </row>
    <row r="74" spans="2:15" x14ac:dyDescent="0.3">
      <c r="B74" t="s">
        <v>120</v>
      </c>
      <c r="C74" s="4">
        <v>45720</v>
      </c>
      <c r="D74" t="s">
        <v>13</v>
      </c>
      <c r="E74" t="s">
        <v>19</v>
      </c>
      <c r="F74" t="s">
        <v>83</v>
      </c>
      <c r="G74">
        <v>4</v>
      </c>
      <c r="H74">
        <v>986.35</v>
      </c>
      <c r="I74">
        <v>3945.4</v>
      </c>
      <c r="J74">
        <v>0</v>
      </c>
      <c r="K74" t="s">
        <v>24</v>
      </c>
      <c r="L74" t="s">
        <v>25</v>
      </c>
      <c r="M74">
        <v>4.3</v>
      </c>
      <c r="N74" t="str">
        <f>IF(Table1[[#This Row],[Customer Rating]]&gt;3, "above 3", "lessthen 3")</f>
        <v>above 3</v>
      </c>
      <c r="O74" t="str">
        <f>TEXT(Table1[[#This Row],[Date]],"mmmm")</f>
        <v>March</v>
      </c>
    </row>
    <row r="75" spans="2:15" x14ac:dyDescent="0.3">
      <c r="B75" t="s">
        <v>121</v>
      </c>
      <c r="C75" s="4">
        <v>45692</v>
      </c>
      <c r="D75" t="s">
        <v>13</v>
      </c>
      <c r="E75" t="s">
        <v>14</v>
      </c>
      <c r="F75" t="s">
        <v>57</v>
      </c>
      <c r="G75">
        <v>29</v>
      </c>
      <c r="H75">
        <v>141.85</v>
      </c>
      <c r="I75">
        <v>4113.6499999999996</v>
      </c>
      <c r="J75">
        <v>5</v>
      </c>
      <c r="K75" t="s">
        <v>16</v>
      </c>
      <c r="L75" t="s">
        <v>42</v>
      </c>
      <c r="M75">
        <v>3.3</v>
      </c>
      <c r="N75" t="str">
        <f>IF(Table1[[#This Row],[Customer Rating]]&gt;3, "above 3", "lessthen 3")</f>
        <v>above 3</v>
      </c>
      <c r="O75" t="str">
        <f>TEXT(Table1[[#This Row],[Date]],"mmmm")</f>
        <v>February</v>
      </c>
    </row>
    <row r="76" spans="2:15" x14ac:dyDescent="0.3">
      <c r="B76" t="s">
        <v>122</v>
      </c>
      <c r="C76" s="4">
        <v>45662</v>
      </c>
      <c r="D76" t="s">
        <v>54</v>
      </c>
      <c r="E76" t="s">
        <v>31</v>
      </c>
      <c r="F76" t="s">
        <v>102</v>
      </c>
      <c r="G76">
        <v>10</v>
      </c>
      <c r="H76">
        <v>933.4</v>
      </c>
      <c r="I76">
        <v>9334</v>
      </c>
      <c r="J76">
        <v>0</v>
      </c>
      <c r="K76" t="s">
        <v>24</v>
      </c>
      <c r="L76" t="s">
        <v>22</v>
      </c>
      <c r="M76">
        <v>4.9000000000000004</v>
      </c>
      <c r="N76" t="str">
        <f>IF(Table1[[#This Row],[Customer Rating]]&gt;3, "above 3", "lessthen 3")</f>
        <v>above 3</v>
      </c>
      <c r="O76" t="str">
        <f>TEXT(Table1[[#This Row],[Date]],"mmmm")</f>
        <v>January</v>
      </c>
    </row>
    <row r="77" spans="2:15" x14ac:dyDescent="0.3">
      <c r="B77" t="s">
        <v>123</v>
      </c>
      <c r="C77" s="4">
        <v>45746</v>
      </c>
      <c r="D77" t="s">
        <v>27</v>
      </c>
      <c r="E77" t="s">
        <v>31</v>
      </c>
      <c r="F77" t="s">
        <v>32</v>
      </c>
      <c r="G77">
        <v>21</v>
      </c>
      <c r="H77">
        <v>752.08</v>
      </c>
      <c r="I77">
        <v>15793.68</v>
      </c>
      <c r="J77">
        <v>10</v>
      </c>
      <c r="K77" t="s">
        <v>16</v>
      </c>
      <c r="L77" t="s">
        <v>25</v>
      </c>
      <c r="M77">
        <v>4.4000000000000004</v>
      </c>
      <c r="N77" t="str">
        <f>IF(Table1[[#This Row],[Customer Rating]]&gt;3, "above 3", "lessthen 3")</f>
        <v>above 3</v>
      </c>
      <c r="O77" t="str">
        <f>TEXT(Table1[[#This Row],[Date]],"mmmm")</f>
        <v>March</v>
      </c>
    </row>
    <row r="78" spans="2:15" x14ac:dyDescent="0.3">
      <c r="B78" t="s">
        <v>124</v>
      </c>
      <c r="C78" s="4">
        <v>45678</v>
      </c>
      <c r="D78" t="s">
        <v>34</v>
      </c>
      <c r="E78" t="s">
        <v>28</v>
      </c>
      <c r="F78" t="s">
        <v>64</v>
      </c>
      <c r="G78">
        <v>3</v>
      </c>
      <c r="H78">
        <v>142.51</v>
      </c>
      <c r="I78">
        <v>427.53</v>
      </c>
      <c r="J78">
        <v>15</v>
      </c>
      <c r="K78" t="s">
        <v>24</v>
      </c>
      <c r="L78" t="s">
        <v>25</v>
      </c>
      <c r="M78">
        <v>5</v>
      </c>
      <c r="N78" t="str">
        <f>IF(Table1[[#This Row],[Customer Rating]]&gt;3, "above 3", "lessthen 3")</f>
        <v>above 3</v>
      </c>
      <c r="O78" t="str">
        <f>TEXT(Table1[[#This Row],[Date]],"mmmm")</f>
        <v>January</v>
      </c>
    </row>
    <row r="79" spans="2:15" x14ac:dyDescent="0.3">
      <c r="B79" t="s">
        <v>125</v>
      </c>
      <c r="C79" s="4">
        <v>45694</v>
      </c>
      <c r="D79" t="s">
        <v>27</v>
      </c>
      <c r="E79" t="s">
        <v>37</v>
      </c>
      <c r="F79" t="s">
        <v>52</v>
      </c>
      <c r="G79">
        <v>23</v>
      </c>
      <c r="H79">
        <v>771.3</v>
      </c>
      <c r="I79">
        <v>17739.900000000001</v>
      </c>
      <c r="J79">
        <v>5</v>
      </c>
      <c r="K79" t="s">
        <v>16</v>
      </c>
      <c r="L79" t="s">
        <v>25</v>
      </c>
      <c r="M79">
        <v>2</v>
      </c>
      <c r="N79" t="str">
        <f>IF(Table1[[#This Row],[Customer Rating]]&gt;3, "above 3", "lessthen 3")</f>
        <v>lessthen 3</v>
      </c>
      <c r="O79" t="str">
        <f>TEXT(Table1[[#This Row],[Date]],"mmmm")</f>
        <v>February</v>
      </c>
    </row>
    <row r="80" spans="2:15" x14ac:dyDescent="0.3">
      <c r="B80" t="s">
        <v>126</v>
      </c>
      <c r="C80" s="4">
        <v>45734</v>
      </c>
      <c r="D80" t="s">
        <v>34</v>
      </c>
      <c r="E80" t="s">
        <v>31</v>
      </c>
      <c r="F80" t="s">
        <v>102</v>
      </c>
      <c r="G80">
        <v>1</v>
      </c>
      <c r="H80">
        <v>954.51</v>
      </c>
      <c r="I80">
        <v>954.51</v>
      </c>
      <c r="J80">
        <v>0</v>
      </c>
      <c r="K80" t="s">
        <v>24</v>
      </c>
      <c r="L80" t="s">
        <v>42</v>
      </c>
      <c r="M80">
        <v>3.5</v>
      </c>
      <c r="N80" t="str">
        <f>IF(Table1[[#This Row],[Customer Rating]]&gt;3, "above 3", "lessthen 3")</f>
        <v>above 3</v>
      </c>
      <c r="O80" t="str">
        <f>TEXT(Table1[[#This Row],[Date]],"mmmm")</f>
        <v>March</v>
      </c>
    </row>
    <row r="81" spans="2:15" x14ac:dyDescent="0.3">
      <c r="B81" t="s">
        <v>127</v>
      </c>
      <c r="C81" s="4">
        <v>45691</v>
      </c>
      <c r="D81" t="s">
        <v>27</v>
      </c>
      <c r="E81" t="s">
        <v>14</v>
      </c>
      <c r="F81" t="s">
        <v>78</v>
      </c>
      <c r="G81">
        <v>8</v>
      </c>
      <c r="H81">
        <v>31.96</v>
      </c>
      <c r="I81">
        <v>255.68</v>
      </c>
      <c r="J81">
        <v>10</v>
      </c>
      <c r="K81" t="s">
        <v>16</v>
      </c>
      <c r="L81" t="s">
        <v>22</v>
      </c>
      <c r="M81">
        <v>4.4000000000000004</v>
      </c>
      <c r="N81" t="str">
        <f>IF(Table1[[#This Row],[Customer Rating]]&gt;3, "above 3", "lessthen 3")</f>
        <v>above 3</v>
      </c>
      <c r="O81" t="str">
        <f>TEXT(Table1[[#This Row],[Date]],"mmmm")</f>
        <v>February</v>
      </c>
    </row>
    <row r="82" spans="2:15" x14ac:dyDescent="0.3">
      <c r="B82" t="s">
        <v>128</v>
      </c>
      <c r="C82" s="4">
        <v>45704</v>
      </c>
      <c r="D82" t="s">
        <v>54</v>
      </c>
      <c r="E82" t="s">
        <v>14</v>
      </c>
      <c r="F82" t="s">
        <v>15</v>
      </c>
      <c r="G82">
        <v>27</v>
      </c>
      <c r="H82">
        <v>409.45</v>
      </c>
      <c r="I82">
        <v>11055.15</v>
      </c>
      <c r="J82">
        <v>20</v>
      </c>
      <c r="K82" t="s">
        <v>47</v>
      </c>
      <c r="L82" t="s">
        <v>22</v>
      </c>
      <c r="M82">
        <v>3.8</v>
      </c>
      <c r="N82" t="str">
        <f>IF(Table1[[#This Row],[Customer Rating]]&gt;3, "above 3", "lessthen 3")</f>
        <v>above 3</v>
      </c>
      <c r="O82" t="str">
        <f>TEXT(Table1[[#This Row],[Date]],"mmmm")</f>
        <v>February</v>
      </c>
    </row>
    <row r="83" spans="2:15" x14ac:dyDescent="0.3">
      <c r="B83" t="s">
        <v>129</v>
      </c>
      <c r="C83" s="4">
        <v>45695</v>
      </c>
      <c r="D83" t="s">
        <v>27</v>
      </c>
      <c r="E83" t="s">
        <v>37</v>
      </c>
      <c r="F83" t="s">
        <v>46</v>
      </c>
      <c r="G83">
        <v>6</v>
      </c>
      <c r="H83">
        <v>621.09</v>
      </c>
      <c r="I83">
        <v>3726.54</v>
      </c>
      <c r="J83">
        <v>5</v>
      </c>
      <c r="K83" t="s">
        <v>86</v>
      </c>
      <c r="L83" t="s">
        <v>22</v>
      </c>
      <c r="M83">
        <v>3.2</v>
      </c>
      <c r="N83" t="str">
        <f>IF(Table1[[#This Row],[Customer Rating]]&gt;3, "above 3", "lessthen 3")</f>
        <v>above 3</v>
      </c>
      <c r="O83" t="str">
        <f>TEXT(Table1[[#This Row],[Date]],"mmmm")</f>
        <v>February</v>
      </c>
    </row>
    <row r="84" spans="2:15" x14ac:dyDescent="0.3">
      <c r="B84" t="s">
        <v>130</v>
      </c>
      <c r="C84" s="4">
        <v>45695</v>
      </c>
      <c r="D84" t="s">
        <v>13</v>
      </c>
      <c r="E84" t="s">
        <v>37</v>
      </c>
      <c r="F84" t="s">
        <v>46</v>
      </c>
      <c r="G84">
        <v>2</v>
      </c>
      <c r="H84">
        <v>354.77</v>
      </c>
      <c r="I84">
        <v>709.54</v>
      </c>
      <c r="J84">
        <v>15</v>
      </c>
      <c r="K84" t="s">
        <v>86</v>
      </c>
      <c r="L84" t="s">
        <v>17</v>
      </c>
      <c r="M84">
        <v>3.8</v>
      </c>
      <c r="N84" t="str">
        <f>IF(Table1[[#This Row],[Customer Rating]]&gt;3, "above 3", "lessthen 3")</f>
        <v>above 3</v>
      </c>
      <c r="O84" t="str">
        <f>TEXT(Table1[[#This Row],[Date]],"mmmm")</f>
        <v>February</v>
      </c>
    </row>
    <row r="85" spans="2:15" x14ac:dyDescent="0.3">
      <c r="B85" t="s">
        <v>131</v>
      </c>
      <c r="C85" s="4">
        <v>45731</v>
      </c>
      <c r="D85" t="s">
        <v>13</v>
      </c>
      <c r="E85" t="s">
        <v>19</v>
      </c>
      <c r="F85" t="s">
        <v>20</v>
      </c>
      <c r="G85">
        <v>10</v>
      </c>
      <c r="H85">
        <v>927.32</v>
      </c>
      <c r="I85">
        <v>9273.2000000000007</v>
      </c>
      <c r="J85">
        <v>15</v>
      </c>
      <c r="K85" t="s">
        <v>21</v>
      </c>
      <c r="L85" t="s">
        <v>42</v>
      </c>
      <c r="M85">
        <v>1.2</v>
      </c>
      <c r="N85" t="str">
        <f>IF(Table1[[#This Row],[Customer Rating]]&gt;3, "above 3", "lessthen 3")</f>
        <v>lessthen 3</v>
      </c>
      <c r="O85" t="str">
        <f>TEXT(Table1[[#This Row],[Date]],"mmmm")</f>
        <v>March</v>
      </c>
    </row>
    <row r="86" spans="2:15" x14ac:dyDescent="0.3">
      <c r="B86" t="s">
        <v>132</v>
      </c>
      <c r="C86" s="4">
        <v>45700</v>
      </c>
      <c r="D86" t="s">
        <v>34</v>
      </c>
      <c r="E86" t="s">
        <v>19</v>
      </c>
      <c r="F86" t="s">
        <v>41</v>
      </c>
      <c r="G86">
        <v>13</v>
      </c>
      <c r="H86">
        <v>217.04</v>
      </c>
      <c r="I86">
        <v>2821.52</v>
      </c>
      <c r="J86">
        <v>10</v>
      </c>
      <c r="K86" t="s">
        <v>16</v>
      </c>
      <c r="L86" t="s">
        <v>17</v>
      </c>
      <c r="M86">
        <v>1.5</v>
      </c>
      <c r="N86" t="str">
        <f>IF(Table1[[#This Row],[Customer Rating]]&gt;3, "above 3", "lessthen 3")</f>
        <v>lessthen 3</v>
      </c>
      <c r="O86" t="str">
        <f>TEXT(Table1[[#This Row],[Date]],"mmmm")</f>
        <v>February</v>
      </c>
    </row>
    <row r="87" spans="2:15" x14ac:dyDescent="0.3">
      <c r="B87" t="s">
        <v>133</v>
      </c>
      <c r="C87" s="4">
        <v>45661</v>
      </c>
      <c r="D87" t="s">
        <v>34</v>
      </c>
      <c r="E87" t="s">
        <v>37</v>
      </c>
      <c r="F87" t="s">
        <v>38</v>
      </c>
      <c r="G87">
        <v>16</v>
      </c>
      <c r="H87">
        <v>644.47</v>
      </c>
      <c r="I87">
        <v>10311.52</v>
      </c>
      <c r="J87">
        <v>0</v>
      </c>
      <c r="K87" t="s">
        <v>16</v>
      </c>
      <c r="L87" t="s">
        <v>42</v>
      </c>
      <c r="M87">
        <v>2.9</v>
      </c>
      <c r="N87" t="str">
        <f>IF(Table1[[#This Row],[Customer Rating]]&gt;3, "above 3", "lessthen 3")</f>
        <v>lessthen 3</v>
      </c>
      <c r="O87" t="str">
        <f>TEXT(Table1[[#This Row],[Date]],"mmmm")</f>
        <v>January</v>
      </c>
    </row>
    <row r="88" spans="2:15" x14ac:dyDescent="0.3">
      <c r="B88" t="s">
        <v>134</v>
      </c>
      <c r="C88" s="4">
        <v>45708</v>
      </c>
      <c r="D88" t="s">
        <v>54</v>
      </c>
      <c r="E88" t="s">
        <v>19</v>
      </c>
      <c r="F88" t="s">
        <v>20</v>
      </c>
      <c r="G88">
        <v>18</v>
      </c>
      <c r="H88">
        <v>605.91999999999996</v>
      </c>
      <c r="I88">
        <v>10906.56</v>
      </c>
      <c r="J88">
        <v>20</v>
      </c>
      <c r="K88" t="s">
        <v>47</v>
      </c>
      <c r="L88" t="s">
        <v>22</v>
      </c>
      <c r="M88">
        <v>2.1</v>
      </c>
      <c r="N88" t="str">
        <f>IF(Table1[[#This Row],[Customer Rating]]&gt;3, "above 3", "lessthen 3")</f>
        <v>lessthen 3</v>
      </c>
      <c r="O88" t="str">
        <f>TEXT(Table1[[#This Row],[Date]],"mmmm")</f>
        <v>February</v>
      </c>
    </row>
    <row r="89" spans="2:15" x14ac:dyDescent="0.3">
      <c r="B89" t="s">
        <v>135</v>
      </c>
      <c r="C89" s="4">
        <v>45662</v>
      </c>
      <c r="D89" t="s">
        <v>13</v>
      </c>
      <c r="E89" t="s">
        <v>19</v>
      </c>
      <c r="F89" t="s">
        <v>41</v>
      </c>
      <c r="G89">
        <v>21</v>
      </c>
      <c r="H89">
        <v>553.23</v>
      </c>
      <c r="I89">
        <v>11617.83</v>
      </c>
      <c r="J89">
        <v>15</v>
      </c>
      <c r="K89" t="s">
        <v>86</v>
      </c>
      <c r="L89" t="s">
        <v>22</v>
      </c>
      <c r="M89">
        <v>2.5</v>
      </c>
      <c r="N89" t="str">
        <f>IF(Table1[[#This Row],[Customer Rating]]&gt;3, "above 3", "lessthen 3")</f>
        <v>lessthen 3</v>
      </c>
      <c r="O89" t="str">
        <f>TEXT(Table1[[#This Row],[Date]],"mmmm")</f>
        <v>January</v>
      </c>
    </row>
    <row r="90" spans="2:15" x14ac:dyDescent="0.3">
      <c r="B90" t="s">
        <v>136</v>
      </c>
      <c r="C90" s="4">
        <v>45704</v>
      </c>
      <c r="D90" t="s">
        <v>13</v>
      </c>
      <c r="E90" t="s">
        <v>28</v>
      </c>
      <c r="F90" t="s">
        <v>64</v>
      </c>
      <c r="G90">
        <v>27</v>
      </c>
      <c r="H90">
        <v>48.92</v>
      </c>
      <c r="I90">
        <v>1320.84</v>
      </c>
      <c r="J90">
        <v>10</v>
      </c>
      <c r="K90" t="s">
        <v>47</v>
      </c>
      <c r="L90" t="s">
        <v>25</v>
      </c>
      <c r="M90">
        <v>2.1</v>
      </c>
      <c r="N90" t="str">
        <f>IF(Table1[[#This Row],[Customer Rating]]&gt;3, "above 3", "lessthen 3")</f>
        <v>lessthen 3</v>
      </c>
      <c r="O90" t="str">
        <f>TEXT(Table1[[#This Row],[Date]],"mmmm")</f>
        <v>February</v>
      </c>
    </row>
    <row r="91" spans="2:15" x14ac:dyDescent="0.3">
      <c r="B91" t="s">
        <v>137</v>
      </c>
      <c r="C91" s="4">
        <v>45709</v>
      </c>
      <c r="D91" t="s">
        <v>54</v>
      </c>
      <c r="E91" t="s">
        <v>31</v>
      </c>
      <c r="F91" t="s">
        <v>49</v>
      </c>
      <c r="G91">
        <v>17</v>
      </c>
      <c r="H91">
        <v>601.30999999999995</v>
      </c>
      <c r="I91">
        <v>10222.27</v>
      </c>
      <c r="J91">
        <v>5</v>
      </c>
      <c r="K91" t="s">
        <v>21</v>
      </c>
      <c r="L91" t="s">
        <v>17</v>
      </c>
      <c r="M91">
        <v>3.1</v>
      </c>
      <c r="N91" t="str">
        <f>IF(Table1[[#This Row],[Customer Rating]]&gt;3, "above 3", "lessthen 3")</f>
        <v>above 3</v>
      </c>
      <c r="O91" t="str">
        <f>TEXT(Table1[[#This Row],[Date]],"mmmm")</f>
        <v>February</v>
      </c>
    </row>
    <row r="92" spans="2:15" x14ac:dyDescent="0.3">
      <c r="B92" t="s">
        <v>138</v>
      </c>
      <c r="C92" s="4">
        <v>45713</v>
      </c>
      <c r="D92" t="s">
        <v>54</v>
      </c>
      <c r="E92" t="s">
        <v>28</v>
      </c>
      <c r="F92" t="s">
        <v>64</v>
      </c>
      <c r="G92">
        <v>26</v>
      </c>
      <c r="H92">
        <v>46.32</v>
      </c>
      <c r="I92">
        <v>1204.32</v>
      </c>
      <c r="J92">
        <v>10</v>
      </c>
      <c r="K92" t="s">
        <v>16</v>
      </c>
      <c r="L92" t="s">
        <v>17</v>
      </c>
      <c r="M92">
        <v>1.1000000000000001</v>
      </c>
      <c r="N92" t="str">
        <f>IF(Table1[[#This Row],[Customer Rating]]&gt;3, "above 3", "lessthen 3")</f>
        <v>lessthen 3</v>
      </c>
      <c r="O92" t="str">
        <f>TEXT(Table1[[#This Row],[Date]],"mmmm")</f>
        <v>February</v>
      </c>
    </row>
    <row r="93" spans="2:15" x14ac:dyDescent="0.3">
      <c r="B93" t="s">
        <v>139</v>
      </c>
      <c r="C93" s="4">
        <v>45672</v>
      </c>
      <c r="D93" t="s">
        <v>34</v>
      </c>
      <c r="E93" t="s">
        <v>28</v>
      </c>
      <c r="F93" t="s">
        <v>35</v>
      </c>
      <c r="G93">
        <v>6</v>
      </c>
      <c r="H93">
        <v>537.29</v>
      </c>
      <c r="I93">
        <v>3223.74</v>
      </c>
      <c r="J93">
        <v>0</v>
      </c>
      <c r="K93" t="s">
        <v>47</v>
      </c>
      <c r="L93" t="s">
        <v>42</v>
      </c>
      <c r="M93">
        <v>1.1000000000000001</v>
      </c>
      <c r="N93" t="str">
        <f>IF(Table1[[#This Row],[Customer Rating]]&gt;3, "above 3", "lessthen 3")</f>
        <v>lessthen 3</v>
      </c>
      <c r="O93" t="str">
        <f>TEXT(Table1[[#This Row],[Date]],"mmmm")</f>
        <v>January</v>
      </c>
    </row>
    <row r="94" spans="2:15" x14ac:dyDescent="0.3">
      <c r="B94" t="s">
        <v>140</v>
      </c>
      <c r="C94" s="4">
        <v>45701</v>
      </c>
      <c r="D94" t="s">
        <v>13</v>
      </c>
      <c r="E94" t="s">
        <v>31</v>
      </c>
      <c r="F94" t="s">
        <v>59</v>
      </c>
      <c r="G94">
        <v>7</v>
      </c>
      <c r="H94">
        <v>98.31</v>
      </c>
      <c r="I94">
        <v>688.17</v>
      </c>
      <c r="J94">
        <v>0</v>
      </c>
      <c r="K94" t="s">
        <v>47</v>
      </c>
      <c r="L94" t="s">
        <v>42</v>
      </c>
      <c r="M94">
        <v>2.9</v>
      </c>
      <c r="N94" t="str">
        <f>IF(Table1[[#This Row],[Customer Rating]]&gt;3, "above 3", "lessthen 3")</f>
        <v>lessthen 3</v>
      </c>
      <c r="O94" t="str">
        <f>TEXT(Table1[[#This Row],[Date]],"mmmm")</f>
        <v>February</v>
      </c>
    </row>
    <row r="95" spans="2:15" x14ac:dyDescent="0.3">
      <c r="B95" t="s">
        <v>141</v>
      </c>
      <c r="C95" s="4">
        <v>45743</v>
      </c>
      <c r="D95" t="s">
        <v>27</v>
      </c>
      <c r="E95" t="s">
        <v>28</v>
      </c>
      <c r="F95" t="s">
        <v>69</v>
      </c>
      <c r="G95">
        <v>9</v>
      </c>
      <c r="H95">
        <v>503.46</v>
      </c>
      <c r="I95">
        <v>4531.1400000000003</v>
      </c>
      <c r="J95">
        <v>0</v>
      </c>
      <c r="K95" t="s">
        <v>21</v>
      </c>
      <c r="L95" t="s">
        <v>17</v>
      </c>
      <c r="M95">
        <v>2.5</v>
      </c>
      <c r="N95" t="str">
        <f>IF(Table1[[#This Row],[Customer Rating]]&gt;3, "above 3", "lessthen 3")</f>
        <v>lessthen 3</v>
      </c>
      <c r="O95" t="str">
        <f>TEXT(Table1[[#This Row],[Date]],"mmmm")</f>
        <v>March</v>
      </c>
    </row>
    <row r="96" spans="2:15" x14ac:dyDescent="0.3">
      <c r="B96" t="s">
        <v>142</v>
      </c>
      <c r="C96" s="4">
        <v>45716</v>
      </c>
      <c r="D96" t="s">
        <v>34</v>
      </c>
      <c r="E96" t="s">
        <v>19</v>
      </c>
      <c r="F96" t="s">
        <v>41</v>
      </c>
      <c r="G96">
        <v>20</v>
      </c>
      <c r="H96">
        <v>649.46</v>
      </c>
      <c r="I96">
        <v>12989.2</v>
      </c>
      <c r="J96">
        <v>10</v>
      </c>
      <c r="K96" t="s">
        <v>47</v>
      </c>
      <c r="L96" t="s">
        <v>22</v>
      </c>
      <c r="M96">
        <v>3.4</v>
      </c>
      <c r="N96" t="str">
        <f>IF(Table1[[#This Row],[Customer Rating]]&gt;3, "above 3", "lessthen 3")</f>
        <v>above 3</v>
      </c>
      <c r="O96" t="str">
        <f>TEXT(Table1[[#This Row],[Date]],"mmmm")</f>
        <v>February</v>
      </c>
    </row>
    <row r="97" spans="2:15" x14ac:dyDescent="0.3">
      <c r="B97" t="s">
        <v>143</v>
      </c>
      <c r="C97" s="4">
        <v>45727</v>
      </c>
      <c r="D97" t="s">
        <v>54</v>
      </c>
      <c r="E97" t="s">
        <v>31</v>
      </c>
      <c r="F97" t="s">
        <v>59</v>
      </c>
      <c r="G97">
        <v>22</v>
      </c>
      <c r="H97">
        <v>233.08</v>
      </c>
      <c r="I97">
        <v>5127.76</v>
      </c>
      <c r="J97">
        <v>15</v>
      </c>
      <c r="K97" t="s">
        <v>16</v>
      </c>
      <c r="L97" t="s">
        <v>22</v>
      </c>
      <c r="M97">
        <v>2.1</v>
      </c>
      <c r="N97" t="str">
        <f>IF(Table1[[#This Row],[Customer Rating]]&gt;3, "above 3", "lessthen 3")</f>
        <v>lessthen 3</v>
      </c>
      <c r="O97" t="str">
        <f>TEXT(Table1[[#This Row],[Date]],"mmmm")</f>
        <v>March</v>
      </c>
    </row>
    <row r="98" spans="2:15" x14ac:dyDescent="0.3">
      <c r="B98" t="s">
        <v>144</v>
      </c>
      <c r="C98" s="4">
        <v>45697</v>
      </c>
      <c r="D98" t="s">
        <v>13</v>
      </c>
      <c r="E98" t="s">
        <v>31</v>
      </c>
      <c r="F98" t="s">
        <v>32</v>
      </c>
      <c r="G98">
        <v>3</v>
      </c>
      <c r="H98">
        <v>529.27</v>
      </c>
      <c r="I98">
        <v>1587.81</v>
      </c>
      <c r="J98">
        <v>15</v>
      </c>
      <c r="K98" t="s">
        <v>86</v>
      </c>
      <c r="L98" t="s">
        <v>42</v>
      </c>
      <c r="M98">
        <v>4.9000000000000004</v>
      </c>
      <c r="N98" t="str">
        <f>IF(Table1[[#This Row],[Customer Rating]]&gt;3, "above 3", "lessthen 3")</f>
        <v>above 3</v>
      </c>
      <c r="O98" t="str">
        <f>TEXT(Table1[[#This Row],[Date]],"mmmm")</f>
        <v>February</v>
      </c>
    </row>
    <row r="99" spans="2:15" x14ac:dyDescent="0.3">
      <c r="B99" t="s">
        <v>145</v>
      </c>
      <c r="C99" s="4">
        <v>45708</v>
      </c>
      <c r="D99" t="s">
        <v>27</v>
      </c>
      <c r="E99" t="s">
        <v>14</v>
      </c>
      <c r="F99" t="s">
        <v>78</v>
      </c>
      <c r="G99">
        <v>6</v>
      </c>
      <c r="H99">
        <v>975.32</v>
      </c>
      <c r="I99">
        <v>5851.92</v>
      </c>
      <c r="J99">
        <v>0</v>
      </c>
      <c r="K99" t="s">
        <v>86</v>
      </c>
      <c r="L99" t="s">
        <v>17</v>
      </c>
      <c r="M99">
        <v>3.1</v>
      </c>
      <c r="N99" t="str">
        <f>IF(Table1[[#This Row],[Customer Rating]]&gt;3, "above 3", "lessthen 3")</f>
        <v>above 3</v>
      </c>
      <c r="O99" t="str">
        <f>TEXT(Table1[[#This Row],[Date]],"mmmm")</f>
        <v>February</v>
      </c>
    </row>
    <row r="100" spans="2:15" x14ac:dyDescent="0.3">
      <c r="B100" t="s">
        <v>146</v>
      </c>
      <c r="C100" s="4">
        <v>45727</v>
      </c>
      <c r="D100" t="s">
        <v>27</v>
      </c>
      <c r="E100" t="s">
        <v>28</v>
      </c>
      <c r="F100" t="s">
        <v>69</v>
      </c>
      <c r="G100">
        <v>13</v>
      </c>
      <c r="H100">
        <v>771.8</v>
      </c>
      <c r="I100">
        <v>10033.4</v>
      </c>
      <c r="J100">
        <v>15</v>
      </c>
      <c r="K100" t="s">
        <v>16</v>
      </c>
      <c r="L100" t="s">
        <v>42</v>
      </c>
      <c r="M100">
        <v>3</v>
      </c>
      <c r="N100" t="str">
        <f>IF(Table1[[#This Row],[Customer Rating]]&gt;3, "above 3", "lessthen 3")</f>
        <v>lessthen 3</v>
      </c>
      <c r="O100" t="str">
        <f>TEXT(Table1[[#This Row],[Date]],"mmmm")</f>
        <v>March</v>
      </c>
    </row>
    <row r="101" spans="2:15" x14ac:dyDescent="0.3">
      <c r="B101" t="s">
        <v>147</v>
      </c>
      <c r="C101" s="4">
        <v>45671</v>
      </c>
      <c r="D101" t="s">
        <v>34</v>
      </c>
      <c r="E101" t="s">
        <v>31</v>
      </c>
      <c r="F101" t="s">
        <v>49</v>
      </c>
      <c r="G101">
        <v>15</v>
      </c>
      <c r="H101">
        <v>710.16</v>
      </c>
      <c r="I101">
        <v>10652.4</v>
      </c>
      <c r="J101">
        <v>20</v>
      </c>
      <c r="K101" t="s">
        <v>16</v>
      </c>
      <c r="L101" t="s">
        <v>17</v>
      </c>
      <c r="M101">
        <v>2.9</v>
      </c>
      <c r="N101" t="str">
        <f>IF(Table1[[#This Row],[Customer Rating]]&gt;3, "above 3", "lessthen 3")</f>
        <v>lessthen 3</v>
      </c>
      <c r="O101" t="str">
        <f>TEXT(Table1[[#This Row],[Date]],"mmmm")</f>
        <v>January</v>
      </c>
    </row>
    <row r="102" spans="2:15" x14ac:dyDescent="0.3">
      <c r="B102" t="s">
        <v>148</v>
      </c>
      <c r="C102" s="4">
        <v>45667</v>
      </c>
      <c r="D102" t="s">
        <v>13</v>
      </c>
      <c r="E102" t="s">
        <v>37</v>
      </c>
      <c r="F102" t="s">
        <v>46</v>
      </c>
      <c r="G102">
        <v>1</v>
      </c>
      <c r="H102">
        <v>375.54</v>
      </c>
      <c r="I102">
        <v>375.54</v>
      </c>
      <c r="J102">
        <v>5</v>
      </c>
      <c r="K102" t="s">
        <v>21</v>
      </c>
      <c r="L102" t="s">
        <v>22</v>
      </c>
      <c r="M102">
        <v>2.2999999999999998</v>
      </c>
      <c r="N102" t="str">
        <f>IF(Table1[[#This Row],[Customer Rating]]&gt;3, "above 3", "lessthen 3")</f>
        <v>lessthen 3</v>
      </c>
      <c r="O102" t="str">
        <f>TEXT(Table1[[#This Row],[Date]],"mmmm")</f>
        <v>January</v>
      </c>
    </row>
    <row r="103" spans="2:15" x14ac:dyDescent="0.3">
      <c r="B103" t="s">
        <v>149</v>
      </c>
      <c r="C103" s="4">
        <v>45730</v>
      </c>
      <c r="D103" t="s">
        <v>13</v>
      </c>
      <c r="E103" t="s">
        <v>28</v>
      </c>
      <c r="F103" t="s">
        <v>29</v>
      </c>
      <c r="G103">
        <v>1</v>
      </c>
      <c r="H103">
        <v>147.44</v>
      </c>
      <c r="I103">
        <v>147.44</v>
      </c>
      <c r="J103">
        <v>0</v>
      </c>
      <c r="K103" t="s">
        <v>16</v>
      </c>
      <c r="L103" t="s">
        <v>17</v>
      </c>
      <c r="M103">
        <v>2.9</v>
      </c>
      <c r="N103" t="str">
        <f>IF(Table1[[#This Row],[Customer Rating]]&gt;3, "above 3", "lessthen 3")</f>
        <v>lessthen 3</v>
      </c>
      <c r="O103" t="str">
        <f>TEXT(Table1[[#This Row],[Date]],"mmmm")</f>
        <v>March</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9E91-5277-4B98-80D9-AE24CAB74448}">
  <dimension ref="A1"/>
  <sheetViews>
    <sheetView showGridLines="0" tabSelected="1" topLeftCell="A4" zoomScaleNormal="100" workbookViewId="0">
      <selection activeCell="F41" sqref="F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Sheet1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kesrwanijatin5623@outlook.com</dc:creator>
  <cp:lastModifiedBy>kesrwanijatin5623@outlook.com</cp:lastModifiedBy>
  <dcterms:created xsi:type="dcterms:W3CDTF">2025-06-15T11:30:22Z</dcterms:created>
  <dcterms:modified xsi:type="dcterms:W3CDTF">2025-06-22T11:52:27Z</dcterms:modified>
</cp:coreProperties>
</file>