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eder\Documents\notes\Studia\Notatki\Semestr 3\Inżynierskie zastosowania statystyki\Ćwiczenia\Kolokwium 2\"/>
    </mc:Choice>
  </mc:AlternateContent>
  <xr:revisionPtr revIDLastSave="0" documentId="13_ncr:1_{AB123324-8536-4D49-B7BD-032BD20862F8}" xr6:coauthVersionLast="47" xr6:coauthVersionMax="47" xr10:uidLastSave="{00000000-0000-0000-0000-000000000000}"/>
  <bookViews>
    <workbookView xWindow="-110" yWindow="-110" windowWidth="25820" windowHeight="15500" activeTab="9" xr2:uid="{EEEA31D6-0E80-4109-8014-5AC21CA1198A}"/>
  </bookViews>
  <sheets>
    <sheet name="SWO" sheetId="3" r:id="rId1"/>
    <sheet name="T S Z" sheetId="1" r:id="rId2"/>
    <sheet name="T S ZT" sheetId="2" r:id="rId3"/>
    <sheet name="T 2S" sheetId="4" r:id="rId4"/>
    <sheet name="T 2S T" sheetId="5" r:id="rId5"/>
    <sheet name="T R2S" sheetId="6" r:id="rId6"/>
    <sheet name="Phi2" sheetId="7" r:id="rId7"/>
    <sheet name="FS W" sheetId="8" r:id="rId8"/>
    <sheet name="Phi2 Kat" sheetId="9" r:id="rId9"/>
    <sheet name="Korel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10" l="1"/>
  <c r="M23" i="10"/>
  <c r="L24" i="10"/>
  <c r="L23" i="10"/>
  <c r="N29" i="10" a="1"/>
  <c r="N29" i="10" s="1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B4" i="10"/>
  <c r="A4" i="10"/>
  <c r="B2" i="10"/>
  <c r="D9" i="10" s="1"/>
  <c r="G9" i="10" s="1"/>
  <c r="A2" i="10"/>
  <c r="C9" i="10" s="1"/>
  <c r="E6" i="9"/>
  <c r="C11" i="9"/>
  <c r="C12" i="9"/>
  <c r="C10" i="9"/>
  <c r="C9" i="9"/>
  <c r="C8" i="9"/>
  <c r="B6" i="9"/>
  <c r="D17" i="9" s="1"/>
  <c r="E17" i="9" s="1"/>
  <c r="D6" i="8"/>
  <c r="C6" i="8"/>
  <c r="C5" i="8"/>
  <c r="Q26" i="7"/>
  <c r="I9" i="7"/>
  <c r="C9" i="7"/>
  <c r="D9" i="7"/>
  <c r="E9" i="7"/>
  <c r="F9" i="7"/>
  <c r="G9" i="7"/>
  <c r="H9" i="7"/>
  <c r="B9" i="7"/>
  <c r="I8" i="7"/>
  <c r="I3" i="7"/>
  <c r="I4" i="7"/>
  <c r="I5" i="7"/>
  <c r="I6" i="7"/>
  <c r="I7" i="7"/>
  <c r="I2" i="7"/>
  <c r="E2" i="6"/>
  <c r="B2" i="6"/>
  <c r="C7" i="6" s="1"/>
  <c r="C7" i="5"/>
  <c r="E2" i="5"/>
  <c r="B2" i="5"/>
  <c r="E2" i="4"/>
  <c r="B2" i="4"/>
  <c r="C7" i="4" s="1"/>
  <c r="G2" i="3"/>
  <c r="H2" i="3" s="1"/>
  <c r="F2" i="3"/>
  <c r="B6" i="2"/>
  <c r="B6" i="1"/>
  <c r="D12" i="10" l="1"/>
  <c r="G12" i="10" s="1"/>
  <c r="D11" i="10"/>
  <c r="G11" i="10" s="1"/>
  <c r="C12" i="10"/>
  <c r="C11" i="10"/>
  <c r="F11" i="10" s="1"/>
  <c r="G15" i="10"/>
  <c r="G14" i="10"/>
  <c r="G13" i="10"/>
  <c r="G20" i="10"/>
  <c r="G19" i="10"/>
  <c r="G18" i="10"/>
  <c r="G17" i="10"/>
  <c r="G16" i="10"/>
  <c r="D8" i="10"/>
  <c r="G8" i="10" s="1"/>
  <c r="D7" i="10"/>
  <c r="G7" i="10" s="1"/>
  <c r="D6" i="10"/>
  <c r="G6" i="10" s="1"/>
  <c r="D10" i="10"/>
  <c r="G10" i="10" s="1"/>
  <c r="C8" i="10"/>
  <c r="C10" i="10"/>
  <c r="F10" i="10" s="1"/>
  <c r="C7" i="10"/>
  <c r="F7" i="10" s="1"/>
  <c r="F9" i="10"/>
  <c r="E9" i="10"/>
  <c r="C6" i="10"/>
  <c r="D64" i="9"/>
  <c r="E64" i="9" s="1"/>
  <c r="D98" i="9"/>
  <c r="E98" i="9" s="1"/>
  <c r="D72" i="9"/>
  <c r="E72" i="9" s="1"/>
  <c r="D56" i="9"/>
  <c r="E56" i="9" s="1"/>
  <c r="D12" i="9"/>
  <c r="E12" i="9" s="1"/>
  <c r="D48" i="9"/>
  <c r="E48" i="9" s="1"/>
  <c r="D40" i="9"/>
  <c r="E40" i="9" s="1"/>
  <c r="D32" i="9"/>
  <c r="E32" i="9" s="1"/>
  <c r="D96" i="9"/>
  <c r="E96" i="9" s="1"/>
  <c r="D88" i="9"/>
  <c r="E88" i="9" s="1"/>
  <c r="D24" i="9"/>
  <c r="E24" i="9" s="1"/>
  <c r="D80" i="9"/>
  <c r="E80" i="9" s="1"/>
  <c r="D16" i="9"/>
  <c r="E16" i="9" s="1"/>
  <c r="D11" i="9"/>
  <c r="E11" i="9" s="1"/>
  <c r="D95" i="9"/>
  <c r="E95" i="9" s="1"/>
  <c r="D87" i="9"/>
  <c r="E87" i="9" s="1"/>
  <c r="D79" i="9"/>
  <c r="E79" i="9" s="1"/>
  <c r="D71" i="9"/>
  <c r="E71" i="9" s="1"/>
  <c r="D63" i="9"/>
  <c r="E63" i="9" s="1"/>
  <c r="D55" i="9"/>
  <c r="E55" i="9" s="1"/>
  <c r="D47" i="9"/>
  <c r="E47" i="9" s="1"/>
  <c r="D39" i="9"/>
  <c r="E39" i="9" s="1"/>
  <c r="D31" i="9"/>
  <c r="E31" i="9" s="1"/>
  <c r="D23" i="9"/>
  <c r="E23" i="9" s="1"/>
  <c r="D15" i="9"/>
  <c r="E15" i="9" s="1"/>
  <c r="D10" i="9"/>
  <c r="E10" i="9" s="1"/>
  <c r="D94" i="9"/>
  <c r="E94" i="9" s="1"/>
  <c r="D86" i="9"/>
  <c r="E86" i="9" s="1"/>
  <c r="D78" i="9"/>
  <c r="E78" i="9" s="1"/>
  <c r="D70" i="9"/>
  <c r="E70" i="9" s="1"/>
  <c r="D62" i="9"/>
  <c r="E62" i="9" s="1"/>
  <c r="D54" i="9"/>
  <c r="E54" i="9" s="1"/>
  <c r="D46" i="9"/>
  <c r="E46" i="9" s="1"/>
  <c r="D38" i="9"/>
  <c r="E38" i="9" s="1"/>
  <c r="D30" i="9"/>
  <c r="E30" i="9" s="1"/>
  <c r="D22" i="9"/>
  <c r="E22" i="9" s="1"/>
  <c r="D14" i="9"/>
  <c r="E14" i="9" s="1"/>
  <c r="D9" i="9"/>
  <c r="E9" i="9" s="1"/>
  <c r="D93" i="9"/>
  <c r="E93" i="9" s="1"/>
  <c r="D85" i="9"/>
  <c r="E85" i="9" s="1"/>
  <c r="D77" i="9"/>
  <c r="E77" i="9" s="1"/>
  <c r="D69" i="9"/>
  <c r="E69" i="9" s="1"/>
  <c r="D61" i="9"/>
  <c r="E61" i="9" s="1"/>
  <c r="D53" i="9"/>
  <c r="E53" i="9" s="1"/>
  <c r="D45" i="9"/>
  <c r="E45" i="9" s="1"/>
  <c r="D37" i="9"/>
  <c r="E37" i="9" s="1"/>
  <c r="D29" i="9"/>
  <c r="E29" i="9" s="1"/>
  <c r="D21" i="9"/>
  <c r="E21" i="9" s="1"/>
  <c r="D13" i="9"/>
  <c r="E13" i="9" s="1"/>
  <c r="D92" i="9"/>
  <c r="E92" i="9" s="1"/>
  <c r="D76" i="9"/>
  <c r="E76" i="9" s="1"/>
  <c r="D68" i="9"/>
  <c r="E68" i="9" s="1"/>
  <c r="D60" i="9"/>
  <c r="E60" i="9" s="1"/>
  <c r="D52" i="9"/>
  <c r="E52" i="9" s="1"/>
  <c r="D44" i="9"/>
  <c r="E44" i="9" s="1"/>
  <c r="D36" i="9"/>
  <c r="E36" i="9" s="1"/>
  <c r="D28" i="9"/>
  <c r="E28" i="9" s="1"/>
  <c r="D20" i="9"/>
  <c r="E20" i="9" s="1"/>
  <c r="D100" i="9"/>
  <c r="E100" i="9" s="1"/>
  <c r="D84" i="9"/>
  <c r="E84" i="9" s="1"/>
  <c r="D99" i="9"/>
  <c r="E99" i="9" s="1"/>
  <c r="D91" i="9"/>
  <c r="E91" i="9" s="1"/>
  <c r="D83" i="9"/>
  <c r="E83" i="9" s="1"/>
  <c r="D75" i="9"/>
  <c r="E75" i="9" s="1"/>
  <c r="D67" i="9"/>
  <c r="E67" i="9" s="1"/>
  <c r="D59" i="9"/>
  <c r="E59" i="9" s="1"/>
  <c r="D51" i="9"/>
  <c r="E51" i="9" s="1"/>
  <c r="D43" i="9"/>
  <c r="E43" i="9" s="1"/>
  <c r="D35" i="9"/>
  <c r="E35" i="9" s="1"/>
  <c r="D27" i="9"/>
  <c r="E27" i="9" s="1"/>
  <c r="D19" i="9"/>
  <c r="E19" i="9" s="1"/>
  <c r="D90" i="9"/>
  <c r="E90" i="9" s="1"/>
  <c r="D82" i="9"/>
  <c r="E82" i="9" s="1"/>
  <c r="D74" i="9"/>
  <c r="E74" i="9" s="1"/>
  <c r="D66" i="9"/>
  <c r="E66" i="9" s="1"/>
  <c r="D58" i="9"/>
  <c r="E58" i="9" s="1"/>
  <c r="D50" i="9"/>
  <c r="E50" i="9" s="1"/>
  <c r="D42" i="9"/>
  <c r="E42" i="9" s="1"/>
  <c r="D34" i="9"/>
  <c r="E34" i="9" s="1"/>
  <c r="D26" i="9"/>
  <c r="E26" i="9" s="1"/>
  <c r="D18" i="9"/>
  <c r="E18" i="9" s="1"/>
  <c r="D8" i="9"/>
  <c r="E8" i="9" s="1"/>
  <c r="D97" i="9"/>
  <c r="E97" i="9" s="1"/>
  <c r="D89" i="9"/>
  <c r="E89" i="9" s="1"/>
  <c r="D81" i="9"/>
  <c r="E81" i="9" s="1"/>
  <c r="D73" i="9"/>
  <c r="E73" i="9" s="1"/>
  <c r="D65" i="9"/>
  <c r="E65" i="9" s="1"/>
  <c r="D57" i="9"/>
  <c r="E57" i="9" s="1"/>
  <c r="D49" i="9"/>
  <c r="E49" i="9" s="1"/>
  <c r="D41" i="9"/>
  <c r="E41" i="9" s="1"/>
  <c r="D33" i="9"/>
  <c r="E33" i="9" s="1"/>
  <c r="D25" i="9"/>
  <c r="E25" i="9" s="1"/>
  <c r="Q3" i="7"/>
  <c r="M19" i="7" s="1"/>
  <c r="P2" i="7"/>
  <c r="L18" i="7" s="1"/>
  <c r="P4" i="7"/>
  <c r="L20" i="7" s="1"/>
  <c r="O8" i="7"/>
  <c r="K24" i="7" s="1"/>
  <c r="Q7" i="7"/>
  <c r="M23" i="7" s="1"/>
  <c r="O5" i="7"/>
  <c r="K21" i="7" s="1"/>
  <c r="S2" i="7"/>
  <c r="O18" i="7" s="1"/>
  <c r="T3" i="7"/>
  <c r="P19" i="7" s="1"/>
  <c r="S7" i="7"/>
  <c r="O23" i="7" s="1"/>
  <c r="Q5" i="7"/>
  <c r="M21" i="7" s="1"/>
  <c r="N2" i="7"/>
  <c r="J18" i="7" s="1"/>
  <c r="R7" i="7"/>
  <c r="N23" i="7" s="1"/>
  <c r="P5" i="7"/>
  <c r="L21" i="7" s="1"/>
  <c r="O4" i="7"/>
  <c r="K20" i="7" s="1"/>
  <c r="R8" i="7"/>
  <c r="N24" i="7" s="1"/>
  <c r="N4" i="7"/>
  <c r="J20" i="7" s="1"/>
  <c r="Q8" i="7"/>
  <c r="M24" i="7" s="1"/>
  <c r="P7" i="7"/>
  <c r="L23" i="7" s="1"/>
  <c r="O6" i="7"/>
  <c r="K22" i="7" s="1"/>
  <c r="N5" i="7"/>
  <c r="J21" i="7" s="1"/>
  <c r="R2" i="7"/>
  <c r="N18" i="7" s="1"/>
  <c r="P8" i="7"/>
  <c r="L24" i="7" s="1"/>
  <c r="O7" i="7"/>
  <c r="K23" i="7" s="1"/>
  <c r="N6" i="7"/>
  <c r="J22" i="7" s="1"/>
  <c r="T4" i="7"/>
  <c r="P20" i="7" s="1"/>
  <c r="S3" i="7"/>
  <c r="O19" i="7" s="1"/>
  <c r="O2" i="7"/>
  <c r="K18" i="7" s="1"/>
  <c r="T7" i="7"/>
  <c r="P23" i="7" s="1"/>
  <c r="S6" i="7"/>
  <c r="O22" i="7" s="1"/>
  <c r="R5" i="7"/>
  <c r="N21" i="7" s="1"/>
  <c r="Q4" i="7"/>
  <c r="M20" i="7" s="1"/>
  <c r="P3" i="7"/>
  <c r="L19" i="7" s="1"/>
  <c r="T8" i="7"/>
  <c r="P24" i="7" s="1"/>
  <c r="R6" i="7"/>
  <c r="N22" i="7" s="1"/>
  <c r="O3" i="7"/>
  <c r="K19" i="7" s="1"/>
  <c r="S8" i="7"/>
  <c r="O24" i="7" s="1"/>
  <c r="Q6" i="7"/>
  <c r="M22" i="7" s="1"/>
  <c r="N3" i="7"/>
  <c r="J19" i="7" s="1"/>
  <c r="T2" i="7"/>
  <c r="P18" i="7" s="1"/>
  <c r="P6" i="7"/>
  <c r="L22" i="7" s="1"/>
  <c r="Q2" i="7"/>
  <c r="M18" i="7" s="1"/>
  <c r="N7" i="7"/>
  <c r="J23" i="7" s="1"/>
  <c r="T5" i="7"/>
  <c r="P21" i="7" s="1"/>
  <c r="S4" i="7"/>
  <c r="O20" i="7" s="1"/>
  <c r="R3" i="7"/>
  <c r="N19" i="7" s="1"/>
  <c r="N8" i="7"/>
  <c r="J24" i="7" s="1"/>
  <c r="T6" i="7"/>
  <c r="P22" i="7" s="1"/>
  <c r="S5" i="7"/>
  <c r="O21" i="7" s="1"/>
  <c r="R4" i="7"/>
  <c r="N20" i="7" s="1"/>
  <c r="F20" i="10" l="1"/>
  <c r="E20" i="10"/>
  <c r="E19" i="10"/>
  <c r="F19" i="10"/>
  <c r="E18" i="10"/>
  <c r="F18" i="10"/>
  <c r="E16" i="10"/>
  <c r="F16" i="10"/>
  <c r="F17" i="10"/>
  <c r="E17" i="10"/>
  <c r="E15" i="10"/>
  <c r="F15" i="10"/>
  <c r="F14" i="10"/>
  <c r="E14" i="10"/>
  <c r="F13" i="10"/>
  <c r="E13" i="10"/>
  <c r="E11" i="10"/>
  <c r="E7" i="10"/>
  <c r="E12" i="10"/>
  <c r="F12" i="10"/>
  <c r="E10" i="10"/>
  <c r="F8" i="10"/>
  <c r="E8" i="10"/>
  <c r="F6" i="10"/>
  <c r="E6" i="10"/>
  <c r="F8" i="9"/>
  <c r="Q25" i="7"/>
  <c r="K10" i="10" l="1"/>
  <c r="K11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<sst xmlns="http://schemas.openxmlformats.org/spreadsheetml/2006/main" count="89" uniqueCount="60">
  <si>
    <t>średnia</t>
  </si>
  <si>
    <t>odchylanie</t>
  </si>
  <si>
    <t>próba</t>
  </si>
  <si>
    <t>badane</t>
  </si>
  <si>
    <t>Wynik:</t>
  </si>
  <si>
    <t>rozkład normalny</t>
  </si>
  <si>
    <t>nieznane odchylenie standardowe populacji</t>
  </si>
  <si>
    <t>mała próba</t>
  </si>
  <si>
    <t>Średnia</t>
  </si>
  <si>
    <t>Wariancja</t>
  </si>
  <si>
    <t>Odchylenie</t>
  </si>
  <si>
    <t>Wartości:</t>
  </si>
  <si>
    <t>średnia1</t>
  </si>
  <si>
    <t>próba1</t>
  </si>
  <si>
    <t>Wynik</t>
  </si>
  <si>
    <t>próby niezależne</t>
  </si>
  <si>
    <t>znane odhylenie populacji</t>
  </si>
  <si>
    <t>duże próby</t>
  </si>
  <si>
    <t>średnia2</t>
  </si>
  <si>
    <t>próba2</t>
  </si>
  <si>
    <t>wariancja1</t>
  </si>
  <si>
    <t>wariancja2</t>
  </si>
  <si>
    <t>nieznane odhylenie populacji</t>
  </si>
  <si>
    <t>małe próby</t>
  </si>
  <si>
    <t>tstudent</t>
  </si>
  <si>
    <t>Nie no nwm co tutaj dać xd</t>
  </si>
  <si>
    <t>zależne</t>
  </si>
  <si>
    <t>st. Sw</t>
  </si>
  <si>
    <t>phi</t>
  </si>
  <si>
    <t>zakładamy że niezależne</t>
  </si>
  <si>
    <t>przyjmujemy że wariancje są równe</t>
  </si>
  <si>
    <t>populacja1</t>
  </si>
  <si>
    <t>populacja2</t>
  </si>
  <si>
    <t>fteoretyczne&lt;fobliczone odrzycamy</t>
  </si>
  <si>
    <t>F</t>
  </si>
  <si>
    <t>fteoret</t>
  </si>
  <si>
    <t>n w kat</t>
  </si>
  <si>
    <t>p w kat</t>
  </si>
  <si>
    <t>teoretycz</t>
  </si>
  <si>
    <t>pon</t>
  </si>
  <si>
    <t>wt</t>
  </si>
  <si>
    <t>sr</t>
  </si>
  <si>
    <t>czw</t>
  </si>
  <si>
    <t>pt</t>
  </si>
  <si>
    <t>statystyka</t>
  </si>
  <si>
    <t>st. Swobody</t>
  </si>
  <si>
    <t>xi</t>
  </si>
  <si>
    <t>yi</t>
  </si>
  <si>
    <t>odch</t>
  </si>
  <si>
    <t>x-sr</t>
  </si>
  <si>
    <t>y-sr</t>
  </si>
  <si>
    <t>(x-sr)(y-sr)</t>
  </si>
  <si>
    <t>(x-sr)^2</t>
  </si>
  <si>
    <t>r</t>
  </si>
  <si>
    <t>(y-sr)^2</t>
  </si>
  <si>
    <t>regresja liniowa</t>
  </si>
  <si>
    <t>a</t>
  </si>
  <si>
    <t>b</t>
  </si>
  <si>
    <t>srx</t>
  </si>
  <si>
    <t>sry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</si>
</sst>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8" formatCode="_-* #,##0.0000000_-;\-* #,##0.0000000_-;_-* &quot;-&quot;??_-;_-@_-"/>
  </numFmts>
  <fonts count="4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188" fontId="0" fillId="0" borderId="0" xfId="1" applyNumberFormat="1" applyFont="1"/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596900</xdr:colOff>
      <xdr:row>0</xdr:row>
      <xdr:rowOff>177800</xdr:rowOff>
    </xdr:from>
    <xdr:to>
      <xdr:col>26</xdr:col>
      <xdr:colOff>451062</xdr:colOff>
      <xdr:row>11</xdr:row>
      <xdr:rowOff>139802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62687C2F-A785-F141-A524-A243E3109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79300" y="177800"/>
          <a:ext cx="4121362" cy="19876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43BBC-CB4D-4FB4-88F3-58F49A0F8343}">
  <sheetPr>
    <tabColor theme="1" tint="4.9989318521683403E-2"/>
  </sheetPr>
  <dimension ref="A1:H6"/>
  <sheetViews>
    <sheetView workbookViewId="0">
      <selection activeCell="G2" sqref="G2"/>
    </sheetView>
  </sheetViews>
  <sheetFormatPr defaultRowHeight="14.5" x14ac:dyDescent="0.35"/>
  <cols>
    <col min="7" max="7" width="9.08984375" customWidth="1"/>
    <col min="8" max="8" width="9.6328125" customWidth="1"/>
  </cols>
  <sheetData>
    <row r="1" spans="1:8" x14ac:dyDescent="0.35">
      <c r="A1" t="s">
        <v>11</v>
      </c>
      <c r="F1" t="s">
        <v>8</v>
      </c>
      <c r="G1" t="s">
        <v>9</v>
      </c>
      <c r="H1" t="s">
        <v>10</v>
      </c>
    </row>
    <row r="2" spans="1:8" x14ac:dyDescent="0.35">
      <c r="A2">
        <v>1.9</v>
      </c>
      <c r="F2">
        <f>AVERAGE(A2:A100)</f>
        <v>2.7600000000000002</v>
      </c>
      <c r="G2">
        <f>_xlfn.VAR.P(A2:A100)</f>
        <v>0.50239999999999896</v>
      </c>
      <c r="H2">
        <f>SQRT(G2)</f>
        <v>0.70880180586677333</v>
      </c>
    </row>
    <row r="3" spans="1:8" x14ac:dyDescent="0.35">
      <c r="A3">
        <v>3.7</v>
      </c>
    </row>
    <row r="4" spans="1:8" x14ac:dyDescent="0.35">
      <c r="A4">
        <v>2.9</v>
      </c>
    </row>
    <row r="5" spans="1:8" x14ac:dyDescent="0.35">
      <c r="A5">
        <v>2</v>
      </c>
    </row>
    <row r="6" spans="1:8" x14ac:dyDescent="0.35">
      <c r="A6">
        <v>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F1F56-BA1A-4180-9C66-F7F09C50EF03}">
  <sheetPr>
    <tabColor rgb="FFC00000"/>
  </sheetPr>
  <dimension ref="A1:B6"/>
  <sheetViews>
    <sheetView workbookViewId="0">
      <selection sqref="A1:B6"/>
    </sheetView>
  </sheetViews>
  <sheetFormatPr defaultRowHeight="14.5" x14ac:dyDescent="0.35"/>
  <cols>
    <col min="2" max="2" width="9.08984375" bestFit="1" customWidth="1"/>
  </cols>
  <sheetData>
    <row r="1" spans="1:2" x14ac:dyDescent="0.35">
      <c r="A1" t="s">
        <v>0</v>
      </c>
      <c r="B1">
        <v>1300</v>
      </c>
    </row>
    <row r="2" spans="1:2" x14ac:dyDescent="0.35">
      <c r="A2" t="s">
        <v>1</v>
      </c>
      <c r="B2">
        <v>500</v>
      </c>
    </row>
    <row r="3" spans="1:2" x14ac:dyDescent="0.35">
      <c r="A3" t="s">
        <v>2</v>
      </c>
      <c r="B3">
        <v>100</v>
      </c>
    </row>
    <row r="4" spans="1:2" x14ac:dyDescent="0.35">
      <c r="A4" t="s">
        <v>3</v>
      </c>
      <c r="B4">
        <v>1200</v>
      </c>
    </row>
    <row r="6" spans="1:2" x14ac:dyDescent="0.35">
      <c r="A6" t="s">
        <v>4</v>
      </c>
      <c r="B6">
        <f>(B1-B4)*SQRT(B3)/B2</f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43E6C-8C08-4369-958C-DB11F158927E}">
  <sheetPr>
    <tabColor rgb="FFC00000"/>
  </sheetPr>
  <dimension ref="A1:H6"/>
  <sheetViews>
    <sheetView workbookViewId="0">
      <selection activeCell="D31" sqref="D31"/>
    </sheetView>
  </sheetViews>
  <sheetFormatPr defaultRowHeight="14.5" x14ac:dyDescent="0.35"/>
  <cols>
    <col min="6" max="6" width="16.08984375" customWidth="1"/>
    <col min="7" max="7" width="37.90625" bestFit="1" customWidth="1"/>
    <col min="8" max="8" width="10.08984375" customWidth="1"/>
  </cols>
  <sheetData>
    <row r="1" spans="1:8" x14ac:dyDescent="0.35">
      <c r="A1" t="s">
        <v>0</v>
      </c>
      <c r="B1">
        <v>2.76</v>
      </c>
      <c r="F1" t="s">
        <v>5</v>
      </c>
      <c r="G1" t="s">
        <v>6</v>
      </c>
      <c r="H1" t="s">
        <v>7</v>
      </c>
    </row>
    <row r="2" spans="1:8" x14ac:dyDescent="0.35">
      <c r="A2" t="s">
        <v>1</v>
      </c>
      <c r="B2">
        <v>0.70899999999999996</v>
      </c>
    </row>
    <row r="3" spans="1:8" x14ac:dyDescent="0.35">
      <c r="A3" t="s">
        <v>2</v>
      </c>
      <c r="B3">
        <v>5</v>
      </c>
    </row>
    <row r="4" spans="1:8" x14ac:dyDescent="0.35">
      <c r="A4" t="s">
        <v>3</v>
      </c>
      <c r="B4">
        <v>2</v>
      </c>
    </row>
    <row r="6" spans="1:8" x14ac:dyDescent="0.35">
      <c r="A6" t="s">
        <v>4</v>
      </c>
      <c r="B6">
        <f>(B1-B4)*SQRT(B3-1)/(B2)</f>
        <v>2.1438645980253872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A9D04-EC94-4594-A63F-136144F76143}">
  <sheetPr>
    <tabColor rgb="FFFFC000"/>
  </sheetPr>
  <dimension ref="A1:I7"/>
  <sheetViews>
    <sheetView workbookViewId="0">
      <selection sqref="A1:I7"/>
    </sheetView>
  </sheetViews>
  <sheetFormatPr defaultRowHeight="14.5" x14ac:dyDescent="0.35"/>
  <cols>
    <col min="1" max="1" width="10.90625" customWidth="1"/>
    <col min="4" max="4" width="10.6328125" customWidth="1"/>
  </cols>
  <sheetData>
    <row r="1" spans="1:9" x14ac:dyDescent="0.35">
      <c r="A1" t="s">
        <v>12</v>
      </c>
      <c r="B1">
        <v>3</v>
      </c>
      <c r="D1" t="s">
        <v>18</v>
      </c>
      <c r="E1">
        <v>2.5</v>
      </c>
    </row>
    <row r="2" spans="1:9" x14ac:dyDescent="0.35">
      <c r="A2" t="s">
        <v>20</v>
      </c>
      <c r="B2">
        <f>0.9^2</f>
        <v>0.81</v>
      </c>
      <c r="D2" t="s">
        <v>21</v>
      </c>
      <c r="E2">
        <f>0.5^2</f>
        <v>0.25</v>
      </c>
      <c r="I2" t="s">
        <v>15</v>
      </c>
    </row>
    <row r="3" spans="1:9" x14ac:dyDescent="0.35">
      <c r="A3" t="s">
        <v>13</v>
      </c>
      <c r="B3">
        <v>60</v>
      </c>
      <c r="D3" t="s">
        <v>19</v>
      </c>
      <c r="E3">
        <v>100</v>
      </c>
      <c r="I3" t="s">
        <v>16</v>
      </c>
    </row>
    <row r="4" spans="1:9" x14ac:dyDescent="0.35">
      <c r="I4" t="s">
        <v>17</v>
      </c>
    </row>
    <row r="6" spans="1:9" x14ac:dyDescent="0.35">
      <c r="C6" t="s">
        <v>14</v>
      </c>
    </row>
    <row r="7" spans="1:9" x14ac:dyDescent="0.35">
      <c r="C7">
        <f>(B1-E1)/(SQRT((B2/B3)+(E2/E3)))</f>
        <v>3.9528470752104745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4C10B-A702-44C2-9B7A-A6EE96AB3684}">
  <sheetPr>
    <tabColor rgb="FFFFC000"/>
  </sheetPr>
  <dimension ref="A1:I7"/>
  <sheetViews>
    <sheetView workbookViewId="0">
      <selection sqref="A1:I7"/>
    </sheetView>
  </sheetViews>
  <sheetFormatPr defaultRowHeight="14.5" x14ac:dyDescent="0.35"/>
  <sheetData>
    <row r="1" spans="1:9" x14ac:dyDescent="0.35">
      <c r="A1" t="s">
        <v>12</v>
      </c>
      <c r="B1">
        <v>60</v>
      </c>
      <c r="D1" t="s">
        <v>18</v>
      </c>
      <c r="E1">
        <v>80</v>
      </c>
      <c r="I1" t="s">
        <v>24</v>
      </c>
    </row>
    <row r="2" spans="1:9" x14ac:dyDescent="0.35">
      <c r="A2" t="s">
        <v>20</v>
      </c>
      <c r="B2">
        <f>10^2</f>
        <v>100</v>
      </c>
      <c r="D2" t="s">
        <v>21</v>
      </c>
      <c r="E2">
        <f>15^2</f>
        <v>225</v>
      </c>
      <c r="I2" t="s">
        <v>15</v>
      </c>
    </row>
    <row r="3" spans="1:9" x14ac:dyDescent="0.35">
      <c r="A3" t="s">
        <v>13</v>
      </c>
      <c r="B3">
        <v>12</v>
      </c>
      <c r="D3" t="s">
        <v>19</v>
      </c>
      <c r="E3">
        <v>18</v>
      </c>
      <c r="I3" t="s">
        <v>22</v>
      </c>
    </row>
    <row r="4" spans="1:9" x14ac:dyDescent="0.35">
      <c r="I4" t="s">
        <v>23</v>
      </c>
    </row>
    <row r="6" spans="1:9" x14ac:dyDescent="0.35">
      <c r="C6" t="s">
        <v>14</v>
      </c>
    </row>
    <row r="7" spans="1:9" x14ac:dyDescent="0.35">
      <c r="C7">
        <f>(B1-E1)/(SQRT((B3*B2+E3*E2/(B3+E3-2))*((1/B3)+(1/E3))))</f>
        <v>-1.4635001432602284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110F9-3B32-4BB9-921E-EB11FF110CEF}">
  <sheetPr>
    <tabColor rgb="FFFFC000"/>
  </sheetPr>
  <dimension ref="A1:I10"/>
  <sheetViews>
    <sheetView workbookViewId="0">
      <selection activeCell="I2" sqref="I2"/>
    </sheetView>
  </sheetViews>
  <sheetFormatPr defaultRowHeight="14.5" x14ac:dyDescent="0.35"/>
  <sheetData>
    <row r="1" spans="1:9" x14ac:dyDescent="0.35">
      <c r="A1" t="s">
        <v>12</v>
      </c>
      <c r="B1">
        <v>60</v>
      </c>
      <c r="D1" t="s">
        <v>18</v>
      </c>
      <c r="E1">
        <v>80</v>
      </c>
      <c r="I1" t="s">
        <v>26</v>
      </c>
    </row>
    <row r="2" spans="1:9" x14ac:dyDescent="0.35">
      <c r="A2" t="s">
        <v>20</v>
      </c>
      <c r="B2">
        <f>10^2</f>
        <v>100</v>
      </c>
      <c r="D2" t="s">
        <v>21</v>
      </c>
      <c r="E2">
        <f>15^2</f>
        <v>225</v>
      </c>
    </row>
    <row r="3" spans="1:9" x14ac:dyDescent="0.35">
      <c r="A3" t="s">
        <v>13</v>
      </c>
      <c r="B3">
        <v>12</v>
      </c>
      <c r="D3" t="s">
        <v>19</v>
      </c>
      <c r="E3">
        <v>18</v>
      </c>
    </row>
    <row r="6" spans="1:9" x14ac:dyDescent="0.35">
      <c r="C6" t="s">
        <v>14</v>
      </c>
    </row>
    <row r="7" spans="1:9" x14ac:dyDescent="0.35">
      <c r="C7">
        <f>(B1-E1)/(SQRT((B3*B2+E3*E2/(B3+E3-2))*((1/B3)+(1/E3))))</f>
        <v>-1.4635001432602284</v>
      </c>
    </row>
    <row r="10" spans="1:9" x14ac:dyDescent="0.35">
      <c r="D10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015D2-0ACA-46E3-8873-6B1993D8AD62}">
  <sheetPr>
    <tabColor rgb="FFFFFF00"/>
  </sheetPr>
  <dimension ref="A1:T27"/>
  <sheetViews>
    <sheetView workbookViewId="0">
      <selection activeCell="Q18" sqref="Q18"/>
    </sheetView>
  </sheetViews>
  <sheetFormatPr defaultRowHeight="14.5" x14ac:dyDescent="0.35"/>
  <sheetData>
    <row r="1" spans="1:20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N1">
        <v>1</v>
      </c>
      <c r="O1">
        <v>2</v>
      </c>
      <c r="P1">
        <v>3</v>
      </c>
      <c r="Q1">
        <v>4</v>
      </c>
      <c r="R1">
        <v>5</v>
      </c>
      <c r="S1">
        <v>6</v>
      </c>
      <c r="T1">
        <v>7</v>
      </c>
    </row>
    <row r="2" spans="1:20" x14ac:dyDescent="0.35">
      <c r="A2">
        <v>1</v>
      </c>
      <c r="B2">
        <v>9</v>
      </c>
      <c r="C2">
        <v>5</v>
      </c>
      <c r="D2">
        <v>3</v>
      </c>
      <c r="I2">
        <f>SUM(B2:H2)</f>
        <v>17</v>
      </c>
      <c r="M2">
        <v>1</v>
      </c>
      <c r="N2">
        <f>$I2*B$9/$I$9</f>
        <v>3.9666666666666668</v>
      </c>
      <c r="O2">
        <f t="shared" ref="O2:T2" si="0">$I2*C$9/$I$9</f>
        <v>6.5166666666666666</v>
      </c>
      <c r="P2">
        <f t="shared" si="0"/>
        <v>6.5166666666666666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</row>
    <row r="3" spans="1:20" x14ac:dyDescent="0.35">
      <c r="A3">
        <v>2</v>
      </c>
      <c r="B3">
        <v>4</v>
      </c>
      <c r="C3">
        <v>12</v>
      </c>
      <c r="D3">
        <v>6</v>
      </c>
      <c r="I3">
        <f t="shared" ref="I3:I7" si="1">SUM(B3:H3)</f>
        <v>22</v>
      </c>
      <c r="M3">
        <v>2</v>
      </c>
      <c r="N3">
        <f t="shared" ref="N3:N8" si="2">$I3*B$9/$I$9</f>
        <v>5.1333333333333337</v>
      </c>
      <c r="O3">
        <f t="shared" ref="O3:O8" si="3">$I3*C$9/$I$9</f>
        <v>8.4333333333333336</v>
      </c>
      <c r="P3">
        <f t="shared" ref="P3:P8" si="4">$I3*D$9/$I$9</f>
        <v>8.4333333333333336</v>
      </c>
      <c r="Q3">
        <f t="shared" ref="Q3:Q8" si="5">$I3*E$9/$I$9</f>
        <v>0</v>
      </c>
      <c r="R3">
        <f t="shared" ref="R3:R8" si="6">$I3*F$9/$I$9</f>
        <v>0</v>
      </c>
      <c r="S3">
        <f t="shared" ref="S3:S8" si="7">$I3*G$9/$I$9</f>
        <v>0</v>
      </c>
      <c r="T3">
        <f t="shared" ref="T3:T8" si="8">$I3*H$9/$I$9</f>
        <v>0</v>
      </c>
    </row>
    <row r="4" spans="1:20" x14ac:dyDescent="0.35">
      <c r="A4">
        <v>3</v>
      </c>
      <c r="B4">
        <v>1</v>
      </c>
      <c r="C4">
        <v>6</v>
      </c>
      <c r="D4">
        <v>14</v>
      </c>
      <c r="I4">
        <f t="shared" si="1"/>
        <v>21</v>
      </c>
      <c r="M4">
        <v>3</v>
      </c>
      <c r="N4">
        <f t="shared" si="2"/>
        <v>4.9000000000000004</v>
      </c>
      <c r="O4">
        <f t="shared" si="3"/>
        <v>8.0500000000000007</v>
      </c>
      <c r="P4">
        <f t="shared" si="4"/>
        <v>8.0500000000000007</v>
      </c>
      <c r="Q4">
        <f t="shared" si="5"/>
        <v>0</v>
      </c>
      <c r="R4">
        <f t="shared" si="6"/>
        <v>0</v>
      </c>
      <c r="S4">
        <f t="shared" si="7"/>
        <v>0</v>
      </c>
      <c r="T4">
        <f t="shared" si="8"/>
        <v>0</v>
      </c>
    </row>
    <row r="5" spans="1:20" x14ac:dyDescent="0.35">
      <c r="A5">
        <v>4</v>
      </c>
      <c r="I5">
        <f t="shared" si="1"/>
        <v>0</v>
      </c>
      <c r="M5">
        <v>4</v>
      </c>
      <c r="N5">
        <f t="shared" si="2"/>
        <v>0</v>
      </c>
      <c r="O5">
        <f t="shared" si="3"/>
        <v>0</v>
      </c>
      <c r="P5">
        <f t="shared" si="4"/>
        <v>0</v>
      </c>
      <c r="Q5">
        <f t="shared" si="5"/>
        <v>0</v>
      </c>
      <c r="R5">
        <f t="shared" si="6"/>
        <v>0</v>
      </c>
      <c r="S5">
        <f t="shared" si="7"/>
        <v>0</v>
      </c>
      <c r="T5">
        <f t="shared" si="8"/>
        <v>0</v>
      </c>
    </row>
    <row r="6" spans="1:20" x14ac:dyDescent="0.35">
      <c r="A6">
        <v>5</v>
      </c>
      <c r="I6">
        <f t="shared" si="1"/>
        <v>0</v>
      </c>
      <c r="M6">
        <v>5</v>
      </c>
      <c r="N6">
        <f t="shared" si="2"/>
        <v>0</v>
      </c>
      <c r="O6">
        <f t="shared" si="3"/>
        <v>0</v>
      </c>
      <c r="P6">
        <f t="shared" si="4"/>
        <v>0</v>
      </c>
      <c r="Q6">
        <f t="shared" si="5"/>
        <v>0</v>
      </c>
      <c r="R6">
        <f t="shared" si="6"/>
        <v>0</v>
      </c>
      <c r="S6">
        <f t="shared" si="7"/>
        <v>0</v>
      </c>
      <c r="T6">
        <f t="shared" si="8"/>
        <v>0</v>
      </c>
    </row>
    <row r="7" spans="1:20" x14ac:dyDescent="0.35">
      <c r="A7">
        <v>6</v>
      </c>
      <c r="I7">
        <f t="shared" si="1"/>
        <v>0</v>
      </c>
      <c r="M7">
        <v>6</v>
      </c>
      <c r="N7">
        <f t="shared" si="2"/>
        <v>0</v>
      </c>
      <c r="O7">
        <f t="shared" si="3"/>
        <v>0</v>
      </c>
      <c r="P7">
        <f t="shared" si="4"/>
        <v>0</v>
      </c>
      <c r="Q7">
        <f t="shared" si="5"/>
        <v>0</v>
      </c>
      <c r="R7">
        <f t="shared" si="6"/>
        <v>0</v>
      </c>
      <c r="S7">
        <f t="shared" si="7"/>
        <v>0</v>
      </c>
      <c r="T7">
        <f t="shared" si="8"/>
        <v>0</v>
      </c>
    </row>
    <row r="8" spans="1:20" x14ac:dyDescent="0.35">
      <c r="A8">
        <v>7</v>
      </c>
      <c r="I8">
        <f>SUM(B8:H8)</f>
        <v>0</v>
      </c>
      <c r="M8">
        <v>7</v>
      </c>
      <c r="N8">
        <f t="shared" si="2"/>
        <v>0</v>
      </c>
      <c r="O8">
        <f t="shared" si="3"/>
        <v>0</v>
      </c>
      <c r="P8">
        <f t="shared" si="4"/>
        <v>0</v>
      </c>
      <c r="Q8">
        <f t="shared" si="5"/>
        <v>0</v>
      </c>
      <c r="R8">
        <f t="shared" si="6"/>
        <v>0</v>
      </c>
      <c r="S8">
        <f t="shared" si="7"/>
        <v>0</v>
      </c>
      <c r="T8">
        <f t="shared" si="8"/>
        <v>0</v>
      </c>
    </row>
    <row r="9" spans="1:20" x14ac:dyDescent="0.35">
      <c r="B9">
        <f>SUM(B2:B8)</f>
        <v>14</v>
      </c>
      <c r="C9">
        <f t="shared" ref="C9:H9" si="9">SUM(C2:C8)</f>
        <v>23</v>
      </c>
      <c r="D9">
        <f t="shared" si="9"/>
        <v>23</v>
      </c>
      <c r="E9">
        <f t="shared" si="9"/>
        <v>0</v>
      </c>
      <c r="F9">
        <f t="shared" si="9"/>
        <v>0</v>
      </c>
      <c r="G9">
        <f t="shared" si="9"/>
        <v>0</v>
      </c>
      <c r="H9">
        <f t="shared" si="9"/>
        <v>0</v>
      </c>
      <c r="I9">
        <f>SUM(B2:H8)</f>
        <v>60</v>
      </c>
    </row>
    <row r="18" spans="10:17" x14ac:dyDescent="0.35">
      <c r="J18">
        <f>IF(N2&lt;&gt;0,((B2-N2)^2/N2),0)</f>
        <v>6.3868347338935569</v>
      </c>
      <c r="K18">
        <f t="shared" ref="K18:P18" si="10">IF(O2&lt;&gt;0,((C2-O2)^2/O2),0)</f>
        <v>0.35298380221653874</v>
      </c>
      <c r="L18">
        <f t="shared" si="10"/>
        <v>1.8977408354646206</v>
      </c>
      <c r="M18">
        <f t="shared" si="10"/>
        <v>0</v>
      </c>
      <c r="N18">
        <f t="shared" si="10"/>
        <v>0</v>
      </c>
      <c r="O18">
        <f t="shared" si="10"/>
        <v>0</v>
      </c>
      <c r="P18">
        <f t="shared" si="10"/>
        <v>0</v>
      </c>
    </row>
    <row r="19" spans="10:17" x14ac:dyDescent="0.35">
      <c r="J19">
        <f t="shared" ref="J19:J24" si="11">IF(N3&lt;&gt;0,((B3-N3)^2/N3),0)</f>
        <v>0.25021645021645039</v>
      </c>
      <c r="K19">
        <f t="shared" ref="K19:K24" si="12">IF(O3&lt;&gt;0,((C3-O3)^2/O3),0)</f>
        <v>1.5084321475625821</v>
      </c>
      <c r="L19">
        <f t="shared" ref="L19:L24" si="13">IF(P3&lt;&gt;0,((D3-P3)^2/P3),0)</f>
        <v>0.70210803689064571</v>
      </c>
      <c r="M19">
        <f t="shared" ref="M19:M24" si="14">IF(Q3&lt;&gt;0,((E3-Q3)^2/Q3),0)</f>
        <v>0</v>
      </c>
      <c r="N19">
        <f t="shared" ref="N19:N24" si="15">IF(R3&lt;&gt;0,((F3-R3)^2/R3),0)</f>
        <v>0</v>
      </c>
      <c r="O19">
        <f t="shared" ref="O19:O24" si="16">IF(S3&lt;&gt;0,((G3-S3)^2/S3),0)</f>
        <v>0</v>
      </c>
      <c r="P19">
        <f t="shared" ref="P19:P24" si="17">IF(T3&lt;&gt;0,((H3-T3)^2/T3),0)</f>
        <v>0</v>
      </c>
    </row>
    <row r="20" spans="10:17" x14ac:dyDescent="0.35">
      <c r="J20">
        <f t="shared" si="11"/>
        <v>3.1040816326530614</v>
      </c>
      <c r="K20">
        <f t="shared" si="12"/>
        <v>0.52204968944099417</v>
      </c>
      <c r="L20">
        <f t="shared" si="13"/>
        <v>4.3978260869565204</v>
      </c>
      <c r="M20">
        <f t="shared" si="14"/>
        <v>0</v>
      </c>
      <c r="N20">
        <f t="shared" si="15"/>
        <v>0</v>
      </c>
      <c r="O20">
        <f t="shared" si="16"/>
        <v>0</v>
      </c>
      <c r="P20">
        <f t="shared" si="17"/>
        <v>0</v>
      </c>
    </row>
    <row r="21" spans="10:17" x14ac:dyDescent="0.35">
      <c r="J21">
        <f t="shared" si="11"/>
        <v>0</v>
      </c>
      <c r="K21">
        <f t="shared" si="12"/>
        <v>0</v>
      </c>
      <c r="L21">
        <f t="shared" si="13"/>
        <v>0</v>
      </c>
      <c r="M21">
        <f t="shared" si="14"/>
        <v>0</v>
      </c>
      <c r="N21">
        <f t="shared" si="15"/>
        <v>0</v>
      </c>
      <c r="O21">
        <f t="shared" si="16"/>
        <v>0</v>
      </c>
      <c r="P21">
        <f t="shared" si="17"/>
        <v>0</v>
      </c>
    </row>
    <row r="22" spans="10:17" x14ac:dyDescent="0.35">
      <c r="J22">
        <f t="shared" si="11"/>
        <v>0</v>
      </c>
      <c r="K22">
        <f t="shared" si="12"/>
        <v>0</v>
      </c>
      <c r="L22">
        <f t="shared" si="13"/>
        <v>0</v>
      </c>
      <c r="M22">
        <f t="shared" si="14"/>
        <v>0</v>
      </c>
      <c r="N22">
        <f t="shared" si="15"/>
        <v>0</v>
      </c>
      <c r="O22">
        <f t="shared" si="16"/>
        <v>0</v>
      </c>
      <c r="P22">
        <f t="shared" si="17"/>
        <v>0</v>
      </c>
    </row>
    <row r="23" spans="10:17" x14ac:dyDescent="0.35">
      <c r="J23">
        <f t="shared" si="11"/>
        <v>0</v>
      </c>
      <c r="K23">
        <f t="shared" si="12"/>
        <v>0</v>
      </c>
      <c r="L23">
        <f t="shared" si="13"/>
        <v>0</v>
      </c>
      <c r="M23">
        <f t="shared" si="14"/>
        <v>0</v>
      </c>
      <c r="N23">
        <f t="shared" si="15"/>
        <v>0</v>
      </c>
      <c r="O23">
        <f t="shared" si="16"/>
        <v>0</v>
      </c>
      <c r="P23">
        <f t="shared" si="17"/>
        <v>0</v>
      </c>
    </row>
    <row r="24" spans="10:17" x14ac:dyDescent="0.35">
      <c r="J24">
        <f t="shared" si="11"/>
        <v>0</v>
      </c>
      <c r="K24">
        <f t="shared" si="12"/>
        <v>0</v>
      </c>
      <c r="L24">
        <f t="shared" si="13"/>
        <v>0</v>
      </c>
      <c r="M24">
        <f t="shared" si="14"/>
        <v>0</v>
      </c>
      <c r="N24">
        <f t="shared" si="15"/>
        <v>0</v>
      </c>
      <c r="O24">
        <f t="shared" si="16"/>
        <v>0</v>
      </c>
      <c r="P24">
        <f t="shared" si="17"/>
        <v>0</v>
      </c>
    </row>
    <row r="25" spans="10:17" x14ac:dyDescent="0.35">
      <c r="P25" t="s">
        <v>28</v>
      </c>
      <c r="Q25">
        <f>SUM(J18:P24)</f>
        <v>19.12227341529497</v>
      </c>
    </row>
    <row r="26" spans="10:17" x14ac:dyDescent="0.35">
      <c r="P26" t="s">
        <v>27</v>
      </c>
      <c r="Q26">
        <f>(COUNTA(B2:H2)-1)*(COUNTA(B2:B8)-1)</f>
        <v>4</v>
      </c>
    </row>
    <row r="27" spans="10:17" x14ac:dyDescent="0.35">
      <c r="P27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7ECC3-C070-4CF1-A957-CD909F2A75D6}">
  <sheetPr>
    <tabColor rgb="FFFFFF00"/>
  </sheetPr>
  <dimension ref="A1:F6"/>
  <sheetViews>
    <sheetView workbookViewId="0">
      <selection activeCell="J21" sqref="J21"/>
    </sheetView>
  </sheetViews>
  <sheetFormatPr defaultRowHeight="14.5" x14ac:dyDescent="0.35"/>
  <sheetData>
    <row r="1" spans="1:6" x14ac:dyDescent="0.35">
      <c r="A1" t="s">
        <v>20</v>
      </c>
      <c r="B1">
        <v>2.5</v>
      </c>
      <c r="E1" t="s">
        <v>21</v>
      </c>
      <c r="F1">
        <v>1.4</v>
      </c>
    </row>
    <row r="2" spans="1:6" x14ac:dyDescent="0.35">
      <c r="A2" t="s">
        <v>31</v>
      </c>
      <c r="B2">
        <v>45</v>
      </c>
      <c r="E2" t="s">
        <v>32</v>
      </c>
      <c r="F2">
        <v>36</v>
      </c>
    </row>
    <row r="5" spans="1:6" x14ac:dyDescent="0.35">
      <c r="B5" t="s">
        <v>34</v>
      </c>
      <c r="C5">
        <f>IF(B1&gt;F1,B1/F1,F1/B1)</f>
        <v>1.7857142857142858</v>
      </c>
      <c r="F5" t="s">
        <v>30</v>
      </c>
    </row>
    <row r="6" spans="1:6" x14ac:dyDescent="0.35">
      <c r="B6" t="s">
        <v>35</v>
      </c>
      <c r="C6">
        <f>IF(B1&gt;F1,B2-1,F2-1)</f>
        <v>44</v>
      </c>
      <c r="D6">
        <f>IF(B1&gt;F1,F2-1,B2-1)</f>
        <v>35</v>
      </c>
      <c r="F6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DC027-05BA-46E2-96B6-737D7EC602D6}">
  <sheetPr>
    <tabColor rgb="FF92D050"/>
  </sheetPr>
  <dimension ref="A3:F100"/>
  <sheetViews>
    <sheetView topLeftCell="A3" workbookViewId="0">
      <selection activeCell="S9" sqref="S9"/>
    </sheetView>
  </sheetViews>
  <sheetFormatPr defaultRowHeight="14.5" x14ac:dyDescent="0.35"/>
  <cols>
    <col min="2" max="2" width="9.08984375" bestFit="1" customWidth="1"/>
  </cols>
  <sheetData>
    <row r="3" spans="1:6" x14ac:dyDescent="0.35">
      <c r="A3" t="s">
        <v>29</v>
      </c>
    </row>
    <row r="6" spans="1:6" x14ac:dyDescent="0.35">
      <c r="B6">
        <f xml:space="preserve"> SUM(B8:B100)</f>
        <v>740</v>
      </c>
      <c r="D6" t="s">
        <v>45</v>
      </c>
      <c r="E6">
        <f>COUNTA(A8:A100)-1</f>
        <v>4</v>
      </c>
    </row>
    <row r="7" spans="1:6" x14ac:dyDescent="0.35">
      <c r="B7" t="s">
        <v>36</v>
      </c>
      <c r="C7" t="s">
        <v>37</v>
      </c>
      <c r="D7" t="s">
        <v>38</v>
      </c>
      <c r="E7" t="s">
        <v>44</v>
      </c>
    </row>
    <row r="8" spans="1:6" x14ac:dyDescent="0.35">
      <c r="A8" t="s">
        <v>39</v>
      </c>
      <c r="B8">
        <v>200</v>
      </c>
      <c r="C8">
        <f>1/5</f>
        <v>0.2</v>
      </c>
      <c r="D8">
        <f>C8*$B$6</f>
        <v>148</v>
      </c>
      <c r="E8">
        <f>IF(D8&lt;&gt;0,(B8-D8)^2/D8,0)</f>
        <v>18.27027027027027</v>
      </c>
      <c r="F8">
        <f>SUM(E8:E13)</f>
        <v>35.675675675675677</v>
      </c>
    </row>
    <row r="9" spans="1:6" x14ac:dyDescent="0.35">
      <c r="A9" t="s">
        <v>40</v>
      </c>
      <c r="B9">
        <v>160</v>
      </c>
      <c r="C9">
        <f>1/5</f>
        <v>0.2</v>
      </c>
      <c r="D9">
        <f t="shared" ref="D9:D72" si="0">C9*$B$6</f>
        <v>148</v>
      </c>
      <c r="E9">
        <f t="shared" ref="E9:E72" si="1">IF(D9&lt;&gt;0,(B9-D9)^2/D9,0)</f>
        <v>0.97297297297297303</v>
      </c>
    </row>
    <row r="10" spans="1:6" x14ac:dyDescent="0.35">
      <c r="A10" t="s">
        <v>41</v>
      </c>
      <c r="B10">
        <v>140</v>
      </c>
      <c r="C10">
        <f>1/5</f>
        <v>0.2</v>
      </c>
      <c r="D10">
        <f t="shared" si="0"/>
        <v>148</v>
      </c>
      <c r="E10">
        <f t="shared" si="1"/>
        <v>0.43243243243243246</v>
      </c>
    </row>
    <row r="11" spans="1:6" x14ac:dyDescent="0.35">
      <c r="A11" t="s">
        <v>42</v>
      </c>
      <c r="B11">
        <v>140</v>
      </c>
      <c r="C11">
        <f t="shared" ref="C11:C12" si="2">1/5</f>
        <v>0.2</v>
      </c>
      <c r="D11">
        <f t="shared" si="0"/>
        <v>148</v>
      </c>
      <c r="E11">
        <f t="shared" si="1"/>
        <v>0.43243243243243246</v>
      </c>
    </row>
    <row r="12" spans="1:6" x14ac:dyDescent="0.35">
      <c r="A12" t="s">
        <v>43</v>
      </c>
      <c r="B12">
        <v>100</v>
      </c>
      <c r="C12">
        <f t="shared" si="2"/>
        <v>0.2</v>
      </c>
      <c r="D12">
        <f t="shared" si="0"/>
        <v>148</v>
      </c>
      <c r="E12">
        <f t="shared" si="1"/>
        <v>15.567567567567568</v>
      </c>
    </row>
    <row r="13" spans="1:6" x14ac:dyDescent="0.35">
      <c r="D13">
        <f t="shared" si="0"/>
        <v>0</v>
      </c>
      <c r="E13">
        <f t="shared" si="1"/>
        <v>0</v>
      </c>
    </row>
    <row r="14" spans="1:6" x14ac:dyDescent="0.35">
      <c r="D14">
        <f t="shared" si="0"/>
        <v>0</v>
      </c>
      <c r="E14">
        <f t="shared" si="1"/>
        <v>0</v>
      </c>
    </row>
    <row r="15" spans="1:6" x14ac:dyDescent="0.35">
      <c r="D15">
        <f t="shared" si="0"/>
        <v>0</v>
      </c>
      <c r="E15">
        <f t="shared" si="1"/>
        <v>0</v>
      </c>
    </row>
    <row r="16" spans="1:6" x14ac:dyDescent="0.35">
      <c r="D16">
        <f t="shared" si="0"/>
        <v>0</v>
      </c>
      <c r="E16">
        <f t="shared" si="1"/>
        <v>0</v>
      </c>
    </row>
    <row r="17" spans="4:5" x14ac:dyDescent="0.35">
      <c r="D17">
        <f t="shared" si="0"/>
        <v>0</v>
      </c>
      <c r="E17">
        <f t="shared" si="1"/>
        <v>0</v>
      </c>
    </row>
    <row r="18" spans="4:5" x14ac:dyDescent="0.35">
      <c r="D18">
        <f t="shared" si="0"/>
        <v>0</v>
      </c>
      <c r="E18">
        <f t="shared" si="1"/>
        <v>0</v>
      </c>
    </row>
    <row r="19" spans="4:5" x14ac:dyDescent="0.35">
      <c r="D19">
        <f t="shared" si="0"/>
        <v>0</v>
      </c>
      <c r="E19">
        <f t="shared" si="1"/>
        <v>0</v>
      </c>
    </row>
    <row r="20" spans="4:5" x14ac:dyDescent="0.35">
      <c r="D20">
        <f t="shared" si="0"/>
        <v>0</v>
      </c>
      <c r="E20">
        <f t="shared" si="1"/>
        <v>0</v>
      </c>
    </row>
    <row r="21" spans="4:5" x14ac:dyDescent="0.35">
      <c r="D21">
        <f t="shared" si="0"/>
        <v>0</v>
      </c>
      <c r="E21">
        <f t="shared" si="1"/>
        <v>0</v>
      </c>
    </row>
    <row r="22" spans="4:5" x14ac:dyDescent="0.35">
      <c r="D22">
        <f t="shared" si="0"/>
        <v>0</v>
      </c>
      <c r="E22">
        <f t="shared" si="1"/>
        <v>0</v>
      </c>
    </row>
    <row r="23" spans="4:5" x14ac:dyDescent="0.35">
      <c r="D23">
        <f t="shared" si="0"/>
        <v>0</v>
      </c>
      <c r="E23">
        <f t="shared" si="1"/>
        <v>0</v>
      </c>
    </row>
    <row r="24" spans="4:5" x14ac:dyDescent="0.35">
      <c r="D24">
        <f t="shared" si="0"/>
        <v>0</v>
      </c>
      <c r="E24">
        <f t="shared" si="1"/>
        <v>0</v>
      </c>
    </row>
    <row r="25" spans="4:5" x14ac:dyDescent="0.35">
      <c r="D25">
        <f t="shared" si="0"/>
        <v>0</v>
      </c>
      <c r="E25">
        <f t="shared" si="1"/>
        <v>0</v>
      </c>
    </row>
    <row r="26" spans="4:5" x14ac:dyDescent="0.35">
      <c r="D26">
        <f t="shared" si="0"/>
        <v>0</v>
      </c>
      <c r="E26">
        <f t="shared" si="1"/>
        <v>0</v>
      </c>
    </row>
    <row r="27" spans="4:5" x14ac:dyDescent="0.35">
      <c r="D27">
        <f t="shared" si="0"/>
        <v>0</v>
      </c>
      <c r="E27">
        <f t="shared" si="1"/>
        <v>0</v>
      </c>
    </row>
    <row r="28" spans="4:5" x14ac:dyDescent="0.35">
      <c r="D28">
        <f t="shared" si="0"/>
        <v>0</v>
      </c>
      <c r="E28">
        <f t="shared" si="1"/>
        <v>0</v>
      </c>
    </row>
    <row r="29" spans="4:5" x14ac:dyDescent="0.35">
      <c r="D29">
        <f t="shared" si="0"/>
        <v>0</v>
      </c>
      <c r="E29">
        <f t="shared" si="1"/>
        <v>0</v>
      </c>
    </row>
    <row r="30" spans="4:5" x14ac:dyDescent="0.35">
      <c r="D30">
        <f t="shared" si="0"/>
        <v>0</v>
      </c>
      <c r="E30">
        <f t="shared" si="1"/>
        <v>0</v>
      </c>
    </row>
    <row r="31" spans="4:5" x14ac:dyDescent="0.35">
      <c r="D31">
        <f t="shared" si="0"/>
        <v>0</v>
      </c>
      <c r="E31">
        <f t="shared" si="1"/>
        <v>0</v>
      </c>
    </row>
    <row r="32" spans="4:5" x14ac:dyDescent="0.35">
      <c r="D32">
        <f t="shared" si="0"/>
        <v>0</v>
      </c>
      <c r="E32">
        <f t="shared" si="1"/>
        <v>0</v>
      </c>
    </row>
    <row r="33" spans="4:5" x14ac:dyDescent="0.35">
      <c r="D33">
        <f t="shared" si="0"/>
        <v>0</v>
      </c>
      <c r="E33">
        <f t="shared" si="1"/>
        <v>0</v>
      </c>
    </row>
    <row r="34" spans="4:5" x14ac:dyDescent="0.35">
      <c r="D34">
        <f t="shared" si="0"/>
        <v>0</v>
      </c>
      <c r="E34">
        <f t="shared" si="1"/>
        <v>0</v>
      </c>
    </row>
    <row r="35" spans="4:5" x14ac:dyDescent="0.35">
      <c r="D35">
        <f t="shared" si="0"/>
        <v>0</v>
      </c>
      <c r="E35">
        <f t="shared" si="1"/>
        <v>0</v>
      </c>
    </row>
    <row r="36" spans="4:5" x14ac:dyDescent="0.35">
      <c r="D36">
        <f t="shared" si="0"/>
        <v>0</v>
      </c>
      <c r="E36">
        <f t="shared" si="1"/>
        <v>0</v>
      </c>
    </row>
    <row r="37" spans="4:5" x14ac:dyDescent="0.35">
      <c r="D37">
        <f t="shared" si="0"/>
        <v>0</v>
      </c>
      <c r="E37">
        <f t="shared" si="1"/>
        <v>0</v>
      </c>
    </row>
    <row r="38" spans="4:5" x14ac:dyDescent="0.35">
      <c r="D38">
        <f t="shared" si="0"/>
        <v>0</v>
      </c>
      <c r="E38">
        <f t="shared" si="1"/>
        <v>0</v>
      </c>
    </row>
    <row r="39" spans="4:5" x14ac:dyDescent="0.35">
      <c r="D39">
        <f t="shared" si="0"/>
        <v>0</v>
      </c>
      <c r="E39">
        <f t="shared" si="1"/>
        <v>0</v>
      </c>
    </row>
    <row r="40" spans="4:5" x14ac:dyDescent="0.35">
      <c r="D40">
        <f t="shared" si="0"/>
        <v>0</v>
      </c>
      <c r="E40">
        <f t="shared" si="1"/>
        <v>0</v>
      </c>
    </row>
    <row r="41" spans="4:5" x14ac:dyDescent="0.35">
      <c r="D41">
        <f t="shared" si="0"/>
        <v>0</v>
      </c>
      <c r="E41">
        <f t="shared" si="1"/>
        <v>0</v>
      </c>
    </row>
    <row r="42" spans="4:5" x14ac:dyDescent="0.35">
      <c r="D42">
        <f t="shared" si="0"/>
        <v>0</v>
      </c>
      <c r="E42">
        <f t="shared" si="1"/>
        <v>0</v>
      </c>
    </row>
    <row r="43" spans="4:5" x14ac:dyDescent="0.35">
      <c r="D43">
        <f t="shared" si="0"/>
        <v>0</v>
      </c>
      <c r="E43">
        <f t="shared" si="1"/>
        <v>0</v>
      </c>
    </row>
    <row r="44" spans="4:5" x14ac:dyDescent="0.35">
      <c r="D44">
        <f t="shared" si="0"/>
        <v>0</v>
      </c>
      <c r="E44">
        <f t="shared" si="1"/>
        <v>0</v>
      </c>
    </row>
    <row r="45" spans="4:5" x14ac:dyDescent="0.35">
      <c r="D45">
        <f t="shared" si="0"/>
        <v>0</v>
      </c>
      <c r="E45">
        <f t="shared" si="1"/>
        <v>0</v>
      </c>
    </row>
    <row r="46" spans="4:5" x14ac:dyDescent="0.35">
      <c r="D46">
        <f t="shared" si="0"/>
        <v>0</v>
      </c>
      <c r="E46">
        <f t="shared" si="1"/>
        <v>0</v>
      </c>
    </row>
    <row r="47" spans="4:5" x14ac:dyDescent="0.35">
      <c r="D47">
        <f t="shared" si="0"/>
        <v>0</v>
      </c>
      <c r="E47">
        <f t="shared" si="1"/>
        <v>0</v>
      </c>
    </row>
    <row r="48" spans="4:5" x14ac:dyDescent="0.35">
      <c r="D48">
        <f t="shared" si="0"/>
        <v>0</v>
      </c>
      <c r="E48">
        <f t="shared" si="1"/>
        <v>0</v>
      </c>
    </row>
    <row r="49" spans="4:5" x14ac:dyDescent="0.35">
      <c r="D49">
        <f t="shared" si="0"/>
        <v>0</v>
      </c>
      <c r="E49">
        <f t="shared" si="1"/>
        <v>0</v>
      </c>
    </row>
    <row r="50" spans="4:5" x14ac:dyDescent="0.35">
      <c r="D50">
        <f t="shared" si="0"/>
        <v>0</v>
      </c>
      <c r="E50">
        <f t="shared" si="1"/>
        <v>0</v>
      </c>
    </row>
    <row r="51" spans="4:5" x14ac:dyDescent="0.35">
      <c r="D51">
        <f t="shared" si="0"/>
        <v>0</v>
      </c>
      <c r="E51">
        <f t="shared" si="1"/>
        <v>0</v>
      </c>
    </row>
    <row r="52" spans="4:5" x14ac:dyDescent="0.35">
      <c r="D52">
        <f t="shared" si="0"/>
        <v>0</v>
      </c>
      <c r="E52">
        <f t="shared" si="1"/>
        <v>0</v>
      </c>
    </row>
    <row r="53" spans="4:5" x14ac:dyDescent="0.35">
      <c r="D53">
        <f t="shared" si="0"/>
        <v>0</v>
      </c>
      <c r="E53">
        <f t="shared" si="1"/>
        <v>0</v>
      </c>
    </row>
    <row r="54" spans="4:5" x14ac:dyDescent="0.35">
      <c r="D54">
        <f t="shared" si="0"/>
        <v>0</v>
      </c>
      <c r="E54">
        <f t="shared" si="1"/>
        <v>0</v>
      </c>
    </row>
    <row r="55" spans="4:5" x14ac:dyDescent="0.35">
      <c r="D55">
        <f t="shared" si="0"/>
        <v>0</v>
      </c>
      <c r="E55">
        <f t="shared" si="1"/>
        <v>0</v>
      </c>
    </row>
    <row r="56" spans="4:5" x14ac:dyDescent="0.35">
      <c r="D56">
        <f t="shared" si="0"/>
        <v>0</v>
      </c>
      <c r="E56">
        <f t="shared" si="1"/>
        <v>0</v>
      </c>
    </row>
    <row r="57" spans="4:5" x14ac:dyDescent="0.35">
      <c r="D57">
        <f t="shared" si="0"/>
        <v>0</v>
      </c>
      <c r="E57">
        <f t="shared" si="1"/>
        <v>0</v>
      </c>
    </row>
    <row r="58" spans="4:5" x14ac:dyDescent="0.35">
      <c r="D58">
        <f t="shared" si="0"/>
        <v>0</v>
      </c>
      <c r="E58">
        <f t="shared" si="1"/>
        <v>0</v>
      </c>
    </row>
    <row r="59" spans="4:5" x14ac:dyDescent="0.35">
      <c r="D59">
        <f t="shared" si="0"/>
        <v>0</v>
      </c>
      <c r="E59">
        <f t="shared" si="1"/>
        <v>0</v>
      </c>
    </row>
    <row r="60" spans="4:5" x14ac:dyDescent="0.35">
      <c r="D60">
        <f t="shared" si="0"/>
        <v>0</v>
      </c>
      <c r="E60">
        <f t="shared" si="1"/>
        <v>0</v>
      </c>
    </row>
    <row r="61" spans="4:5" x14ac:dyDescent="0.35">
      <c r="D61">
        <f t="shared" si="0"/>
        <v>0</v>
      </c>
      <c r="E61">
        <f t="shared" si="1"/>
        <v>0</v>
      </c>
    </row>
    <row r="62" spans="4:5" x14ac:dyDescent="0.35">
      <c r="D62">
        <f t="shared" si="0"/>
        <v>0</v>
      </c>
      <c r="E62">
        <f t="shared" si="1"/>
        <v>0</v>
      </c>
    </row>
    <row r="63" spans="4:5" x14ac:dyDescent="0.35">
      <c r="D63">
        <f t="shared" si="0"/>
        <v>0</v>
      </c>
      <c r="E63">
        <f t="shared" si="1"/>
        <v>0</v>
      </c>
    </row>
    <row r="64" spans="4:5" x14ac:dyDescent="0.35">
      <c r="D64">
        <f t="shared" si="0"/>
        <v>0</v>
      </c>
      <c r="E64">
        <f t="shared" si="1"/>
        <v>0</v>
      </c>
    </row>
    <row r="65" spans="4:5" x14ac:dyDescent="0.35">
      <c r="D65">
        <f t="shared" si="0"/>
        <v>0</v>
      </c>
      <c r="E65">
        <f t="shared" si="1"/>
        <v>0</v>
      </c>
    </row>
    <row r="66" spans="4:5" x14ac:dyDescent="0.35">
      <c r="D66">
        <f t="shared" si="0"/>
        <v>0</v>
      </c>
      <c r="E66">
        <f t="shared" si="1"/>
        <v>0</v>
      </c>
    </row>
    <row r="67" spans="4:5" x14ac:dyDescent="0.35">
      <c r="D67">
        <f t="shared" si="0"/>
        <v>0</v>
      </c>
      <c r="E67">
        <f t="shared" si="1"/>
        <v>0</v>
      </c>
    </row>
    <row r="68" spans="4:5" x14ac:dyDescent="0.35">
      <c r="D68">
        <f t="shared" si="0"/>
        <v>0</v>
      </c>
      <c r="E68">
        <f t="shared" si="1"/>
        <v>0</v>
      </c>
    </row>
    <row r="69" spans="4:5" x14ac:dyDescent="0.35">
      <c r="D69">
        <f t="shared" si="0"/>
        <v>0</v>
      </c>
      <c r="E69">
        <f t="shared" si="1"/>
        <v>0</v>
      </c>
    </row>
    <row r="70" spans="4:5" x14ac:dyDescent="0.35">
      <c r="D70">
        <f t="shared" si="0"/>
        <v>0</v>
      </c>
      <c r="E70">
        <f t="shared" si="1"/>
        <v>0</v>
      </c>
    </row>
    <row r="71" spans="4:5" x14ac:dyDescent="0.35">
      <c r="D71">
        <f t="shared" si="0"/>
        <v>0</v>
      </c>
      <c r="E71">
        <f t="shared" si="1"/>
        <v>0</v>
      </c>
    </row>
    <row r="72" spans="4:5" x14ac:dyDescent="0.35">
      <c r="D72">
        <f t="shared" si="0"/>
        <v>0</v>
      </c>
      <c r="E72">
        <f t="shared" si="1"/>
        <v>0</v>
      </c>
    </row>
    <row r="73" spans="4:5" x14ac:dyDescent="0.35">
      <c r="D73">
        <f t="shared" ref="D73:D100" si="3">C73*$B$6</f>
        <v>0</v>
      </c>
      <c r="E73">
        <f t="shared" ref="E73:E100" si="4">IF(D73&lt;&gt;0,(B73-D73)^2/D73,0)</f>
        <v>0</v>
      </c>
    </row>
    <row r="74" spans="4:5" x14ac:dyDescent="0.35">
      <c r="D74">
        <f t="shared" si="3"/>
        <v>0</v>
      </c>
      <c r="E74">
        <f t="shared" si="4"/>
        <v>0</v>
      </c>
    </row>
    <row r="75" spans="4:5" x14ac:dyDescent="0.35">
      <c r="D75">
        <f t="shared" si="3"/>
        <v>0</v>
      </c>
      <c r="E75">
        <f t="shared" si="4"/>
        <v>0</v>
      </c>
    </row>
    <row r="76" spans="4:5" x14ac:dyDescent="0.35">
      <c r="D76">
        <f t="shared" si="3"/>
        <v>0</v>
      </c>
      <c r="E76">
        <f t="shared" si="4"/>
        <v>0</v>
      </c>
    </row>
    <row r="77" spans="4:5" x14ac:dyDescent="0.35">
      <c r="D77">
        <f t="shared" si="3"/>
        <v>0</v>
      </c>
      <c r="E77">
        <f t="shared" si="4"/>
        <v>0</v>
      </c>
    </row>
    <row r="78" spans="4:5" x14ac:dyDescent="0.35">
      <c r="D78">
        <f t="shared" si="3"/>
        <v>0</v>
      </c>
      <c r="E78">
        <f t="shared" si="4"/>
        <v>0</v>
      </c>
    </row>
    <row r="79" spans="4:5" x14ac:dyDescent="0.35">
      <c r="D79">
        <f t="shared" si="3"/>
        <v>0</v>
      </c>
      <c r="E79">
        <f t="shared" si="4"/>
        <v>0</v>
      </c>
    </row>
    <row r="80" spans="4:5" x14ac:dyDescent="0.35">
      <c r="D80">
        <f t="shared" si="3"/>
        <v>0</v>
      </c>
      <c r="E80">
        <f t="shared" si="4"/>
        <v>0</v>
      </c>
    </row>
    <row r="81" spans="4:5" x14ac:dyDescent="0.35">
      <c r="D81">
        <f t="shared" si="3"/>
        <v>0</v>
      </c>
      <c r="E81">
        <f t="shared" si="4"/>
        <v>0</v>
      </c>
    </row>
    <row r="82" spans="4:5" x14ac:dyDescent="0.35">
      <c r="D82">
        <f t="shared" si="3"/>
        <v>0</v>
      </c>
      <c r="E82">
        <f t="shared" si="4"/>
        <v>0</v>
      </c>
    </row>
    <row r="83" spans="4:5" x14ac:dyDescent="0.35">
      <c r="D83">
        <f t="shared" si="3"/>
        <v>0</v>
      </c>
      <c r="E83">
        <f t="shared" si="4"/>
        <v>0</v>
      </c>
    </row>
    <row r="84" spans="4:5" x14ac:dyDescent="0.35">
      <c r="D84">
        <f t="shared" si="3"/>
        <v>0</v>
      </c>
      <c r="E84">
        <f t="shared" si="4"/>
        <v>0</v>
      </c>
    </row>
    <row r="85" spans="4:5" x14ac:dyDescent="0.35">
      <c r="D85">
        <f t="shared" si="3"/>
        <v>0</v>
      </c>
      <c r="E85">
        <f t="shared" si="4"/>
        <v>0</v>
      </c>
    </row>
    <row r="86" spans="4:5" x14ac:dyDescent="0.35">
      <c r="D86">
        <f t="shared" si="3"/>
        <v>0</v>
      </c>
      <c r="E86">
        <f t="shared" si="4"/>
        <v>0</v>
      </c>
    </row>
    <row r="87" spans="4:5" x14ac:dyDescent="0.35">
      <c r="D87">
        <f t="shared" si="3"/>
        <v>0</v>
      </c>
      <c r="E87">
        <f t="shared" si="4"/>
        <v>0</v>
      </c>
    </row>
    <row r="88" spans="4:5" x14ac:dyDescent="0.35">
      <c r="D88">
        <f t="shared" si="3"/>
        <v>0</v>
      </c>
      <c r="E88">
        <f t="shared" si="4"/>
        <v>0</v>
      </c>
    </row>
    <row r="89" spans="4:5" x14ac:dyDescent="0.35">
      <c r="D89">
        <f t="shared" si="3"/>
        <v>0</v>
      </c>
      <c r="E89">
        <f t="shared" si="4"/>
        <v>0</v>
      </c>
    </row>
    <row r="90" spans="4:5" x14ac:dyDescent="0.35">
      <c r="D90">
        <f t="shared" si="3"/>
        <v>0</v>
      </c>
      <c r="E90">
        <f t="shared" si="4"/>
        <v>0</v>
      </c>
    </row>
    <row r="91" spans="4:5" x14ac:dyDescent="0.35">
      <c r="D91">
        <f t="shared" si="3"/>
        <v>0</v>
      </c>
      <c r="E91">
        <f t="shared" si="4"/>
        <v>0</v>
      </c>
    </row>
    <row r="92" spans="4:5" x14ac:dyDescent="0.35">
      <c r="D92">
        <f t="shared" si="3"/>
        <v>0</v>
      </c>
      <c r="E92">
        <f t="shared" si="4"/>
        <v>0</v>
      </c>
    </row>
    <row r="93" spans="4:5" x14ac:dyDescent="0.35">
      <c r="D93">
        <f t="shared" si="3"/>
        <v>0</v>
      </c>
      <c r="E93">
        <f t="shared" si="4"/>
        <v>0</v>
      </c>
    </row>
    <row r="94" spans="4:5" x14ac:dyDescent="0.35">
      <c r="D94">
        <f t="shared" si="3"/>
        <v>0</v>
      </c>
      <c r="E94">
        <f t="shared" si="4"/>
        <v>0</v>
      </c>
    </row>
    <row r="95" spans="4:5" x14ac:dyDescent="0.35">
      <c r="D95">
        <f t="shared" si="3"/>
        <v>0</v>
      </c>
      <c r="E95">
        <f t="shared" si="4"/>
        <v>0</v>
      </c>
    </row>
    <row r="96" spans="4:5" x14ac:dyDescent="0.35">
      <c r="D96">
        <f t="shared" si="3"/>
        <v>0</v>
      </c>
      <c r="E96">
        <f t="shared" si="4"/>
        <v>0</v>
      </c>
    </row>
    <row r="97" spans="4:5" x14ac:dyDescent="0.35">
      <c r="D97">
        <f t="shared" si="3"/>
        <v>0</v>
      </c>
      <c r="E97">
        <f t="shared" si="4"/>
        <v>0</v>
      </c>
    </row>
    <row r="98" spans="4:5" x14ac:dyDescent="0.35">
      <c r="D98">
        <f t="shared" si="3"/>
        <v>0</v>
      </c>
      <c r="E98">
        <f t="shared" si="4"/>
        <v>0</v>
      </c>
    </row>
    <row r="99" spans="4:5" x14ac:dyDescent="0.35">
      <c r="D99">
        <f t="shared" si="3"/>
        <v>0</v>
      </c>
      <c r="E99">
        <f t="shared" si="4"/>
        <v>0</v>
      </c>
    </row>
    <row r="100" spans="4:5" x14ac:dyDescent="0.35">
      <c r="D100">
        <f t="shared" si="3"/>
        <v>0</v>
      </c>
      <c r="E100">
        <f t="shared" si="4"/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AC97-4121-45DE-ABE9-0F891B0B410A}">
  <sheetPr>
    <tabColor rgb="FF00B050"/>
  </sheetPr>
  <dimension ref="A1:P100"/>
  <sheetViews>
    <sheetView tabSelected="1" workbookViewId="0">
      <selection activeCell="M11" sqref="M11"/>
    </sheetView>
  </sheetViews>
  <sheetFormatPr defaultRowHeight="14.5" x14ac:dyDescent="0.35"/>
  <cols>
    <col min="12" max="12" width="15.7265625" customWidth="1"/>
  </cols>
  <sheetData>
    <row r="1" spans="1:12" x14ac:dyDescent="0.35">
      <c r="A1" t="s">
        <v>41</v>
      </c>
      <c r="B1" t="s">
        <v>41</v>
      </c>
      <c r="D1" s="1"/>
    </row>
    <row r="2" spans="1:12" x14ac:dyDescent="0.35">
      <c r="A2">
        <f>AVERAGE(A6:A100)</f>
        <v>86</v>
      </c>
      <c r="B2">
        <f>AVERAGE(B6:B100)</f>
        <v>46.428571428571431</v>
      </c>
      <c r="D2" s="1"/>
    </row>
    <row r="3" spans="1:12" x14ac:dyDescent="0.35">
      <c r="A3" t="s">
        <v>48</v>
      </c>
      <c r="B3" t="s">
        <v>48</v>
      </c>
    </row>
    <row r="4" spans="1:12" x14ac:dyDescent="0.35">
      <c r="A4">
        <f>SQRT(_xlfn.VAR.P(A6:A100))</f>
        <v>3.0509951538098923</v>
      </c>
      <c r="B4">
        <f>SQRT(_xlfn.VAR.P(B6:B100))</f>
        <v>4.0304959941902521</v>
      </c>
    </row>
    <row r="5" spans="1:12" x14ac:dyDescent="0.35">
      <c r="A5" t="s">
        <v>46</v>
      </c>
      <c r="B5" t="s">
        <v>47</v>
      </c>
      <c r="C5" t="s">
        <v>49</v>
      </c>
      <c r="D5" t="s">
        <v>50</v>
      </c>
      <c r="E5" t="s">
        <v>51</v>
      </c>
      <c r="F5" t="s">
        <v>52</v>
      </c>
      <c r="G5" t="s">
        <v>54</v>
      </c>
    </row>
    <row r="6" spans="1:12" x14ac:dyDescent="0.35">
      <c r="A6">
        <v>83.1</v>
      </c>
      <c r="B6">
        <v>41</v>
      </c>
      <c r="C6">
        <f>A6-$A$2</f>
        <v>-2.9000000000000057</v>
      </c>
      <c r="D6">
        <f>B6-$B$2</f>
        <v>-5.4285714285714306</v>
      </c>
      <c r="E6">
        <f>C6*D6</f>
        <v>15.742857142857179</v>
      </c>
      <c r="F6">
        <f>C6^2</f>
        <v>8.4100000000000321</v>
      </c>
      <c r="G6">
        <f>D6^2</f>
        <v>29.469387755102062</v>
      </c>
    </row>
    <row r="7" spans="1:12" x14ac:dyDescent="0.35">
      <c r="A7">
        <v>88.2</v>
      </c>
      <c r="B7">
        <v>45</v>
      </c>
      <c r="C7">
        <f t="shared" ref="C7:C10" si="0">A7-$A$2</f>
        <v>2.2000000000000028</v>
      </c>
      <c r="D7">
        <f t="shared" ref="D7:D10" si="1">B7-$B$2</f>
        <v>-1.4285714285714306</v>
      </c>
      <c r="E7">
        <f t="shared" ref="E7:E70" si="2">C7*D7</f>
        <v>-3.1428571428571512</v>
      </c>
      <c r="F7">
        <f t="shared" ref="F7:F70" si="3">C7^2</f>
        <v>4.8400000000000123</v>
      </c>
      <c r="G7">
        <f t="shared" ref="G7:G70" si="4">D7^2</f>
        <v>2.0408163265306181</v>
      </c>
      <c r="J7" t="s">
        <v>53</v>
      </c>
      <c r="K7" s="1"/>
      <c r="L7">
        <f>SUM(E6:E100)/SQRT(SUM(F6:F100)*SUM(G6:G100))</f>
        <v>4.6468851589174104E-3</v>
      </c>
    </row>
    <row r="8" spans="1:12" x14ac:dyDescent="0.35">
      <c r="A8">
        <v>87.3</v>
      </c>
      <c r="B8">
        <v>42</v>
      </c>
      <c r="C8">
        <f t="shared" si="0"/>
        <v>1.2999999999999972</v>
      </c>
      <c r="D8">
        <f t="shared" si="1"/>
        <v>-4.4285714285714306</v>
      </c>
      <c r="E8">
        <f t="shared" si="2"/>
        <v>-5.7571428571428473</v>
      </c>
      <c r="F8">
        <f t="shared" si="3"/>
        <v>1.6899999999999926</v>
      </c>
      <c r="G8">
        <f t="shared" si="4"/>
        <v>19.612244897959201</v>
      </c>
      <c r="L8" s="2"/>
    </row>
    <row r="9" spans="1:12" x14ac:dyDescent="0.35">
      <c r="A9">
        <v>90.4</v>
      </c>
      <c r="B9">
        <v>52</v>
      </c>
      <c r="C9">
        <f t="shared" si="0"/>
        <v>4.4000000000000057</v>
      </c>
      <c r="D9">
        <f t="shared" si="1"/>
        <v>5.5714285714285694</v>
      </c>
      <c r="E9">
        <f t="shared" si="2"/>
        <v>24.514285714285737</v>
      </c>
      <c r="F9">
        <f t="shared" si="3"/>
        <v>19.360000000000049</v>
      </c>
      <c r="G9">
        <f t="shared" si="4"/>
        <v>31.040816326530589</v>
      </c>
      <c r="J9" t="s">
        <v>55</v>
      </c>
    </row>
    <row r="10" spans="1:12" x14ac:dyDescent="0.35">
      <c r="A10">
        <v>80.599999999999994</v>
      </c>
      <c r="B10">
        <v>52</v>
      </c>
      <c r="C10">
        <f t="shared" si="0"/>
        <v>-5.4000000000000057</v>
      </c>
      <c r="D10">
        <f t="shared" si="1"/>
        <v>5.5714285714285694</v>
      </c>
      <c r="E10">
        <f t="shared" si="2"/>
        <v>-30.085714285714307</v>
      </c>
      <c r="F10">
        <f t="shared" si="3"/>
        <v>29.160000000000061</v>
      </c>
      <c r="G10">
        <f t="shared" si="4"/>
        <v>31.040816326530589</v>
      </c>
      <c r="J10" t="s">
        <v>56</v>
      </c>
      <c r="K10">
        <f>SUM(E6:E100)/SUM(F6:F100)</f>
        <v>6.1387354205039747E-3</v>
      </c>
    </row>
    <row r="11" spans="1:12" x14ac:dyDescent="0.35">
      <c r="A11">
        <v>87.1</v>
      </c>
      <c r="B11">
        <v>46</v>
      </c>
      <c r="C11">
        <f t="shared" ref="C11:C12" si="5">A11-$A$2</f>
        <v>1.0999999999999943</v>
      </c>
      <c r="D11">
        <f t="shared" ref="D11:D12" si="6">B11-$B$2</f>
        <v>-0.4285714285714306</v>
      </c>
      <c r="E11">
        <f t="shared" si="2"/>
        <v>-0.47142857142857125</v>
      </c>
      <c r="F11">
        <f t="shared" si="3"/>
        <v>1.2099999999999875</v>
      </c>
      <c r="G11">
        <f t="shared" si="4"/>
        <v>0.18367346938775683</v>
      </c>
      <c r="J11" t="s">
        <v>57</v>
      </c>
      <c r="K11">
        <f>B2-K10*A2</f>
        <v>45.90064018240809</v>
      </c>
    </row>
    <row r="12" spans="1:12" x14ac:dyDescent="0.35">
      <c r="A12">
        <v>85.3</v>
      </c>
      <c r="B12">
        <v>47</v>
      </c>
      <c r="C12">
        <f t="shared" si="5"/>
        <v>-0.70000000000000284</v>
      </c>
      <c r="D12">
        <f t="shared" si="6"/>
        <v>0.5714285714285694</v>
      </c>
      <c r="E12">
        <f t="shared" si="2"/>
        <v>-0.40000000000000019</v>
      </c>
      <c r="F12">
        <f t="shared" si="3"/>
        <v>0.49000000000000399</v>
      </c>
      <c r="G12">
        <f t="shared" si="4"/>
        <v>0.32653061224489566</v>
      </c>
    </row>
    <row r="13" spans="1:12" x14ac:dyDescent="0.35">
      <c r="E13">
        <f t="shared" si="2"/>
        <v>0</v>
      </c>
      <c r="F13">
        <f t="shared" si="3"/>
        <v>0</v>
      </c>
      <c r="G13">
        <f t="shared" si="4"/>
        <v>0</v>
      </c>
    </row>
    <row r="14" spans="1:12" x14ac:dyDescent="0.35">
      <c r="E14">
        <f t="shared" si="2"/>
        <v>0</v>
      </c>
      <c r="F14">
        <f t="shared" si="3"/>
        <v>0</v>
      </c>
      <c r="G14">
        <f t="shared" si="4"/>
        <v>0</v>
      </c>
    </row>
    <row r="15" spans="1:12" x14ac:dyDescent="0.35">
      <c r="E15">
        <f t="shared" si="2"/>
        <v>0</v>
      </c>
      <c r="F15">
        <f t="shared" si="3"/>
        <v>0</v>
      </c>
      <c r="G15">
        <f t="shared" si="4"/>
        <v>0</v>
      </c>
    </row>
    <row r="16" spans="1:12" x14ac:dyDescent="0.35">
      <c r="E16">
        <f t="shared" si="2"/>
        <v>0</v>
      </c>
      <c r="F16">
        <f t="shared" si="3"/>
        <v>0</v>
      </c>
      <c r="G16">
        <f t="shared" si="4"/>
        <v>0</v>
      </c>
    </row>
    <row r="17" spans="5:16" x14ac:dyDescent="0.35">
      <c r="E17">
        <f t="shared" si="2"/>
        <v>0</v>
      </c>
      <c r="F17">
        <f t="shared" si="3"/>
        <v>0</v>
      </c>
      <c r="G17">
        <f t="shared" si="4"/>
        <v>0</v>
      </c>
    </row>
    <row r="18" spans="5:16" x14ac:dyDescent="0.35">
      <c r="E18">
        <f t="shared" si="2"/>
        <v>0</v>
      </c>
      <c r="F18">
        <f t="shared" si="3"/>
        <v>0</v>
      </c>
      <c r="G18">
        <f t="shared" si="4"/>
        <v>0</v>
      </c>
    </row>
    <row r="19" spans="5:16" x14ac:dyDescent="0.35">
      <c r="E19">
        <f t="shared" si="2"/>
        <v>0</v>
      </c>
      <c r="F19">
        <f t="shared" si="3"/>
        <v>0</v>
      </c>
      <c r="G19">
        <f t="shared" si="4"/>
        <v>0</v>
      </c>
    </row>
    <row r="20" spans="5:16" x14ac:dyDescent="0.35">
      <c r="E20">
        <f t="shared" si="2"/>
        <v>0</v>
      </c>
      <c r="F20">
        <f t="shared" si="3"/>
        <v>0</v>
      </c>
      <c r="G20">
        <f t="shared" si="4"/>
        <v>0</v>
      </c>
    </row>
    <row r="21" spans="5:16" x14ac:dyDescent="0.35">
      <c r="E21">
        <f t="shared" si="2"/>
        <v>0</v>
      </c>
      <c r="F21">
        <f t="shared" si="3"/>
        <v>0</v>
      </c>
      <c r="G21">
        <f t="shared" si="4"/>
        <v>0</v>
      </c>
    </row>
    <row r="22" spans="5:16" x14ac:dyDescent="0.35">
      <c r="E22">
        <f t="shared" si="2"/>
        <v>0</v>
      </c>
      <c r="F22">
        <f t="shared" si="3"/>
        <v>0</v>
      </c>
      <c r="G22">
        <f t="shared" si="4"/>
        <v>0</v>
      </c>
    </row>
    <row r="23" spans="5:16" x14ac:dyDescent="0.35">
      <c r="E23">
        <f t="shared" si="2"/>
        <v>0</v>
      </c>
      <c r="F23">
        <f t="shared" si="3"/>
        <v>0</v>
      </c>
      <c r="G23">
        <f t="shared" si="4"/>
        <v>0</v>
      </c>
      <c r="L23">
        <f>_xlfn.COVARIANCE.P(A6:A10,B6:B10)</f>
        <v>0.25200000000000811</v>
      </c>
      <c r="M23">
        <f>RSQ(B6:B10,A6:A10)</f>
        <v>2.2111267866451768E-4</v>
      </c>
    </row>
    <row r="24" spans="5:16" x14ac:dyDescent="0.35">
      <c r="E24">
        <f t="shared" si="2"/>
        <v>0</v>
      </c>
      <c r="F24">
        <f t="shared" si="3"/>
        <v>0</v>
      </c>
      <c r="G24">
        <f t="shared" si="4"/>
        <v>0</v>
      </c>
      <c r="L24">
        <f>_xlfn.COVARIANCE.S(A6:A10,B6:B10)</f>
        <v>0.31500000000001016</v>
      </c>
    </row>
    <row r="25" spans="5:16" x14ac:dyDescent="0.35">
      <c r="E25">
        <f t="shared" si="2"/>
        <v>0</v>
      </c>
      <c r="F25">
        <f t="shared" si="3"/>
        <v>0</v>
      </c>
      <c r="G25">
        <f t="shared" si="4"/>
        <v>0</v>
      </c>
    </row>
    <row r="26" spans="5:16" x14ac:dyDescent="0.35">
      <c r="E26">
        <f t="shared" si="2"/>
        <v>0</v>
      </c>
      <c r="F26">
        <f t="shared" si="3"/>
        <v>0</v>
      </c>
      <c r="G26">
        <f t="shared" si="4"/>
        <v>0</v>
      </c>
    </row>
    <row r="27" spans="5:16" x14ac:dyDescent="0.35">
      <c r="E27">
        <f t="shared" si="2"/>
        <v>0</v>
      </c>
      <c r="F27">
        <f t="shared" si="3"/>
        <v>0</v>
      </c>
      <c r="G27">
        <f t="shared" si="4"/>
        <v>0</v>
      </c>
    </row>
    <row r="28" spans="5:16" x14ac:dyDescent="0.35">
      <c r="E28">
        <f t="shared" si="2"/>
        <v>0</v>
      </c>
      <c r="F28">
        <f t="shared" si="3"/>
        <v>0</v>
      </c>
      <c r="G28">
        <f t="shared" si="4"/>
        <v>0</v>
      </c>
    </row>
    <row r="29" spans="5:16" x14ac:dyDescent="0.35">
      <c r="E29">
        <f t="shared" si="2"/>
        <v>0</v>
      </c>
      <c r="F29">
        <f t="shared" si="3"/>
        <v>0</v>
      </c>
      <c r="G29">
        <f t="shared" si="4"/>
        <v>0</v>
      </c>
      <c r="M29" t="s">
        <v>56</v>
      </c>
      <c r="N29" cm="1">
        <f t="array" ref="N29:O33">LINEST(B6:B10,A6:A10,TRUE,TRUE)</f>
        <v>1.9865043829224278E-2</v>
      </c>
      <c r="O29">
        <v>44.693195434193051</v>
      </c>
      <c r="P29" t="s">
        <v>57</v>
      </c>
    </row>
    <row r="30" spans="5:16" x14ac:dyDescent="0.35">
      <c r="E30">
        <f t="shared" si="2"/>
        <v>0</v>
      </c>
      <c r="F30">
        <f t="shared" si="3"/>
        <v>0</v>
      </c>
      <c r="G30">
        <f t="shared" si="4"/>
        <v>0</v>
      </c>
      <c r="N30">
        <v>0.77121249624721822</v>
      </c>
      <c r="O30">
        <v>66.319485812827196</v>
      </c>
    </row>
    <row r="31" spans="5:16" x14ac:dyDescent="0.35">
      <c r="E31">
        <f t="shared" si="2"/>
        <v>0</v>
      </c>
      <c r="F31">
        <f t="shared" si="3"/>
        <v>0</v>
      </c>
      <c r="G31">
        <f t="shared" si="4"/>
        <v>0</v>
      </c>
      <c r="M31" t="s">
        <v>53</v>
      </c>
      <c r="N31">
        <v>2.2111267866451988E-4</v>
      </c>
      <c r="O31">
        <v>6.1420672427876477</v>
      </c>
    </row>
    <row r="32" spans="5:16" x14ac:dyDescent="0.35">
      <c r="E32">
        <f t="shared" si="2"/>
        <v>0</v>
      </c>
      <c r="F32">
        <f t="shared" si="3"/>
        <v>0</v>
      </c>
      <c r="G32">
        <f t="shared" si="4"/>
        <v>0</v>
      </c>
      <c r="N32">
        <v>6.6348474088186908E-4</v>
      </c>
      <c r="O32">
        <v>3</v>
      </c>
      <c r="P32" t="s">
        <v>58</v>
      </c>
    </row>
    <row r="33" spans="5:16" x14ac:dyDescent="0.35">
      <c r="E33">
        <f t="shared" si="2"/>
        <v>0</v>
      </c>
      <c r="F33">
        <f t="shared" si="3"/>
        <v>0</v>
      </c>
      <c r="G33">
        <f t="shared" si="4"/>
        <v>0</v>
      </c>
      <c r="N33">
        <v>2.5029955224823652E-2</v>
      </c>
      <c r="O33">
        <v>113.17497004477518</v>
      </c>
      <c r="P33" t="s">
        <v>59</v>
      </c>
    </row>
    <row r="34" spans="5:16" x14ac:dyDescent="0.35">
      <c r="E34">
        <f t="shared" si="2"/>
        <v>0</v>
      </c>
      <c r="F34">
        <f t="shared" si="3"/>
        <v>0</v>
      </c>
      <c r="G34">
        <f t="shared" si="4"/>
        <v>0</v>
      </c>
    </row>
    <row r="35" spans="5:16" x14ac:dyDescent="0.35">
      <c r="E35">
        <f t="shared" si="2"/>
        <v>0</v>
      </c>
      <c r="F35">
        <f t="shared" si="3"/>
        <v>0</v>
      </c>
      <c r="G35">
        <f t="shared" si="4"/>
        <v>0</v>
      </c>
    </row>
    <row r="36" spans="5:16" x14ac:dyDescent="0.35">
      <c r="E36">
        <f t="shared" si="2"/>
        <v>0</v>
      </c>
      <c r="F36">
        <f t="shared" si="3"/>
        <v>0</v>
      </c>
      <c r="G36">
        <f t="shared" si="4"/>
        <v>0</v>
      </c>
    </row>
    <row r="37" spans="5:16" x14ac:dyDescent="0.35">
      <c r="E37">
        <f t="shared" si="2"/>
        <v>0</v>
      </c>
      <c r="F37">
        <f t="shared" si="3"/>
        <v>0</v>
      </c>
      <c r="G37">
        <f t="shared" si="4"/>
        <v>0</v>
      </c>
    </row>
    <row r="38" spans="5:16" x14ac:dyDescent="0.35">
      <c r="E38">
        <f t="shared" si="2"/>
        <v>0</v>
      </c>
      <c r="F38">
        <f t="shared" si="3"/>
        <v>0</v>
      </c>
      <c r="G38">
        <f t="shared" si="4"/>
        <v>0</v>
      </c>
    </row>
    <row r="39" spans="5:16" x14ac:dyDescent="0.35">
      <c r="E39">
        <f t="shared" si="2"/>
        <v>0</v>
      </c>
      <c r="F39">
        <f t="shared" si="3"/>
        <v>0</v>
      </c>
      <c r="G39">
        <f t="shared" si="4"/>
        <v>0</v>
      </c>
    </row>
    <row r="40" spans="5:16" x14ac:dyDescent="0.35">
      <c r="E40">
        <f t="shared" si="2"/>
        <v>0</v>
      </c>
      <c r="F40">
        <f t="shared" si="3"/>
        <v>0</v>
      </c>
      <c r="G40">
        <f t="shared" si="4"/>
        <v>0</v>
      </c>
    </row>
    <row r="41" spans="5:16" x14ac:dyDescent="0.35">
      <c r="E41">
        <f t="shared" si="2"/>
        <v>0</v>
      </c>
      <c r="F41">
        <f t="shared" si="3"/>
        <v>0</v>
      </c>
      <c r="G41">
        <f t="shared" si="4"/>
        <v>0</v>
      </c>
    </row>
    <row r="42" spans="5:16" x14ac:dyDescent="0.35">
      <c r="E42">
        <f t="shared" si="2"/>
        <v>0</v>
      </c>
      <c r="F42">
        <f t="shared" si="3"/>
        <v>0</v>
      </c>
      <c r="G42">
        <f t="shared" si="4"/>
        <v>0</v>
      </c>
    </row>
    <row r="43" spans="5:16" x14ac:dyDescent="0.35">
      <c r="E43">
        <f t="shared" si="2"/>
        <v>0</v>
      </c>
      <c r="F43">
        <f t="shared" si="3"/>
        <v>0</v>
      </c>
      <c r="G43">
        <f t="shared" si="4"/>
        <v>0</v>
      </c>
    </row>
    <row r="44" spans="5:16" x14ac:dyDescent="0.35">
      <c r="E44">
        <f t="shared" si="2"/>
        <v>0</v>
      </c>
      <c r="F44">
        <f t="shared" si="3"/>
        <v>0</v>
      </c>
      <c r="G44">
        <f t="shared" si="4"/>
        <v>0</v>
      </c>
    </row>
    <row r="45" spans="5:16" x14ac:dyDescent="0.35">
      <c r="E45">
        <f t="shared" si="2"/>
        <v>0</v>
      </c>
      <c r="F45">
        <f t="shared" si="3"/>
        <v>0</v>
      </c>
      <c r="G45">
        <f t="shared" si="4"/>
        <v>0</v>
      </c>
    </row>
    <row r="46" spans="5:16" x14ac:dyDescent="0.35">
      <c r="E46">
        <f t="shared" si="2"/>
        <v>0</v>
      </c>
      <c r="F46">
        <f t="shared" si="3"/>
        <v>0</v>
      </c>
      <c r="G46">
        <f t="shared" si="4"/>
        <v>0</v>
      </c>
    </row>
    <row r="47" spans="5:16" x14ac:dyDescent="0.35">
      <c r="E47">
        <f t="shared" si="2"/>
        <v>0</v>
      </c>
      <c r="F47">
        <f t="shared" si="3"/>
        <v>0</v>
      </c>
      <c r="G47">
        <f t="shared" si="4"/>
        <v>0</v>
      </c>
    </row>
    <row r="48" spans="5:16" x14ac:dyDescent="0.35">
      <c r="E48">
        <f t="shared" si="2"/>
        <v>0</v>
      </c>
      <c r="F48">
        <f t="shared" si="3"/>
        <v>0</v>
      </c>
      <c r="G48">
        <f t="shared" si="4"/>
        <v>0</v>
      </c>
    </row>
    <row r="49" spans="5:7" x14ac:dyDescent="0.35">
      <c r="E49">
        <f t="shared" si="2"/>
        <v>0</v>
      </c>
      <c r="F49">
        <f t="shared" si="3"/>
        <v>0</v>
      </c>
      <c r="G49">
        <f t="shared" si="4"/>
        <v>0</v>
      </c>
    </row>
    <row r="50" spans="5:7" x14ac:dyDescent="0.35">
      <c r="E50">
        <f t="shared" si="2"/>
        <v>0</v>
      </c>
      <c r="F50">
        <f t="shared" si="3"/>
        <v>0</v>
      </c>
      <c r="G50">
        <f t="shared" si="4"/>
        <v>0</v>
      </c>
    </row>
    <row r="51" spans="5:7" x14ac:dyDescent="0.35">
      <c r="E51">
        <f t="shared" si="2"/>
        <v>0</v>
      </c>
      <c r="F51">
        <f t="shared" si="3"/>
        <v>0</v>
      </c>
      <c r="G51">
        <f t="shared" si="4"/>
        <v>0</v>
      </c>
    </row>
    <row r="52" spans="5:7" x14ac:dyDescent="0.35">
      <c r="E52">
        <f t="shared" si="2"/>
        <v>0</v>
      </c>
      <c r="F52">
        <f t="shared" si="3"/>
        <v>0</v>
      </c>
      <c r="G52">
        <f t="shared" si="4"/>
        <v>0</v>
      </c>
    </row>
    <row r="53" spans="5:7" x14ac:dyDescent="0.35">
      <c r="E53">
        <f t="shared" si="2"/>
        <v>0</v>
      </c>
      <c r="F53">
        <f t="shared" si="3"/>
        <v>0</v>
      </c>
      <c r="G53">
        <f t="shared" si="4"/>
        <v>0</v>
      </c>
    </row>
    <row r="54" spans="5:7" x14ac:dyDescent="0.35">
      <c r="E54">
        <f t="shared" si="2"/>
        <v>0</v>
      </c>
      <c r="F54">
        <f t="shared" si="3"/>
        <v>0</v>
      </c>
      <c r="G54">
        <f t="shared" si="4"/>
        <v>0</v>
      </c>
    </row>
    <row r="55" spans="5:7" x14ac:dyDescent="0.35">
      <c r="E55">
        <f t="shared" si="2"/>
        <v>0</v>
      </c>
      <c r="F55">
        <f t="shared" si="3"/>
        <v>0</v>
      </c>
      <c r="G55">
        <f t="shared" si="4"/>
        <v>0</v>
      </c>
    </row>
    <row r="56" spans="5:7" x14ac:dyDescent="0.35">
      <c r="E56">
        <f t="shared" si="2"/>
        <v>0</v>
      </c>
      <c r="F56">
        <f t="shared" si="3"/>
        <v>0</v>
      </c>
      <c r="G56">
        <f t="shared" si="4"/>
        <v>0</v>
      </c>
    </row>
    <row r="57" spans="5:7" x14ac:dyDescent="0.35">
      <c r="E57">
        <f t="shared" si="2"/>
        <v>0</v>
      </c>
      <c r="F57">
        <f t="shared" si="3"/>
        <v>0</v>
      </c>
      <c r="G57">
        <f t="shared" si="4"/>
        <v>0</v>
      </c>
    </row>
    <row r="58" spans="5:7" x14ac:dyDescent="0.35">
      <c r="E58">
        <f t="shared" si="2"/>
        <v>0</v>
      </c>
      <c r="F58">
        <f t="shared" si="3"/>
        <v>0</v>
      </c>
      <c r="G58">
        <f t="shared" si="4"/>
        <v>0</v>
      </c>
    </row>
    <row r="59" spans="5:7" x14ac:dyDescent="0.35">
      <c r="E59">
        <f t="shared" si="2"/>
        <v>0</v>
      </c>
      <c r="F59">
        <f t="shared" si="3"/>
        <v>0</v>
      </c>
      <c r="G59">
        <f t="shared" si="4"/>
        <v>0</v>
      </c>
    </row>
    <row r="60" spans="5:7" x14ac:dyDescent="0.35">
      <c r="E60">
        <f t="shared" si="2"/>
        <v>0</v>
      </c>
      <c r="F60">
        <f t="shared" si="3"/>
        <v>0</v>
      </c>
      <c r="G60">
        <f t="shared" si="4"/>
        <v>0</v>
      </c>
    </row>
    <row r="61" spans="5:7" x14ac:dyDescent="0.35">
      <c r="E61">
        <f t="shared" si="2"/>
        <v>0</v>
      </c>
      <c r="F61">
        <f t="shared" si="3"/>
        <v>0</v>
      </c>
      <c r="G61">
        <f t="shared" si="4"/>
        <v>0</v>
      </c>
    </row>
    <row r="62" spans="5:7" x14ac:dyDescent="0.35">
      <c r="E62">
        <f t="shared" si="2"/>
        <v>0</v>
      </c>
      <c r="F62">
        <f t="shared" si="3"/>
        <v>0</v>
      </c>
      <c r="G62">
        <f t="shared" si="4"/>
        <v>0</v>
      </c>
    </row>
    <row r="63" spans="5:7" x14ac:dyDescent="0.35">
      <c r="E63">
        <f t="shared" si="2"/>
        <v>0</v>
      </c>
      <c r="F63">
        <f t="shared" si="3"/>
        <v>0</v>
      </c>
      <c r="G63">
        <f t="shared" si="4"/>
        <v>0</v>
      </c>
    </row>
    <row r="64" spans="5:7" x14ac:dyDescent="0.35">
      <c r="E64">
        <f t="shared" si="2"/>
        <v>0</v>
      </c>
      <c r="F64">
        <f t="shared" si="3"/>
        <v>0</v>
      </c>
      <c r="G64">
        <f t="shared" si="4"/>
        <v>0</v>
      </c>
    </row>
    <row r="65" spans="5:7" x14ac:dyDescent="0.35">
      <c r="E65">
        <f t="shared" si="2"/>
        <v>0</v>
      </c>
      <c r="F65">
        <f t="shared" si="3"/>
        <v>0</v>
      </c>
      <c r="G65">
        <f t="shared" si="4"/>
        <v>0</v>
      </c>
    </row>
    <row r="66" spans="5:7" x14ac:dyDescent="0.35">
      <c r="E66">
        <f t="shared" si="2"/>
        <v>0</v>
      </c>
      <c r="F66">
        <f t="shared" si="3"/>
        <v>0</v>
      </c>
      <c r="G66">
        <f t="shared" si="4"/>
        <v>0</v>
      </c>
    </row>
    <row r="67" spans="5:7" x14ac:dyDescent="0.35">
      <c r="E67">
        <f t="shared" si="2"/>
        <v>0</v>
      </c>
      <c r="F67">
        <f t="shared" si="3"/>
        <v>0</v>
      </c>
      <c r="G67">
        <f t="shared" si="4"/>
        <v>0</v>
      </c>
    </row>
    <row r="68" spans="5:7" x14ac:dyDescent="0.35">
      <c r="E68">
        <f t="shared" si="2"/>
        <v>0</v>
      </c>
      <c r="F68">
        <f t="shared" si="3"/>
        <v>0</v>
      </c>
      <c r="G68">
        <f t="shared" si="4"/>
        <v>0</v>
      </c>
    </row>
    <row r="69" spans="5:7" x14ac:dyDescent="0.35">
      <c r="E69">
        <f t="shared" si="2"/>
        <v>0</v>
      </c>
      <c r="F69">
        <f t="shared" si="3"/>
        <v>0</v>
      </c>
      <c r="G69">
        <f t="shared" si="4"/>
        <v>0</v>
      </c>
    </row>
    <row r="70" spans="5:7" x14ac:dyDescent="0.35">
      <c r="E70">
        <f t="shared" si="2"/>
        <v>0</v>
      </c>
      <c r="F70">
        <f t="shared" si="3"/>
        <v>0</v>
      </c>
      <c r="G70">
        <f t="shared" si="4"/>
        <v>0</v>
      </c>
    </row>
    <row r="71" spans="5:7" x14ac:dyDescent="0.35">
      <c r="E71">
        <f t="shared" ref="E71:E100" si="7">C71*D71</f>
        <v>0</v>
      </c>
      <c r="F71">
        <f t="shared" ref="F71:F100" si="8">C71^2</f>
        <v>0</v>
      </c>
      <c r="G71">
        <f t="shared" ref="G71:G100" si="9">D71^2</f>
        <v>0</v>
      </c>
    </row>
    <row r="72" spans="5:7" x14ac:dyDescent="0.35">
      <c r="E72">
        <f t="shared" si="7"/>
        <v>0</v>
      </c>
      <c r="F72">
        <f t="shared" si="8"/>
        <v>0</v>
      </c>
      <c r="G72">
        <f t="shared" si="9"/>
        <v>0</v>
      </c>
    </row>
    <row r="73" spans="5:7" x14ac:dyDescent="0.35">
      <c r="E73">
        <f t="shared" si="7"/>
        <v>0</v>
      </c>
      <c r="F73">
        <f t="shared" si="8"/>
        <v>0</v>
      </c>
      <c r="G73">
        <f t="shared" si="9"/>
        <v>0</v>
      </c>
    </row>
    <row r="74" spans="5:7" x14ac:dyDescent="0.35">
      <c r="E74">
        <f t="shared" si="7"/>
        <v>0</v>
      </c>
      <c r="F74">
        <f t="shared" si="8"/>
        <v>0</v>
      </c>
      <c r="G74">
        <f t="shared" si="9"/>
        <v>0</v>
      </c>
    </row>
    <row r="75" spans="5:7" x14ac:dyDescent="0.35">
      <c r="E75">
        <f t="shared" si="7"/>
        <v>0</v>
      </c>
      <c r="F75">
        <f t="shared" si="8"/>
        <v>0</v>
      </c>
      <c r="G75">
        <f t="shared" si="9"/>
        <v>0</v>
      </c>
    </row>
    <row r="76" spans="5:7" x14ac:dyDescent="0.35">
      <c r="E76">
        <f t="shared" si="7"/>
        <v>0</v>
      </c>
      <c r="F76">
        <f t="shared" si="8"/>
        <v>0</v>
      </c>
      <c r="G76">
        <f t="shared" si="9"/>
        <v>0</v>
      </c>
    </row>
    <row r="77" spans="5:7" x14ac:dyDescent="0.35">
      <c r="E77">
        <f t="shared" si="7"/>
        <v>0</v>
      </c>
      <c r="F77">
        <f t="shared" si="8"/>
        <v>0</v>
      </c>
      <c r="G77">
        <f t="shared" si="9"/>
        <v>0</v>
      </c>
    </row>
    <row r="78" spans="5:7" x14ac:dyDescent="0.35">
      <c r="E78">
        <f t="shared" si="7"/>
        <v>0</v>
      </c>
      <c r="F78">
        <f t="shared" si="8"/>
        <v>0</v>
      </c>
      <c r="G78">
        <f t="shared" si="9"/>
        <v>0</v>
      </c>
    </row>
    <row r="79" spans="5:7" x14ac:dyDescent="0.35">
      <c r="E79">
        <f t="shared" si="7"/>
        <v>0</v>
      </c>
      <c r="F79">
        <f t="shared" si="8"/>
        <v>0</v>
      </c>
      <c r="G79">
        <f t="shared" si="9"/>
        <v>0</v>
      </c>
    </row>
    <row r="80" spans="5:7" x14ac:dyDescent="0.35">
      <c r="E80">
        <f t="shared" si="7"/>
        <v>0</v>
      </c>
      <c r="F80">
        <f t="shared" si="8"/>
        <v>0</v>
      </c>
      <c r="G80">
        <f t="shared" si="9"/>
        <v>0</v>
      </c>
    </row>
    <row r="81" spans="5:7" x14ac:dyDescent="0.35">
      <c r="E81">
        <f t="shared" si="7"/>
        <v>0</v>
      </c>
      <c r="F81">
        <f t="shared" si="8"/>
        <v>0</v>
      </c>
      <c r="G81">
        <f t="shared" si="9"/>
        <v>0</v>
      </c>
    </row>
    <row r="82" spans="5:7" x14ac:dyDescent="0.35">
      <c r="E82">
        <f t="shared" si="7"/>
        <v>0</v>
      </c>
      <c r="F82">
        <f t="shared" si="8"/>
        <v>0</v>
      </c>
      <c r="G82">
        <f t="shared" si="9"/>
        <v>0</v>
      </c>
    </row>
    <row r="83" spans="5:7" x14ac:dyDescent="0.35">
      <c r="E83">
        <f t="shared" si="7"/>
        <v>0</v>
      </c>
      <c r="F83">
        <f t="shared" si="8"/>
        <v>0</v>
      </c>
      <c r="G83">
        <f t="shared" si="9"/>
        <v>0</v>
      </c>
    </row>
    <row r="84" spans="5:7" x14ac:dyDescent="0.35">
      <c r="E84">
        <f t="shared" si="7"/>
        <v>0</v>
      </c>
      <c r="F84">
        <f t="shared" si="8"/>
        <v>0</v>
      </c>
      <c r="G84">
        <f t="shared" si="9"/>
        <v>0</v>
      </c>
    </row>
    <row r="85" spans="5:7" x14ac:dyDescent="0.35">
      <c r="E85">
        <f t="shared" si="7"/>
        <v>0</v>
      </c>
      <c r="F85">
        <f t="shared" si="8"/>
        <v>0</v>
      </c>
      <c r="G85">
        <f t="shared" si="9"/>
        <v>0</v>
      </c>
    </row>
    <row r="86" spans="5:7" x14ac:dyDescent="0.35">
      <c r="E86">
        <f t="shared" si="7"/>
        <v>0</v>
      </c>
      <c r="F86">
        <f t="shared" si="8"/>
        <v>0</v>
      </c>
      <c r="G86">
        <f t="shared" si="9"/>
        <v>0</v>
      </c>
    </row>
    <row r="87" spans="5:7" x14ac:dyDescent="0.35">
      <c r="E87">
        <f t="shared" si="7"/>
        <v>0</v>
      </c>
      <c r="F87">
        <f t="shared" si="8"/>
        <v>0</v>
      </c>
      <c r="G87">
        <f t="shared" si="9"/>
        <v>0</v>
      </c>
    </row>
    <row r="88" spans="5:7" x14ac:dyDescent="0.35">
      <c r="E88">
        <f t="shared" si="7"/>
        <v>0</v>
      </c>
      <c r="F88">
        <f t="shared" si="8"/>
        <v>0</v>
      </c>
      <c r="G88">
        <f t="shared" si="9"/>
        <v>0</v>
      </c>
    </row>
    <row r="89" spans="5:7" x14ac:dyDescent="0.35">
      <c r="E89">
        <f t="shared" si="7"/>
        <v>0</v>
      </c>
      <c r="F89">
        <f t="shared" si="8"/>
        <v>0</v>
      </c>
      <c r="G89">
        <f t="shared" si="9"/>
        <v>0</v>
      </c>
    </row>
    <row r="90" spans="5:7" x14ac:dyDescent="0.35">
      <c r="E90">
        <f t="shared" si="7"/>
        <v>0</v>
      </c>
      <c r="F90">
        <f t="shared" si="8"/>
        <v>0</v>
      </c>
      <c r="G90">
        <f t="shared" si="9"/>
        <v>0</v>
      </c>
    </row>
    <row r="91" spans="5:7" x14ac:dyDescent="0.35">
      <c r="E91">
        <f t="shared" si="7"/>
        <v>0</v>
      </c>
      <c r="F91">
        <f t="shared" si="8"/>
        <v>0</v>
      </c>
      <c r="G91">
        <f t="shared" si="9"/>
        <v>0</v>
      </c>
    </row>
    <row r="92" spans="5:7" x14ac:dyDescent="0.35">
      <c r="E92">
        <f t="shared" si="7"/>
        <v>0</v>
      </c>
      <c r="F92">
        <f t="shared" si="8"/>
        <v>0</v>
      </c>
      <c r="G92">
        <f t="shared" si="9"/>
        <v>0</v>
      </c>
    </row>
    <row r="93" spans="5:7" x14ac:dyDescent="0.35">
      <c r="E93">
        <f t="shared" si="7"/>
        <v>0</v>
      </c>
      <c r="F93">
        <f t="shared" si="8"/>
        <v>0</v>
      </c>
      <c r="G93">
        <f t="shared" si="9"/>
        <v>0</v>
      </c>
    </row>
    <row r="94" spans="5:7" x14ac:dyDescent="0.35">
      <c r="E94">
        <f t="shared" si="7"/>
        <v>0</v>
      </c>
      <c r="F94">
        <f t="shared" si="8"/>
        <v>0</v>
      </c>
      <c r="G94">
        <f t="shared" si="9"/>
        <v>0</v>
      </c>
    </row>
    <row r="95" spans="5:7" x14ac:dyDescent="0.35">
      <c r="E95">
        <f t="shared" si="7"/>
        <v>0</v>
      </c>
      <c r="F95">
        <f t="shared" si="8"/>
        <v>0</v>
      </c>
      <c r="G95">
        <f t="shared" si="9"/>
        <v>0</v>
      </c>
    </row>
    <row r="96" spans="5:7" x14ac:dyDescent="0.35">
      <c r="E96">
        <f t="shared" si="7"/>
        <v>0</v>
      </c>
      <c r="F96">
        <f t="shared" si="8"/>
        <v>0</v>
      </c>
      <c r="G96">
        <f t="shared" si="9"/>
        <v>0</v>
      </c>
    </row>
    <row r="97" spans="5:7" x14ac:dyDescent="0.35">
      <c r="E97">
        <f t="shared" si="7"/>
        <v>0</v>
      </c>
      <c r="F97">
        <f t="shared" si="8"/>
        <v>0</v>
      </c>
      <c r="G97">
        <f t="shared" si="9"/>
        <v>0</v>
      </c>
    </row>
    <row r="98" spans="5:7" x14ac:dyDescent="0.35">
      <c r="E98">
        <f t="shared" si="7"/>
        <v>0</v>
      </c>
      <c r="F98">
        <f t="shared" si="8"/>
        <v>0</v>
      </c>
      <c r="G98">
        <f t="shared" si="9"/>
        <v>0</v>
      </c>
    </row>
    <row r="99" spans="5:7" x14ac:dyDescent="0.35">
      <c r="E99">
        <f t="shared" si="7"/>
        <v>0</v>
      </c>
      <c r="F99">
        <f t="shared" si="8"/>
        <v>0</v>
      </c>
      <c r="G99">
        <f t="shared" si="9"/>
        <v>0</v>
      </c>
    </row>
    <row r="100" spans="5:7" x14ac:dyDescent="0.35">
      <c r="E100">
        <f t="shared" si="7"/>
        <v>0</v>
      </c>
      <c r="F100">
        <f t="shared" si="8"/>
        <v>0</v>
      </c>
      <c r="G100">
        <f t="shared" si="9"/>
        <v>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10</vt:i4>
      </vt:variant>
    </vt:vector>
  </HeadingPairs>
  <TitlesOfParts>
    <vt:vector size="10" baseType="lpstr">
      <vt:lpstr>SWO</vt:lpstr>
      <vt:lpstr>T S Z</vt:lpstr>
      <vt:lpstr>T S ZT</vt:lpstr>
      <vt:lpstr>T 2S</vt:lpstr>
      <vt:lpstr>T 2S T</vt:lpstr>
      <vt:lpstr>T R2S</vt:lpstr>
      <vt:lpstr>Phi2</vt:lpstr>
      <vt:lpstr>FS W</vt:lpstr>
      <vt:lpstr>Phi2 Kat</vt:lpstr>
      <vt:lpstr>Korel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Jabłoński (272970)</dc:creator>
  <cp:lastModifiedBy>Dawid Jabłoński (272970)</cp:lastModifiedBy>
  <dcterms:created xsi:type="dcterms:W3CDTF">2024-01-17T10:01:30Z</dcterms:created>
  <dcterms:modified xsi:type="dcterms:W3CDTF">2024-01-17T21:26:12Z</dcterms:modified>
</cp:coreProperties>
</file>