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pyAlhambra\pyAlhambra\"/>
    </mc:Choice>
  </mc:AlternateContent>
  <xr:revisionPtr revIDLastSave="0" documentId="13_ncr:1_{6ACFD824-A8A9-4D57-949F-33CC4BEACA4E}" xr6:coauthVersionLast="47" xr6:coauthVersionMax="47" xr10:uidLastSave="{00000000-0000-0000-0000-000000000000}"/>
  <bookViews>
    <workbookView xWindow="-108" yWindow="-108" windowWidth="30936" windowHeight="16776" tabRatio="775" xr2:uid="{00000000-000D-0000-FFFF-FFFF00000000}"/>
  </bookViews>
  <sheets>
    <sheet name="루밍" sheetId="25" r:id="rId1"/>
  </sheets>
  <definedNames>
    <definedName name="_xlnm.Print_Area" localSheetId="0">루밍!$A$1:$M$47</definedName>
    <definedName name="ㅁ">WEEKDAY(#REF!)</definedName>
    <definedName name="시작요일">WEEKDAY(#REF!)</definedName>
    <definedName name="위치">(ROW()-4)*7+COLUMN()</definedName>
  </definedNames>
  <calcPr calcId="191029"/>
</workbook>
</file>

<file path=xl/calcChain.xml><?xml version="1.0" encoding="utf-8"?>
<calcChain xmlns="http://schemas.openxmlformats.org/spreadsheetml/2006/main">
  <c r="M47" i="25" l="1"/>
  <c r="M46" i="25"/>
  <c r="M45" i="25"/>
  <c r="M44" i="25"/>
  <c r="M43" i="25"/>
  <c r="M42" i="25"/>
  <c r="M41" i="25"/>
  <c r="M40" i="25"/>
  <c r="M39" i="25"/>
  <c r="M38" i="25"/>
  <c r="M37" i="25"/>
  <c r="M36" i="25"/>
  <c r="M35" i="25"/>
  <c r="M34" i="25"/>
  <c r="M33" i="25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B4" i="25" l="1"/>
  <c r="B3" i="25"/>
  <c r="I16" i="25" l="1"/>
  <c r="J16" i="25"/>
  <c r="K16" i="25"/>
  <c r="I17" i="25"/>
  <c r="J17" i="25"/>
  <c r="K17" i="25"/>
  <c r="P47" i="25" l="1"/>
  <c r="O47" i="25"/>
  <c r="N47" i="25"/>
  <c r="K47" i="25"/>
  <c r="J47" i="25"/>
  <c r="I47" i="25"/>
  <c r="P46" i="25"/>
  <c r="O46" i="25"/>
  <c r="N46" i="25"/>
  <c r="K46" i="25"/>
  <c r="J46" i="25"/>
  <c r="I46" i="25"/>
  <c r="P45" i="25"/>
  <c r="O45" i="25"/>
  <c r="N45" i="25"/>
  <c r="K45" i="25"/>
  <c r="J45" i="25"/>
  <c r="I45" i="25"/>
  <c r="P44" i="25"/>
  <c r="O44" i="25"/>
  <c r="N44" i="25"/>
  <c r="K44" i="25"/>
  <c r="J44" i="25"/>
  <c r="I44" i="25"/>
  <c r="P43" i="25"/>
  <c r="O43" i="25"/>
  <c r="N43" i="25"/>
  <c r="K43" i="25"/>
  <c r="J43" i="25"/>
  <c r="I43" i="25"/>
  <c r="P42" i="25"/>
  <c r="O42" i="25"/>
  <c r="N42" i="25"/>
  <c r="K42" i="25"/>
  <c r="J42" i="25"/>
  <c r="I42" i="25"/>
  <c r="P41" i="25"/>
  <c r="O41" i="25"/>
  <c r="N41" i="25"/>
  <c r="K41" i="25"/>
  <c r="J41" i="25"/>
  <c r="I41" i="25"/>
  <c r="P40" i="25"/>
  <c r="O40" i="25"/>
  <c r="N40" i="25"/>
  <c r="K40" i="25"/>
  <c r="J40" i="25"/>
  <c r="I40" i="25"/>
  <c r="P39" i="25"/>
  <c r="O39" i="25"/>
  <c r="N39" i="25"/>
  <c r="K39" i="25"/>
  <c r="J39" i="25"/>
  <c r="I39" i="25"/>
  <c r="P38" i="25"/>
  <c r="O38" i="25"/>
  <c r="N38" i="25"/>
  <c r="K38" i="25"/>
  <c r="J38" i="25"/>
  <c r="I38" i="25"/>
  <c r="P37" i="25"/>
  <c r="O37" i="25"/>
  <c r="N37" i="25"/>
  <c r="K37" i="25"/>
  <c r="J37" i="25"/>
  <c r="I37" i="25"/>
  <c r="P36" i="25"/>
  <c r="O36" i="25"/>
  <c r="N36" i="25"/>
  <c r="K36" i="25"/>
  <c r="J36" i="25"/>
  <c r="I36" i="25"/>
  <c r="P35" i="25"/>
  <c r="O35" i="25"/>
  <c r="N35" i="25"/>
  <c r="K35" i="25"/>
  <c r="J35" i="25"/>
  <c r="I35" i="25"/>
  <c r="P34" i="25"/>
  <c r="O34" i="25"/>
  <c r="N34" i="25"/>
  <c r="K34" i="25"/>
  <c r="J34" i="25"/>
  <c r="I34" i="25"/>
  <c r="P33" i="25"/>
  <c r="O33" i="25"/>
  <c r="N33" i="25"/>
  <c r="K33" i="25"/>
  <c r="J33" i="25"/>
  <c r="I33" i="25"/>
  <c r="P32" i="25"/>
  <c r="O32" i="25"/>
  <c r="N32" i="25"/>
  <c r="K32" i="25"/>
  <c r="J32" i="25"/>
  <c r="I32" i="25"/>
  <c r="P31" i="25"/>
  <c r="O31" i="25"/>
  <c r="N31" i="25"/>
  <c r="K31" i="25"/>
  <c r="J31" i="25"/>
  <c r="I31" i="25"/>
  <c r="P30" i="25"/>
  <c r="O30" i="25"/>
  <c r="N30" i="25"/>
  <c r="K30" i="25"/>
  <c r="J30" i="25"/>
  <c r="I30" i="25"/>
  <c r="P29" i="25"/>
  <c r="O29" i="25"/>
  <c r="N29" i="25"/>
  <c r="K29" i="25"/>
  <c r="J29" i="25"/>
  <c r="I29" i="25"/>
  <c r="P28" i="25"/>
  <c r="O28" i="25"/>
  <c r="N28" i="25"/>
  <c r="K28" i="25"/>
  <c r="J28" i="25"/>
  <c r="I28" i="25"/>
  <c r="P27" i="25"/>
  <c r="O27" i="25"/>
  <c r="N27" i="25"/>
  <c r="K27" i="25"/>
  <c r="J27" i="25"/>
  <c r="I27" i="25"/>
  <c r="P26" i="25"/>
  <c r="O26" i="25"/>
  <c r="N26" i="25"/>
  <c r="K26" i="25"/>
  <c r="J26" i="25"/>
  <c r="I26" i="25"/>
  <c r="P25" i="25"/>
  <c r="O25" i="25"/>
  <c r="N25" i="25"/>
  <c r="K25" i="25"/>
  <c r="J25" i="25"/>
  <c r="I25" i="25"/>
  <c r="P24" i="25"/>
  <c r="O24" i="25"/>
  <c r="N24" i="25"/>
  <c r="K24" i="25"/>
  <c r="J24" i="25"/>
  <c r="I24" i="25"/>
  <c r="P23" i="25"/>
  <c r="O23" i="25"/>
  <c r="N23" i="25"/>
  <c r="K23" i="25"/>
  <c r="J23" i="25"/>
  <c r="I23" i="25"/>
  <c r="P22" i="25"/>
  <c r="O22" i="25"/>
  <c r="N22" i="25"/>
  <c r="K22" i="25"/>
  <c r="J22" i="25"/>
  <c r="I22" i="25"/>
  <c r="P21" i="25"/>
  <c r="O21" i="25"/>
  <c r="N21" i="25"/>
  <c r="K21" i="25"/>
  <c r="J21" i="25"/>
  <c r="I21" i="25"/>
  <c r="P20" i="25"/>
  <c r="O20" i="25"/>
  <c r="N20" i="25"/>
  <c r="K20" i="25"/>
  <c r="J20" i="25"/>
  <c r="I20" i="25"/>
  <c r="P19" i="25"/>
  <c r="O19" i="25"/>
  <c r="N19" i="25"/>
  <c r="K19" i="25"/>
  <c r="J19" i="25"/>
  <c r="I19" i="25"/>
  <c r="P18" i="25"/>
  <c r="O18" i="25"/>
  <c r="N18" i="25"/>
  <c r="K18" i="25"/>
  <c r="J18" i="25"/>
  <c r="I18" i="25"/>
  <c r="P17" i="25"/>
  <c r="O17" i="25"/>
  <c r="N17" i="25"/>
  <c r="P16" i="25"/>
  <c r="O16" i="25"/>
  <c r="N16" i="25"/>
  <c r="P15" i="25"/>
  <c r="O15" i="25"/>
  <c r="N15" i="25"/>
  <c r="K15" i="25"/>
  <c r="J15" i="25"/>
  <c r="I15" i="25"/>
  <c r="P14" i="25"/>
  <c r="O14" i="25"/>
  <c r="N14" i="25"/>
  <c r="K14" i="25"/>
  <c r="J14" i="25"/>
  <c r="I14" i="25"/>
  <c r="P13" i="25"/>
  <c r="O13" i="25"/>
  <c r="N13" i="25"/>
  <c r="K13" i="25"/>
  <c r="J13" i="25"/>
  <c r="I13" i="25"/>
  <c r="P12" i="25"/>
  <c r="O12" i="25"/>
  <c r="N12" i="25"/>
  <c r="K12" i="25"/>
  <c r="J12" i="25"/>
  <c r="I12" i="25"/>
  <c r="P11" i="25"/>
  <c r="O11" i="25"/>
  <c r="N11" i="25"/>
  <c r="K11" i="25"/>
  <c r="J11" i="25"/>
  <c r="I11" i="25"/>
  <c r="P10" i="25"/>
  <c r="O10" i="25"/>
  <c r="N10" i="25"/>
  <c r="K10" i="25"/>
  <c r="J10" i="25"/>
  <c r="I10" i="25"/>
  <c r="P9" i="25"/>
  <c r="O9" i="25"/>
  <c r="N9" i="25"/>
  <c r="K9" i="25"/>
  <c r="J9" i="25"/>
  <c r="I9" i="25"/>
  <c r="P8" i="25"/>
  <c r="O8" i="25"/>
  <c r="N8" i="25"/>
  <c r="K8" i="25"/>
  <c r="J8" i="25"/>
  <c r="I8" i="25"/>
  <c r="P7" i="25"/>
  <c r="O7" i="25"/>
  <c r="N7" i="25"/>
  <c r="K7" i="25"/>
  <c r="J7" i="25"/>
  <c r="I7" i="25"/>
  <c r="P6" i="25"/>
  <c r="O6" i="25"/>
  <c r="N6" i="25"/>
  <c r="K6" i="25"/>
  <c r="J6" i="25"/>
  <c r="I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6" i="25"/>
</calcChain>
</file>

<file path=xl/sharedStrings.xml><?xml version="1.0" encoding="utf-8"?>
<sst xmlns="http://schemas.openxmlformats.org/spreadsheetml/2006/main" count="852" uniqueCount="216">
  <si>
    <t>상품명</t>
  </si>
  <si>
    <t>여행인원</t>
  </si>
  <si>
    <t>인솔자</t>
  </si>
  <si>
    <t>한글명</t>
  </si>
  <si>
    <t>성별</t>
  </si>
  <si>
    <t>나이구분</t>
  </si>
  <si>
    <t>여(F)</t>
  </si>
  <si>
    <t>남(M)</t>
  </si>
  <si>
    <t>영문명</t>
  </si>
  <si>
    <t>ADT</t>
  </si>
  <si>
    <t>변동금액</t>
    <phoneticPr fontId="19" type="noConversion"/>
  </si>
  <si>
    <t>EXPIRE DATE</t>
    <phoneticPr fontId="19" type="noConversion"/>
  </si>
  <si>
    <t>PASSPORT</t>
    <phoneticPr fontId="19" type="noConversion"/>
  </si>
  <si>
    <t>D.O.B</t>
    <phoneticPr fontId="19" type="noConversion"/>
  </si>
  <si>
    <t>REMARK</t>
    <phoneticPr fontId="19" type="noConversion"/>
  </si>
  <si>
    <t>루밍</t>
    <phoneticPr fontId="19" type="noConversion"/>
  </si>
  <si>
    <t>NO.</t>
    <phoneticPr fontId="19" type="noConversion"/>
  </si>
  <si>
    <t>ROOMING</t>
    <phoneticPr fontId="1" type="noConversion"/>
  </si>
  <si>
    <t>1</t>
  </si>
  <si>
    <t>2</t>
  </si>
  <si>
    <t>3</t>
  </si>
  <si>
    <t>4</t>
  </si>
  <si>
    <t>5</t>
  </si>
  <si>
    <t>6</t>
  </si>
  <si>
    <t>7</t>
  </si>
  <si>
    <t>가이드전달</t>
    <phoneticPr fontId="19" type="noConversion"/>
  </si>
  <si>
    <t>하나투어전달</t>
    <phoneticPr fontId="19" type="noConversion"/>
  </si>
  <si>
    <t>수배담당전달</t>
    <phoneticPr fontId="19" type="noConversion"/>
  </si>
  <si>
    <t>영업부비고</t>
    <phoneticPr fontId="19" type="noConversion"/>
  </si>
  <si>
    <t>APIS 시작</t>
    <phoneticPr fontId="19" type="noConversion"/>
  </si>
  <si>
    <t>예약목록 시작</t>
    <phoneticPr fontId="19" type="noConversion"/>
  </si>
  <si>
    <t>남</t>
  </si>
  <si>
    <t>성인</t>
  </si>
  <si>
    <t>N</t>
  </si>
  <si>
    <t>여</t>
  </si>
  <si>
    <t>TWN</t>
    <phoneticPr fontId="17" type="noConversion"/>
  </si>
  <si>
    <t>인솔자 없음</t>
    <phoneticPr fontId="17" type="noConversion"/>
  </si>
  <si>
    <t>예약번호</t>
    <phoneticPr fontId="19" type="noConversion"/>
  </si>
  <si>
    <t>6-7 PARTY</t>
    <phoneticPr fontId="17" type="noConversion"/>
  </si>
  <si>
    <t>HP2421329562</t>
  </si>
  <si>
    <t>안정빈</t>
  </si>
  <si>
    <t>AN JEONGBEEN</t>
  </si>
  <si>
    <t>오지현</t>
  </si>
  <si>
    <t>OH JIHYUN</t>
  </si>
  <si>
    <t>HP2419938936</t>
  </si>
  <si>
    <t>배혜영</t>
  </si>
  <si>
    <t>BAE HYE YOUNG</t>
  </si>
  <si>
    <t>박시현</t>
  </si>
  <si>
    <t>PARK SIHYEON</t>
  </si>
  <si>
    <t>박정재</t>
  </si>
  <si>
    <t>PARK JUNGJAE</t>
  </si>
  <si>
    <t>박준형</t>
  </si>
  <si>
    <t>HP2419980486</t>
  </si>
  <si>
    <t>차은주</t>
  </si>
  <si>
    <t>CHA EUNJU</t>
  </si>
  <si>
    <t>최성은</t>
  </si>
  <si>
    <t>CHOI SUNGEUN</t>
  </si>
  <si>
    <t>최승훈</t>
  </si>
  <si>
    <t>CHOI SEUNGHUN</t>
  </si>
  <si>
    <t>HP2420770872</t>
  </si>
  <si>
    <t>임향연</t>
  </si>
  <si>
    <t>LIM HYANG YEON</t>
  </si>
  <si>
    <t>구연옥</t>
  </si>
  <si>
    <t>임병대</t>
  </si>
  <si>
    <t>LIM BYEONG DAI</t>
  </si>
  <si>
    <t>HP2420805132</t>
  </si>
  <si>
    <t>황민숙</t>
  </si>
  <si>
    <t>HWANG MIN SOOK</t>
  </si>
  <si>
    <t>심재삼</t>
  </si>
  <si>
    <t>SHIM JAE SAM</t>
  </si>
  <si>
    <t>심상혁</t>
  </si>
  <si>
    <t>SHIM SANGHYEOK</t>
  </si>
  <si>
    <t>심민혁</t>
  </si>
  <si>
    <t>SHIM MINHYEOK</t>
  </si>
  <si>
    <t>TRP</t>
    <phoneticPr fontId="17" type="noConversion"/>
  </si>
  <si>
    <t>2002-09-11</t>
  </si>
  <si>
    <t>2002-10-04</t>
  </si>
  <si>
    <t>1976-06-03</t>
  </si>
  <si>
    <t>1976-07-19</t>
  </si>
  <si>
    <t>M57522930</t>
  </si>
  <si>
    <t>2028-06-15</t>
  </si>
  <si>
    <t>2005-05-30</t>
  </si>
  <si>
    <t>2002-10-09</t>
  </si>
  <si>
    <t>1982-02-11</t>
  </si>
  <si>
    <t>M65209304</t>
  </si>
  <si>
    <t>2027-05-26</t>
  </si>
  <si>
    <t>1981-03-14</t>
  </si>
  <si>
    <t>M31066519</t>
  </si>
  <si>
    <t>2029-10-31</t>
  </si>
  <si>
    <t>2010-12-08</t>
  </si>
  <si>
    <t>5628526</t>
  </si>
  <si>
    <t>2029-08-29</t>
  </si>
  <si>
    <t>1983-09-07</t>
  </si>
  <si>
    <t>intococoa@naver.com</t>
  </si>
  <si>
    <t>1958-03-13</t>
  </si>
  <si>
    <t>toms00@hanmail.net</t>
  </si>
  <si>
    <t>1956-11-21</t>
  </si>
  <si>
    <t>intococoa@hanmail.net</t>
  </si>
  <si>
    <t>1978-06-27</t>
  </si>
  <si>
    <t>M88591865</t>
  </si>
  <si>
    <t>2030-01-13</t>
  </si>
  <si>
    <t>anims97@naver.com</t>
  </si>
  <si>
    <t>1973-04-05</t>
  </si>
  <si>
    <t>M41498007</t>
  </si>
  <si>
    <t>2025-10-01</t>
  </si>
  <si>
    <t>yam231102@gmail.com</t>
  </si>
  <si>
    <t>2005-02-14</t>
  </si>
  <si>
    <t>M702W7458</t>
  </si>
  <si>
    <t>2028-11-21</t>
  </si>
  <si>
    <t>sanghyeok7838@naver.com</t>
  </si>
  <si>
    <t>2011-11-02</t>
  </si>
  <si>
    <t>M575F5430</t>
  </si>
  <si>
    <t>ESP162241220TWT+TWW - 스페인/포르투갈 일주 9일 #국적기직항 #전일정4성호텔 #가우디투어 #바르셀로나자유시간 #세비야 #리스본 #파티마</t>
    <phoneticPr fontId="17" type="noConversion"/>
  </si>
  <si>
    <t>HP2421568936</t>
  </si>
  <si>
    <t>진순안</t>
  </si>
  <si>
    <t>JIN SOONAN</t>
  </si>
  <si>
    <t>김수현</t>
  </si>
  <si>
    <t>KIM SUHYUN</t>
  </si>
  <si>
    <t>TWN</t>
    <phoneticPr fontId="17" type="noConversion"/>
  </si>
  <si>
    <t>1973-07-29</t>
  </si>
  <si>
    <t>M070U1710</t>
  </si>
  <si>
    <t>2034-01-24</t>
  </si>
  <si>
    <t>sajin729@naver.com</t>
  </si>
  <si>
    <t>2006-01-19</t>
  </si>
  <si>
    <t>M09087585</t>
  </si>
  <si>
    <t>2027-12-24</t>
  </si>
  <si>
    <t>M291H7600</t>
  </si>
  <si>
    <t>2034-09-19</t>
  </si>
  <si>
    <t>DH4006952</t>
  </si>
  <si>
    <t>2024-11-29</t>
  </si>
  <si>
    <t>M189U6366</t>
  </si>
  <si>
    <t>2029-10-30</t>
  </si>
  <si>
    <t>PARK JUNHYEONG</t>
    <phoneticPr fontId="17" type="noConversion"/>
  </si>
  <si>
    <t>M530M5225</t>
  </si>
  <si>
    <t>2034-10-02</t>
  </si>
  <si>
    <t>M973K3687</t>
  </si>
  <si>
    <t>2033-07-20</t>
  </si>
  <si>
    <t>M671B8382</t>
  </si>
  <si>
    <t>KU YEON OK</t>
    <phoneticPr fontId="17" type="noConversion"/>
  </si>
  <si>
    <t>HP2421329562</t>
    <phoneticPr fontId="17" type="noConversion"/>
  </si>
  <si>
    <t>M050V0405</t>
  </si>
  <si>
    <t>2033-10-20</t>
  </si>
  <si>
    <t>M853T9226</t>
  </si>
  <si>
    <t>2033-09-15</t>
  </si>
  <si>
    <t>RE-SEMI</t>
    <phoneticPr fontId="1" type="noConversion"/>
  </si>
  <si>
    <t>HP2421691328</t>
  </si>
  <si>
    <t>윤창호</t>
  </si>
  <si>
    <t>YOON CHANG HO</t>
  </si>
  <si>
    <t>홍난표</t>
  </si>
  <si>
    <t>HONG NANPYO</t>
  </si>
  <si>
    <t>TWN</t>
    <phoneticPr fontId="17" type="noConversion"/>
  </si>
  <si>
    <t>1963-01-13</t>
  </si>
  <si>
    <t>M39559822</t>
  </si>
  <si>
    <t>2027-01-24</t>
  </si>
  <si>
    <t>1965-10-08</t>
  </si>
  <si>
    <t>M22293861</t>
  </si>
  <si>
    <t>MOBILE</t>
    <phoneticPr fontId="17" type="noConversion"/>
  </si>
  <si>
    <t>0</t>
  </si>
  <si>
    <t>출발확정</t>
  </si>
  <si>
    <t>P</t>
  </si>
  <si>
    <t>OK</t>
  </si>
  <si>
    <t xml:space="preserve">센딩 : 일반센딩(KRW)0(OK)
여행자보험 : (KRW)0(OK)
유류할증료 : (KRW)0(OK)
제세공과금 : (KRW)0(OK)
</t>
  </si>
  <si>
    <t>Y</t>
  </si>
  <si>
    <t>B</t>
  </si>
  <si>
    <t>A</t>
  </si>
  <si>
    <t>부분결제</t>
  </si>
  <si>
    <t>결제완료</t>
  </si>
  <si>
    <t xml:space="preserve">센딩 : 일반센딩(KRW)0(OK)
여행자보험 : (KRW)0(OK)
유류할증료 : (KRW)122,800(OK)
제세공과금 : (KRW)0(OK)
</t>
  </si>
  <si>
    <t>01027346404</t>
  </si>
  <si>
    <t>1105 리컨펌 여권OK</t>
  </si>
  <si>
    <t>2024-11-03</t>
  </si>
  <si>
    <t>01039206404</t>
  </si>
  <si>
    <t>01033930142</t>
  </si>
  <si>
    <t>11/4-&gt;알함브라궁전 티켓 구매/ 박시현 구여권으로 먼저 진행하기때문에 추후 구여권/신여권 모두 소지하고 출발하도록 안내 !!</t>
  </si>
  <si>
    <t>2024-08-16</t>
  </si>
  <si>
    <t>021111112</t>
  </si>
  <si>
    <t>021111113</t>
  </si>
  <si>
    <t>PARK JUNHYEONG</t>
  </si>
  <si>
    <t>021111114</t>
  </si>
  <si>
    <t>01096121256</t>
  </si>
  <si>
    <t xml:space="preserve">선택관광 : 3일차 마드리드 연장투어(음료 한 잔 포함)(EUR)60.00(WT)
선택관광 : 5일차 리스본 역사지구 with 툭툭이(EUR)60.00(WT)
선택관광 : 5일차 플라멩코[Flamenco] 공연 관람(EUR)80.00(WT)
선택관광 : 6일차 그라나다 연장투어(타파스 &amp; 음료 1잔 포함)(EUR)60.00(WT)
선택관광 : 8일차 몬세라트 수도원 (편도 케이블카 포함)(EUR)50.00(WT)
센딩 : 일반센딩(KRW)0(OK)
여행자보험 : (KRW)0(OK)
유류할증료 : (KRW)0(OK)
제세공과금 : (KRW)0(OK)
</t>
  </si>
  <si>
    <t>2024-08-19</t>
  </si>
  <si>
    <t>11111111111</t>
  </si>
  <si>
    <t>11111111112</t>
  </si>
  <si>
    <t>01047890187</t>
  </si>
  <si>
    <t xml:space="preserve">▶ *리컨펌 완료* 1022
</t>
  </si>
  <si>
    <t>2024-10-22</t>
  </si>
  <si>
    <t>01055192544</t>
  </si>
  <si>
    <t>01045113650</t>
  </si>
  <si>
    <t>여권완료/계약금완료/수배리컨펌완료</t>
  </si>
  <si>
    <t>2024-11-07</t>
  </si>
  <si>
    <t>01087313650</t>
  </si>
  <si>
    <t>01032453990</t>
  </si>
  <si>
    <t>2024-09-27</t>
  </si>
  <si>
    <t>KU YEON OK</t>
  </si>
  <si>
    <t>01034589898</t>
  </si>
  <si>
    <t>01027372580</t>
  </si>
  <si>
    <t>01048027838</t>
  </si>
  <si>
    <t>2024-09-29</t>
  </si>
  <si>
    <t>01048017838</t>
  </si>
  <si>
    <t>01026447838</t>
  </si>
  <si>
    <t>HP2421984820</t>
  </si>
  <si>
    <t>노화숙</t>
  </si>
  <si>
    <t>NOH HWASUK</t>
  </si>
  <si>
    <t>이시연</t>
  </si>
  <si>
    <t>LEE SIYEON</t>
  </si>
  <si>
    <t>TWN</t>
    <phoneticPr fontId="19" type="noConversion"/>
  </si>
  <si>
    <t>1969-12-19</t>
  </si>
  <si>
    <t>M03272760</t>
  </si>
  <si>
    <t>1964-01-27</t>
  </si>
  <si>
    <t>M55423888</t>
  </si>
  <si>
    <t>2027-07-04</t>
  </si>
  <si>
    <t>01080076427</t>
  </si>
  <si>
    <t>전체미납</t>
  </si>
  <si>
    <t>2024-11-19</t>
  </si>
  <si>
    <t>01063808585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</si>
</sst>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2" formatCode="_(* #,##0.00_);_(* \(#,##0.00\);_(* &quot;-&quot;??_);_(@_)"/>
    <numFmt numFmtId="173" formatCode="_(&quot;$&quot;* #,##0_);_(&quot;$&quot;* \(#,##0\);_(&quot;$&quot;* &quot;-&quot;_);_(@_)"/>
    <numFmt numFmtId="178" formatCode="mmm/yy;@"/>
    <numFmt numFmtId="179" formatCode="d/mmm;@"/>
    <numFmt numFmtId="184" formatCode="&quot;ROOMING LIST &lt;&lt;&quot;@&quot;&gt;&gt;&quot;"/>
  </numFmts>
  <fonts count="23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ＭＳ ゴシック"/>
      <family val="3"/>
      <charset val="255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000000"/>
      <name val="Calibri"/>
      <family val="2"/>
    </font>
    <font>
      <u/>
      <sz val="9.9"/>
      <color theme="10"/>
      <name val="맑은 고딕"/>
      <family val="3"/>
      <charset val="129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0"/>
      <color theme="1"/>
      <name val="Malgun Gothic"/>
      <family val="3"/>
      <charset val="129"/>
    </font>
    <font>
      <sz val="11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color rgb="FF000000"/>
      <name val="Calibri"/>
      <family val="3"/>
      <charset val="129"/>
      <scheme val="minor"/>
    </font>
    <font>
      <sz val="8"/>
      <name val="돋움"/>
      <family val="3"/>
      <charset val="129"/>
    </font>
    <font>
      <b/>
      <sz val="16"/>
      <color rgb="FF5937A5"/>
      <name val="Calibri"/>
      <family val="3"/>
      <charset val="129"/>
      <scheme val="minor"/>
    </font>
    <font>
      <sz val="10"/>
      <color rgb="FFFF0000"/>
      <name val="Malgun Gothic"/>
      <family val="3"/>
      <charset val="129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8D1D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21">
    <xf numFmtId="0" fontId="0" fillId="0" borderId="0">
      <alignment vertical="center"/>
    </xf>
    <xf numFmtId="0" fontId="4" fillId="0" borderId="0">
      <alignment vertical="center"/>
    </xf>
    <xf numFmtId="17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173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ont="0" applyBorder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5" fillId="0" borderId="0" xfId="0" applyFont="1">
      <alignment vertical="center"/>
    </xf>
    <xf numFmtId="0" fontId="15" fillId="0" borderId="0" xfId="8" applyFont="1">
      <alignment vertical="center"/>
    </xf>
    <xf numFmtId="0" fontId="17" fillId="0" borderId="0" xfId="0" applyFo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left" vertical="center" shrinkToFit="1"/>
    </xf>
    <xf numFmtId="0" fontId="18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left" vertical="center" shrinkToFit="1"/>
    </xf>
    <xf numFmtId="0" fontId="18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left" vertical="center" shrinkToFit="1"/>
    </xf>
    <xf numFmtId="179" fontId="16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5" fillId="4" borderId="1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13" fillId="0" borderId="3" xfId="0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4" fillId="0" borderId="15" xfId="0" applyFont="1" applyBorder="1">
      <alignment vertical="center"/>
    </xf>
    <xf numFmtId="0" fontId="21" fillId="0" borderId="15" xfId="0" applyFont="1" applyBorder="1" applyAlignment="1">
      <alignment horizontal="left" vertical="center" shrinkToFit="1"/>
    </xf>
    <xf numFmtId="0" fontId="21" fillId="0" borderId="8" xfId="0" applyFont="1" applyBorder="1" applyAlignment="1">
      <alignment horizontal="left" vertical="center"/>
    </xf>
    <xf numFmtId="0" fontId="22" fillId="0" borderId="0" xfId="8" applyFont="1">
      <alignment vertical="center"/>
    </xf>
    <xf numFmtId="0" fontId="8" fillId="0" borderId="3" xfId="0" applyFont="1" applyBorder="1" applyAlignment="1">
      <alignment vertical="center" wrapText="1"/>
    </xf>
    <xf numFmtId="184" fontId="20" fillId="2" borderId="1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</cellXfs>
  <cellStyles count="21">
    <cellStyle name="Normal" xfId="0" builtinId="0"/>
    <cellStyle name="Normal 2" xfId="1" xr:uid="{00000000-0005-0000-0000-000000000000}"/>
    <cellStyle name="Normal 4" xfId="18" xr:uid="{00000000-0005-0000-0000-000001000000}"/>
    <cellStyle name="쉼표 2" xfId="2" xr:uid="{00000000-0005-0000-0000-000002000000}"/>
    <cellStyle name="쉼표 2 2" xfId="3" xr:uid="{00000000-0005-0000-0000-000003000000}"/>
    <cellStyle name="쉼표 2 2 2" xfId="20" xr:uid="{70B3201A-A22D-4474-92B2-B69AD8050996}"/>
    <cellStyle name="쉼표 2 2 3" xfId="19" xr:uid="{845544B4-767E-4217-B0D0-186816C4EA5C}"/>
    <cellStyle name="스타일 1" xfId="4" xr:uid="{00000000-0005-0000-0000-000004000000}"/>
    <cellStyle name="통화 [0] 2" xfId="5" xr:uid="{00000000-0005-0000-0000-000005000000}"/>
    <cellStyle name="표준 2" xfId="6" xr:uid="{00000000-0005-0000-0000-000007000000}"/>
    <cellStyle name="표준 2 2" xfId="7" xr:uid="{00000000-0005-0000-0000-000008000000}"/>
    <cellStyle name="표준 3" xfId="8" xr:uid="{00000000-0005-0000-0000-000009000000}"/>
    <cellStyle name="표준 3 2" xfId="9" xr:uid="{00000000-0005-0000-0000-00000A000000}"/>
    <cellStyle name="표준 3 2 2" xfId="10" xr:uid="{00000000-0005-0000-0000-00000B000000}"/>
    <cellStyle name="표준 3 2 3" xfId="11" xr:uid="{00000000-0005-0000-0000-00000C000000}"/>
    <cellStyle name="표준 4" xfId="12" xr:uid="{00000000-0005-0000-0000-00000D000000}"/>
    <cellStyle name="표준 4 3" xfId="13" xr:uid="{00000000-0005-0000-0000-00000E000000}"/>
    <cellStyle name="표준 5" xfId="14" xr:uid="{00000000-0005-0000-0000-00000F000000}"/>
    <cellStyle name="표준 6" xfId="15" xr:uid="{00000000-0005-0000-0000-000010000000}"/>
    <cellStyle name="표준 6 2" xfId="16" xr:uid="{00000000-0005-0000-0000-000011000000}"/>
    <cellStyle name="하이퍼링크 2" xfId="17" xr:uid="{00000000-0005-0000-0000-00001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FE2FE"/>
      <color rgb="FF5937A5"/>
      <color rgb="FF08D1D9"/>
      <color rgb="FF66CCFF"/>
      <color rgb="FF00CCFF"/>
      <color rgb="FF9966FF"/>
      <color rgb="FF5206A6"/>
      <color rgb="FFFF00FF"/>
      <color rgb="FF00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782D-7752-49DE-A03F-B90A3C381D62}">
  <sheetPr codeName="Sheet4">
    <tabColor rgb="FF00B0F0"/>
    <pageSetUpPr fitToPage="1"/>
  </sheetPr>
  <dimension ref="A1:BI47"/>
  <sheetViews>
    <sheetView tabSelected="1" view="pageBreakPreview" zoomScaleNormal="100" zoomScaleSheetLayoutView="100" workbookViewId="0">
      <selection activeCell="M4" sqref="M4"/>
    </sheetView>
  </sheetViews>
  <sheetFormatPr baseColWidth="10" defaultColWidth="10" defaultRowHeight="14.4"/>
  <cols>
    <col min="1" max="1" width="14.6640625" style="19" customWidth="1"/>
    <col min="2" max="2" width="7.77734375" style="19" customWidth="1"/>
    <col min="3" max="3" width="8.88671875" style="20" customWidth="1"/>
    <col min="4" max="4" width="26.109375" style="20" customWidth="1"/>
    <col min="5" max="5" width="8.6640625" style="20" customWidth="1"/>
    <col min="6" max="7" width="10.109375" style="21" customWidth="1"/>
    <col min="8" max="8" width="16.44140625" style="22" customWidth="1"/>
    <col min="9" max="12" width="10.77734375" style="3" customWidth="1"/>
    <col min="13" max="13" width="72.77734375" style="1" customWidth="1"/>
    <col min="14" max="15" width="11.77734375" style="1" customWidth="1"/>
    <col min="16" max="16" width="13" style="1" customWidth="1"/>
    <col min="17" max="17" width="11.77734375" style="1" customWidth="1"/>
    <col min="18" max="38" width="3.44140625" style="30" customWidth="1"/>
    <col min="39" max="50" width="3.21875" style="30" customWidth="1"/>
    <col min="51" max="51" width="3.21875" style="31" customWidth="1"/>
    <col min="52" max="52" width="3.21875" style="30" customWidth="1"/>
    <col min="53" max="53" width="3.21875" style="31" customWidth="1"/>
    <col min="54" max="55" width="3.21875" style="30" customWidth="1"/>
    <col min="56" max="16384" width="10" style="2"/>
  </cols>
  <sheetData>
    <row r="1" spans="1:61" ht="27.75" customHeight="1" thickTop="1">
      <c r="A1" s="38" t="s">
        <v>144</v>
      </c>
      <c r="B1" s="38"/>
      <c r="C1" s="38"/>
      <c r="D1" s="38"/>
      <c r="E1" s="38"/>
      <c r="F1" s="38"/>
      <c r="G1" s="38"/>
      <c r="H1" s="38"/>
    </row>
    <row r="2" spans="1:61" ht="29.25" customHeight="1">
      <c r="A2" s="4" t="s">
        <v>0</v>
      </c>
      <c r="B2" s="39" t="s">
        <v>112</v>
      </c>
      <c r="C2" s="39"/>
      <c r="D2" s="39"/>
      <c r="E2" s="39"/>
      <c r="F2" s="39"/>
      <c r="G2" s="39"/>
      <c r="H2" s="39"/>
    </row>
    <row r="3" spans="1:61" ht="30" customHeight="1">
      <c r="A3" s="4" t="s">
        <v>1</v>
      </c>
      <c r="B3" s="29" t="str">
        <f>"("&amp;COUNTIF($F$6:$F$47,"*AD*")&amp;") ADULT / "&amp;"("&amp;COUNTIF($F$6:$F$47,"*CH*")&amp;") CHILD"</f>
        <v>(22) ADULT / (0) CHILD</v>
      </c>
      <c r="C3" s="27"/>
      <c r="D3" s="28"/>
      <c r="E3" s="5" t="s">
        <v>2</v>
      </c>
      <c r="F3" s="40" t="s">
        <v>36</v>
      </c>
      <c r="G3" s="41"/>
      <c r="H3" s="42"/>
    </row>
    <row r="4" spans="1:61" ht="18.75" customHeight="1">
      <c r="A4" s="6" t="s">
        <v>17</v>
      </c>
      <c r="B4" s="7" t="str">
        <f>"TWIN("&amp;COUNTIF(G6:G47,"*TW*")&amp;") / "&amp;"DBL("&amp;COUNTIF(G6:G47,"*D*")&amp;") / "&amp;"SGL("&amp;COUNTIF(G6:G47,"*SG*")&amp;") / "&amp;"TRP("&amp;COUNTIF(G6:G47,"*TR*")&amp;")"</f>
        <v>TWIN(8) / DBL(0) / SGL(0) / TRP(2)</v>
      </c>
      <c r="C4" s="8"/>
      <c r="D4" s="9"/>
      <c r="E4" s="8"/>
      <c r="F4" s="9"/>
      <c r="G4" s="9"/>
      <c r="H4" s="10"/>
    </row>
    <row r="5" spans="1:61" ht="18.75" customHeight="1">
      <c r="A5" s="23" t="s">
        <v>37</v>
      </c>
      <c r="B5" s="24" t="s">
        <v>16</v>
      </c>
      <c r="C5" s="24" t="s">
        <v>3</v>
      </c>
      <c r="D5" s="24" t="s">
        <v>8</v>
      </c>
      <c r="E5" s="24" t="s">
        <v>4</v>
      </c>
      <c r="F5" s="24" t="s">
        <v>5</v>
      </c>
      <c r="G5" s="24" t="s">
        <v>15</v>
      </c>
      <c r="H5" s="24" t="s">
        <v>14</v>
      </c>
      <c r="I5" s="25" t="s">
        <v>13</v>
      </c>
      <c r="J5" s="25" t="s">
        <v>12</v>
      </c>
      <c r="K5" s="25" t="s">
        <v>11</v>
      </c>
      <c r="L5" s="25" t="s">
        <v>156</v>
      </c>
      <c r="M5" s="26" t="s">
        <v>10</v>
      </c>
      <c r="N5" s="2" t="s">
        <v>25</v>
      </c>
      <c r="O5" s="2" t="s">
        <v>26</v>
      </c>
      <c r="P5" s="2" t="s">
        <v>27</v>
      </c>
      <c r="Q5" s="2" t="s">
        <v>28</v>
      </c>
      <c r="R5" s="36" t="s">
        <v>29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6" t="s">
        <v>30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61" ht="18" customHeight="1">
      <c r="A6" s="11" t="s">
        <v>139</v>
      </c>
      <c r="B6" s="11" t="s">
        <v>18</v>
      </c>
      <c r="C6" s="11" t="s">
        <v>40</v>
      </c>
      <c r="D6" s="12" t="s">
        <v>41</v>
      </c>
      <c r="E6" s="11" t="s">
        <v>6</v>
      </c>
      <c r="F6" s="11" t="s">
        <v>9</v>
      </c>
      <c r="G6" s="11" t="s">
        <v>35</v>
      </c>
      <c r="H6" s="13"/>
      <c r="I6" s="33" t="str">
        <f t="shared" ref="I6:I47" si="0">INDEX($W$6:$W$500,MATCH(D6,$V$6:$V$500,0))</f>
        <v>2002-09-11</v>
      </c>
      <c r="J6" s="33" t="str">
        <f t="shared" ref="J6:J47" si="1">INDEX($Z$6:$Z$500,MATCH($D6,$V$6:$V$500,0))</f>
        <v>M050V0405</v>
      </c>
      <c r="K6" s="33" t="str">
        <f t="shared" ref="K6:K47" si="2">INDEX($AA$6:$AA$500,MATCH($D6,$V$6:$V$500,0))</f>
        <v>2033-10-20</v>
      </c>
      <c r="L6" s="33" t="str">
        <f>CLEAN(INDEX($AR$6:$AR$500,MATCH(D6,$AN$6:$AN$500,0)))</f>
        <v>01047890187</v>
      </c>
      <c r="M6" s="34" t="str">
        <f t="shared" ref="M6:M47" si="3">CLEAN(SUBSTITUTE(SUBSTITUTE(SUBSTITUTE(SUBSTITUTE(SUBSTITUTE(SUBSTITUTE(SUBSTITUTE(SUBSTITUTE(SUBSTITUTE(SUBSTITUTE(SUBSTITUTE(SUBSTITUTE(SUBSTITUTE(SUBSTITUTE(SUBSTITUTE(SUBSTITUTE(SUBSTITUTE(SUBSTITUTE(SUBSTITUTE(SUBSTITUTE(SUBSTITUTE(SUBSTITUTE(SUBSTITUTE(INDEX($BB$6:$BB$500,MATCH(D6,$AN$6:$AN$500,0)),"선택관광 : ",""),"마드리드 연장투어(음료 한 잔 포함)(EUR)60.00","MAD연장(60)"),"리스본 역사지구 with 툭툭이(EUR)60.00","LIS툭툭(60)"),"몬세라트 수도원 (편도 케이블카 포함)(EUR)50.00","몬세랏(50)"),"플라멩코[Flamenco] 공연 관람(EUR)80.00","플라멩고(80)"),"그라나다 연장투어(타파스 &amp; 음료 1잔 포함)(EUR)60.00","GRX연장"),"몬주익 언덕 투어(몬주익 성 내부 관광 및 케이블카 포함)(EUR)60.00","몬주익(60)"),"바르셀로나 연장투어(음료1잔 포함)(EUR)60.00","BCN연장(60)"),"톨레도 꼬마열차 투어(EUR)","톨레도열차"),"객실1인사용료 : (KRW)","싱글"),"센딩 : 일반센딩(KRW)0(OK)",""),"여행자보험 : (KRW)0(OK)",""),"제세공과금 : (KRW)0(OK)",""),"유류할증료 : (KRW)232,400(OK)",""),"유류할증료 : (KRW)207,200(OK)",""),"유류할증료 : (KRW)0(OK)",""),"유류할증료 : (KRW)148,400(OK)",""),"유류할증료 : (KRW)600,000(OK)",""),"유류할증료 : (KRW)122,800(OK)",""),"세비야 마차투어(EUR)50.00","세비아 마차(50)"),"일차 ","#"),"팁 : (EUR)","팁"),"(WT)","/"))</f>
        <v/>
      </c>
      <c r="N6" s="35" t="str">
        <f>CLEAN(INDEX($AX$6:$AX$500,MATCH(D6,$AN$6:$AN$500,0)))</f>
        <v>OK</v>
      </c>
      <c r="O6" s="35" t="str">
        <f>CLEAN(INDEX($AY$6:$AY$500,MATCH(D6,$AN$6:$AN$500,0)))</f>
        <v>부분결제</v>
      </c>
      <c r="P6" s="35" t="str">
        <f>CLEAN(INDEX($AZ$6:$AZ$500,MATCH(D6,$AN$6:$AN$500,0)))</f>
        <v>2499000</v>
      </c>
      <c r="Q6" s="35" t="str">
        <f>CLEAN(INDEX($BA$6:$BA$500,MATCH(D6,$AN$6:$AN$500,0)))</f>
        <v>0</v>
      </c>
      <c r="R6" s="31" t="s">
        <v>18</v>
      </c>
      <c r="S6" s="30" t="s">
        <v>39</v>
      </c>
      <c r="T6" s="30" t="s">
        <v>18</v>
      </c>
      <c r="U6" s="30" t="s">
        <v>40</v>
      </c>
      <c r="V6" s="30" t="s">
        <v>41</v>
      </c>
      <c r="W6" s="30" t="s">
        <v>75</v>
      </c>
      <c r="X6" s="30" t="s">
        <v>34</v>
      </c>
      <c r="Y6" s="30" t="s">
        <v>32</v>
      </c>
      <c r="Z6" s="30" t="s">
        <v>140</v>
      </c>
      <c r="AA6" s="30" t="s">
        <v>141</v>
      </c>
      <c r="AC6" s="30" t="s">
        <v>33</v>
      </c>
      <c r="AF6" s="31" t="s">
        <v>157</v>
      </c>
      <c r="AG6" s="30" t="s">
        <v>18</v>
      </c>
      <c r="AH6" s="30" t="s">
        <v>113</v>
      </c>
      <c r="AI6" s="30" t="s">
        <v>158</v>
      </c>
      <c r="AJ6" s="30">
        <v>1</v>
      </c>
      <c r="AK6" s="30" t="s">
        <v>164</v>
      </c>
      <c r="AL6" s="30" t="s">
        <v>159</v>
      </c>
      <c r="AM6" s="30" t="s">
        <v>114</v>
      </c>
      <c r="AN6" s="30" t="s">
        <v>115</v>
      </c>
      <c r="AO6" s="30" t="s">
        <v>119</v>
      </c>
      <c r="AP6" s="30" t="s">
        <v>32</v>
      </c>
      <c r="AQ6" s="30" t="s">
        <v>34</v>
      </c>
      <c r="AR6" s="30" t="s">
        <v>168</v>
      </c>
      <c r="AS6" s="30" t="s">
        <v>33</v>
      </c>
      <c r="AT6" s="30" t="s">
        <v>33</v>
      </c>
      <c r="AU6" s="30" t="s">
        <v>160</v>
      </c>
      <c r="AW6" s="30" t="s">
        <v>160</v>
      </c>
      <c r="AX6" s="30" t="s">
        <v>160</v>
      </c>
      <c r="AY6" s="31" t="s">
        <v>166</v>
      </c>
      <c r="AZ6" s="30">
        <v>2276200</v>
      </c>
      <c r="BA6" s="31">
        <v>122800</v>
      </c>
      <c r="BB6" s="30" t="s">
        <v>167</v>
      </c>
      <c r="BE6" s="2" t="s">
        <v>169</v>
      </c>
      <c r="BH6" s="2" t="s">
        <v>162</v>
      </c>
      <c r="BI6" s="2" t="s">
        <v>170</v>
      </c>
    </row>
    <row r="7" spans="1:61" ht="18" customHeight="1">
      <c r="A7" s="14"/>
      <c r="B7" s="14"/>
      <c r="C7" s="14" t="s">
        <v>42</v>
      </c>
      <c r="D7" s="15" t="s">
        <v>43</v>
      </c>
      <c r="E7" s="14" t="s">
        <v>6</v>
      </c>
      <c r="F7" s="14" t="s">
        <v>9</v>
      </c>
      <c r="G7" s="14"/>
      <c r="H7" s="16"/>
      <c r="I7" s="33" t="str">
        <f t="shared" si="0"/>
        <v>2002-10-04</v>
      </c>
      <c r="J7" s="33" t="str">
        <f t="shared" si="1"/>
        <v>M853T9226</v>
      </c>
      <c r="K7" s="33" t="str">
        <f t="shared" si="2"/>
        <v>2033-09-15</v>
      </c>
      <c r="L7" s="33" t="str">
        <f t="shared" ref="L7:L47" si="4">CLEAN(INDEX($AR$6:$AR$500,MATCH(D7,$AN$6:$AN$500,0)))</f>
        <v>01055192544</v>
      </c>
      <c r="M7" s="34" t="str">
        <f t="shared" si="3"/>
        <v/>
      </c>
      <c r="N7" s="35" t="str">
        <f t="shared" ref="N7:N47" si="5">CLEAN(INDEX($AX$6:$AX$500,MATCH(D7,$AN$6:$AN$500,0)))</f>
        <v>OK</v>
      </c>
      <c r="O7" s="35" t="str">
        <f t="shared" ref="O7:O47" si="6">CLEAN(INDEX($AY$6:$AY$500,MATCH(D7,$AN$6:$AN$500,0)))</f>
        <v>부분결제</v>
      </c>
      <c r="P7" s="35" t="str">
        <f t="shared" ref="P7:P47" si="7">CLEAN(INDEX($AZ$6:$AZ$500,MATCH(D7,$AN$6:$AN$500,0)))</f>
        <v>2499000</v>
      </c>
      <c r="Q7" s="35" t="str">
        <f t="shared" ref="Q7:Q47" si="8">CLEAN(INDEX($BA$6:$BA$500,MATCH(D7,$AN$6:$AN$500,0)))</f>
        <v>0</v>
      </c>
      <c r="R7" s="31" t="s">
        <v>19</v>
      </c>
      <c r="S7" s="30" t="s">
        <v>39</v>
      </c>
      <c r="T7" s="30" t="s">
        <v>19</v>
      </c>
      <c r="U7" s="30" t="s">
        <v>42</v>
      </c>
      <c r="V7" s="30" t="s">
        <v>43</v>
      </c>
      <c r="W7" s="30" t="s">
        <v>76</v>
      </c>
      <c r="X7" s="30" t="s">
        <v>34</v>
      </c>
      <c r="Y7" s="30" t="s">
        <v>32</v>
      </c>
      <c r="Z7" s="30" t="s">
        <v>142</v>
      </c>
      <c r="AA7" s="30" t="s">
        <v>143</v>
      </c>
      <c r="AC7" s="30" t="s">
        <v>33</v>
      </c>
      <c r="AF7" s="31" t="s">
        <v>157</v>
      </c>
      <c r="AG7" s="30" t="s">
        <v>19</v>
      </c>
      <c r="AH7" s="30" t="s">
        <v>113</v>
      </c>
      <c r="AI7" s="30" t="s">
        <v>158</v>
      </c>
      <c r="AJ7" s="30">
        <v>2</v>
      </c>
      <c r="AK7" s="30" t="s">
        <v>164</v>
      </c>
      <c r="AL7" s="30" t="s">
        <v>159</v>
      </c>
      <c r="AM7" s="30" t="s">
        <v>116</v>
      </c>
      <c r="AN7" s="30" t="s">
        <v>117</v>
      </c>
      <c r="AO7" s="30" t="s">
        <v>123</v>
      </c>
      <c r="AP7" s="30" t="s">
        <v>32</v>
      </c>
      <c r="AQ7" s="30" t="s">
        <v>34</v>
      </c>
      <c r="AR7" s="30" t="s">
        <v>171</v>
      </c>
      <c r="AS7" s="30" t="s">
        <v>33</v>
      </c>
      <c r="AT7" s="30" t="s">
        <v>33</v>
      </c>
      <c r="AU7" s="30" t="s">
        <v>160</v>
      </c>
      <c r="AW7" s="30" t="s">
        <v>160</v>
      </c>
      <c r="AX7" s="30" t="s">
        <v>160</v>
      </c>
      <c r="AY7" s="31" t="s">
        <v>166</v>
      </c>
      <c r="AZ7" s="30">
        <v>2276200</v>
      </c>
      <c r="BA7" s="31">
        <v>122800</v>
      </c>
      <c r="BB7" s="30" t="s">
        <v>167</v>
      </c>
      <c r="BH7" s="2" t="s">
        <v>162</v>
      </c>
      <c r="BI7" s="2" t="s">
        <v>170</v>
      </c>
    </row>
    <row r="8" spans="1:61" ht="18" customHeight="1">
      <c r="A8" s="14" t="s">
        <v>44</v>
      </c>
      <c r="B8" s="14">
        <v>2</v>
      </c>
      <c r="C8" s="14" t="s">
        <v>45</v>
      </c>
      <c r="D8" s="15" t="s">
        <v>46</v>
      </c>
      <c r="E8" s="14" t="s">
        <v>6</v>
      </c>
      <c r="F8" s="14" t="s">
        <v>9</v>
      </c>
      <c r="G8" s="14" t="s">
        <v>35</v>
      </c>
      <c r="H8" s="16"/>
      <c r="I8" s="33" t="str">
        <f t="shared" si="0"/>
        <v>1976-06-03</v>
      </c>
      <c r="J8" s="33" t="str">
        <f t="shared" si="1"/>
        <v>M291H7600</v>
      </c>
      <c r="K8" s="33" t="str">
        <f t="shared" si="2"/>
        <v>2034-09-19</v>
      </c>
      <c r="L8" s="33" t="str">
        <f t="shared" si="4"/>
        <v>01033930142</v>
      </c>
      <c r="M8" s="34" t="str">
        <f t="shared" si="3"/>
        <v/>
      </c>
      <c r="N8" s="35" t="str">
        <f t="shared" si="5"/>
        <v>OK</v>
      </c>
      <c r="O8" s="35" t="str">
        <f t="shared" si="6"/>
        <v>부분결제</v>
      </c>
      <c r="P8" s="35" t="str">
        <f t="shared" si="7"/>
        <v>1899000</v>
      </c>
      <c r="Q8" s="35" t="str">
        <f t="shared" si="8"/>
        <v>0</v>
      </c>
      <c r="R8" s="31"/>
      <c r="AF8" s="31" t="s">
        <v>157</v>
      </c>
      <c r="AG8" s="30" t="s">
        <v>18</v>
      </c>
      <c r="AH8" s="30" t="s">
        <v>44</v>
      </c>
      <c r="AI8" s="30" t="s">
        <v>158</v>
      </c>
      <c r="AJ8" s="30">
        <v>1</v>
      </c>
      <c r="AK8" s="30" t="s">
        <v>164</v>
      </c>
      <c r="AL8" s="30" t="s">
        <v>159</v>
      </c>
      <c r="AM8" s="30" t="s">
        <v>45</v>
      </c>
      <c r="AN8" s="30" t="s">
        <v>46</v>
      </c>
      <c r="AO8" s="30" t="s">
        <v>77</v>
      </c>
      <c r="AP8" s="30" t="s">
        <v>32</v>
      </c>
      <c r="AQ8" s="30" t="s">
        <v>34</v>
      </c>
      <c r="AR8" s="30" t="s">
        <v>172</v>
      </c>
      <c r="AS8" s="30" t="s">
        <v>33</v>
      </c>
      <c r="AT8" s="30" t="s">
        <v>33</v>
      </c>
      <c r="AU8" s="30" t="s">
        <v>160</v>
      </c>
      <c r="AW8" s="30" t="s">
        <v>160</v>
      </c>
      <c r="AX8" s="30" t="s">
        <v>160</v>
      </c>
      <c r="AY8" s="31" t="s">
        <v>165</v>
      </c>
      <c r="AZ8" s="30">
        <v>1899000</v>
      </c>
      <c r="BA8" s="31">
        <v>0</v>
      </c>
      <c r="BB8" s="30" t="s">
        <v>161</v>
      </c>
      <c r="BG8" s="2" t="s">
        <v>173</v>
      </c>
      <c r="BH8" s="2" t="s">
        <v>162</v>
      </c>
      <c r="BI8" s="2" t="s">
        <v>174</v>
      </c>
    </row>
    <row r="9" spans="1:61" ht="18" customHeight="1">
      <c r="A9" s="14"/>
      <c r="B9" s="14"/>
      <c r="C9" s="14" t="s">
        <v>47</v>
      </c>
      <c r="D9" s="15" t="s">
        <v>48</v>
      </c>
      <c r="E9" s="14" t="s">
        <v>6</v>
      </c>
      <c r="F9" s="14" t="s">
        <v>9</v>
      </c>
      <c r="G9" s="14"/>
      <c r="H9" s="16"/>
      <c r="I9" s="33" t="str">
        <f t="shared" si="0"/>
        <v>2005-05-30</v>
      </c>
      <c r="J9" s="33" t="str">
        <f t="shared" si="1"/>
        <v>DH4006952</v>
      </c>
      <c r="K9" s="33" t="str">
        <f t="shared" si="2"/>
        <v>2024-11-29</v>
      </c>
      <c r="L9" s="33" t="str">
        <f t="shared" si="4"/>
        <v>021111113</v>
      </c>
      <c r="M9" s="34" t="str">
        <f t="shared" si="3"/>
        <v/>
      </c>
      <c r="N9" s="35" t="str">
        <f t="shared" si="5"/>
        <v>OK</v>
      </c>
      <c r="O9" s="35" t="str">
        <f t="shared" si="6"/>
        <v>부분결제</v>
      </c>
      <c r="P9" s="35" t="str">
        <f t="shared" si="7"/>
        <v>1899000</v>
      </c>
      <c r="Q9" s="35" t="str">
        <f t="shared" si="8"/>
        <v>0</v>
      </c>
      <c r="R9" s="31" t="s">
        <v>18</v>
      </c>
      <c r="S9" s="30" t="s">
        <v>44</v>
      </c>
      <c r="T9" s="30" t="s">
        <v>18</v>
      </c>
      <c r="U9" s="30" t="s">
        <v>45</v>
      </c>
      <c r="V9" s="30" t="s">
        <v>46</v>
      </c>
      <c r="W9" s="30" t="s">
        <v>77</v>
      </c>
      <c r="X9" s="30" t="s">
        <v>34</v>
      </c>
      <c r="Y9" s="30" t="s">
        <v>32</v>
      </c>
      <c r="Z9" s="30" t="s">
        <v>126</v>
      </c>
      <c r="AA9" s="30" t="s">
        <v>127</v>
      </c>
      <c r="AC9" s="30" t="s">
        <v>33</v>
      </c>
      <c r="AF9" s="31" t="s">
        <v>157</v>
      </c>
      <c r="AG9" s="30" t="s">
        <v>19</v>
      </c>
      <c r="AH9" s="30" t="s">
        <v>44</v>
      </c>
      <c r="AI9" s="30" t="s">
        <v>158</v>
      </c>
      <c r="AJ9" s="30">
        <v>2</v>
      </c>
      <c r="AK9" s="30" t="s">
        <v>163</v>
      </c>
      <c r="AL9" s="30" t="s">
        <v>159</v>
      </c>
      <c r="AM9" s="30" t="s">
        <v>49</v>
      </c>
      <c r="AN9" s="30" t="s">
        <v>50</v>
      </c>
      <c r="AO9" s="30" t="s">
        <v>78</v>
      </c>
      <c r="AP9" s="30" t="s">
        <v>32</v>
      </c>
      <c r="AQ9" s="30" t="s">
        <v>31</v>
      </c>
      <c r="AR9" s="30" t="s">
        <v>175</v>
      </c>
      <c r="AS9" s="30" t="s">
        <v>33</v>
      </c>
      <c r="AT9" s="30" t="s">
        <v>33</v>
      </c>
      <c r="AU9" s="30" t="s">
        <v>160</v>
      </c>
      <c r="AW9" s="30" t="s">
        <v>160</v>
      </c>
      <c r="AX9" s="30" t="s">
        <v>160</v>
      </c>
      <c r="AY9" s="31" t="s">
        <v>165</v>
      </c>
      <c r="AZ9" s="30">
        <v>1899000</v>
      </c>
      <c r="BA9" s="31">
        <v>0</v>
      </c>
      <c r="BB9" s="30" t="s">
        <v>161</v>
      </c>
      <c r="BH9" s="2" t="s">
        <v>162</v>
      </c>
      <c r="BI9" s="2" t="s">
        <v>174</v>
      </c>
    </row>
    <row r="10" spans="1:61" ht="18" customHeight="1">
      <c r="A10" s="14"/>
      <c r="B10" s="14">
        <v>3</v>
      </c>
      <c r="C10" s="14" t="s">
        <v>49</v>
      </c>
      <c r="D10" s="15" t="s">
        <v>50</v>
      </c>
      <c r="E10" s="14" t="s">
        <v>7</v>
      </c>
      <c r="F10" s="14" t="s">
        <v>9</v>
      </c>
      <c r="G10" s="14" t="s">
        <v>35</v>
      </c>
      <c r="H10" s="16"/>
      <c r="I10" s="33" t="str">
        <f t="shared" si="0"/>
        <v>1976-07-19</v>
      </c>
      <c r="J10" s="33" t="str">
        <f t="shared" si="1"/>
        <v>M57522930</v>
      </c>
      <c r="K10" s="33" t="str">
        <f t="shared" si="2"/>
        <v>2028-06-15</v>
      </c>
      <c r="L10" s="33" t="str">
        <f t="shared" si="4"/>
        <v>021111112</v>
      </c>
      <c r="M10" s="34" t="str">
        <f t="shared" si="3"/>
        <v/>
      </c>
      <c r="N10" s="35" t="str">
        <f t="shared" si="5"/>
        <v>OK</v>
      </c>
      <c r="O10" s="35" t="str">
        <f t="shared" si="6"/>
        <v>부분결제</v>
      </c>
      <c r="P10" s="35" t="str">
        <f t="shared" si="7"/>
        <v>1899000</v>
      </c>
      <c r="Q10" s="35" t="str">
        <f t="shared" si="8"/>
        <v>0</v>
      </c>
      <c r="R10" s="31" t="s">
        <v>19</v>
      </c>
      <c r="S10" s="30" t="s">
        <v>44</v>
      </c>
      <c r="T10" s="30" t="s">
        <v>19</v>
      </c>
      <c r="U10" s="30" t="s">
        <v>49</v>
      </c>
      <c r="V10" s="30" t="s">
        <v>50</v>
      </c>
      <c r="W10" s="30" t="s">
        <v>78</v>
      </c>
      <c r="X10" s="30" t="s">
        <v>31</v>
      </c>
      <c r="Y10" s="30" t="s">
        <v>32</v>
      </c>
      <c r="Z10" s="30" t="s">
        <v>79</v>
      </c>
      <c r="AA10" s="30" t="s">
        <v>80</v>
      </c>
      <c r="AC10" s="30" t="s">
        <v>33</v>
      </c>
      <c r="AF10" s="31" t="s">
        <v>157</v>
      </c>
      <c r="AG10" s="30" t="s">
        <v>20</v>
      </c>
      <c r="AH10" s="30" t="s">
        <v>44</v>
      </c>
      <c r="AI10" s="30" t="s">
        <v>158</v>
      </c>
      <c r="AJ10" s="30">
        <v>3</v>
      </c>
      <c r="AK10" s="30" t="s">
        <v>164</v>
      </c>
      <c r="AL10" s="30" t="s">
        <v>159</v>
      </c>
      <c r="AM10" s="30" t="s">
        <v>47</v>
      </c>
      <c r="AN10" s="30" t="s">
        <v>48</v>
      </c>
      <c r="AO10" s="30" t="s">
        <v>81</v>
      </c>
      <c r="AP10" s="30" t="s">
        <v>32</v>
      </c>
      <c r="AQ10" s="30" t="s">
        <v>34</v>
      </c>
      <c r="AR10" s="30" t="s">
        <v>176</v>
      </c>
      <c r="AS10" s="30" t="s">
        <v>33</v>
      </c>
      <c r="AT10" s="30" t="s">
        <v>33</v>
      </c>
      <c r="AU10" s="30" t="s">
        <v>160</v>
      </c>
      <c r="AW10" s="30" t="s">
        <v>160</v>
      </c>
      <c r="AX10" s="30" t="s">
        <v>160</v>
      </c>
      <c r="AY10" s="31" t="s">
        <v>165</v>
      </c>
      <c r="AZ10" s="30">
        <v>1899000</v>
      </c>
      <c r="BA10" s="31">
        <v>0</v>
      </c>
      <c r="BB10" s="30" t="s">
        <v>161</v>
      </c>
      <c r="BH10" s="2" t="s">
        <v>162</v>
      </c>
      <c r="BI10" s="2" t="s">
        <v>174</v>
      </c>
    </row>
    <row r="11" spans="1:61" ht="18" customHeight="1">
      <c r="A11" s="14"/>
      <c r="B11" s="14"/>
      <c r="C11" s="14" t="s">
        <v>51</v>
      </c>
      <c r="D11" s="15" t="s">
        <v>132</v>
      </c>
      <c r="E11" s="14" t="s">
        <v>7</v>
      </c>
      <c r="F11" s="14" t="s">
        <v>9</v>
      </c>
      <c r="G11" s="14"/>
      <c r="H11" s="16"/>
      <c r="I11" s="33" t="str">
        <f t="shared" si="0"/>
        <v>2002-10-09</v>
      </c>
      <c r="J11" s="33" t="str">
        <f t="shared" si="1"/>
        <v>M189U6366</v>
      </c>
      <c r="K11" s="33" t="str">
        <f t="shared" si="2"/>
        <v>2029-10-30</v>
      </c>
      <c r="L11" s="33" t="str">
        <f t="shared" si="4"/>
        <v>021111114</v>
      </c>
      <c r="M11" s="34" t="str">
        <f t="shared" si="3"/>
        <v/>
      </c>
      <c r="N11" s="35" t="str">
        <f t="shared" si="5"/>
        <v>OK</v>
      </c>
      <c r="O11" s="35" t="str">
        <f t="shared" si="6"/>
        <v>부분결제</v>
      </c>
      <c r="P11" s="35" t="str">
        <f t="shared" si="7"/>
        <v>1899000</v>
      </c>
      <c r="Q11" s="35" t="str">
        <f t="shared" si="8"/>
        <v>0</v>
      </c>
      <c r="R11" s="31" t="s">
        <v>20</v>
      </c>
      <c r="S11" s="30" t="s">
        <v>44</v>
      </c>
      <c r="T11" s="30" t="s">
        <v>20</v>
      </c>
      <c r="U11" s="30" t="s">
        <v>47</v>
      </c>
      <c r="V11" s="30" t="s">
        <v>48</v>
      </c>
      <c r="W11" s="30" t="s">
        <v>81</v>
      </c>
      <c r="X11" s="30" t="s">
        <v>34</v>
      </c>
      <c r="Y11" s="30" t="s">
        <v>32</v>
      </c>
      <c r="Z11" s="30" t="s">
        <v>128</v>
      </c>
      <c r="AA11" s="30" t="s">
        <v>129</v>
      </c>
      <c r="AC11" s="30" t="s">
        <v>33</v>
      </c>
      <c r="AF11" s="31" t="s">
        <v>157</v>
      </c>
      <c r="AG11" s="30" t="s">
        <v>21</v>
      </c>
      <c r="AH11" s="30" t="s">
        <v>44</v>
      </c>
      <c r="AI11" s="30" t="s">
        <v>158</v>
      </c>
      <c r="AJ11" s="30">
        <v>4</v>
      </c>
      <c r="AK11" s="30" t="s">
        <v>163</v>
      </c>
      <c r="AL11" s="30" t="s">
        <v>159</v>
      </c>
      <c r="AM11" s="30" t="s">
        <v>51</v>
      </c>
      <c r="AN11" s="30" t="s">
        <v>177</v>
      </c>
      <c r="AO11" s="30" t="s">
        <v>82</v>
      </c>
      <c r="AP11" s="30" t="s">
        <v>32</v>
      </c>
      <c r="AQ11" s="30" t="s">
        <v>31</v>
      </c>
      <c r="AR11" s="30" t="s">
        <v>178</v>
      </c>
      <c r="AS11" s="30" t="s">
        <v>33</v>
      </c>
      <c r="AT11" s="30" t="s">
        <v>33</v>
      </c>
      <c r="AU11" s="30" t="s">
        <v>160</v>
      </c>
      <c r="AW11" s="30" t="s">
        <v>160</v>
      </c>
      <c r="AX11" s="30" t="s">
        <v>160</v>
      </c>
      <c r="AY11" s="31" t="s">
        <v>165</v>
      </c>
      <c r="AZ11" s="30">
        <v>1899000</v>
      </c>
      <c r="BA11" s="31">
        <v>0</v>
      </c>
      <c r="BB11" s="30" t="s">
        <v>161</v>
      </c>
      <c r="BH11" s="2" t="s">
        <v>162</v>
      </c>
      <c r="BI11" s="2" t="s">
        <v>174</v>
      </c>
    </row>
    <row r="12" spans="1:61" ht="18" customHeight="1">
      <c r="A12" s="14" t="s">
        <v>52</v>
      </c>
      <c r="B12" s="14">
        <v>4</v>
      </c>
      <c r="C12" s="14" t="s">
        <v>53</v>
      </c>
      <c r="D12" s="15" t="s">
        <v>54</v>
      </c>
      <c r="E12" s="14" t="s">
        <v>6</v>
      </c>
      <c r="F12" s="14" t="s">
        <v>9</v>
      </c>
      <c r="G12" s="14" t="s">
        <v>74</v>
      </c>
      <c r="H12" s="16"/>
      <c r="I12" s="33" t="str">
        <f t="shared" si="0"/>
        <v>1982-02-11</v>
      </c>
      <c r="J12" s="33" t="str">
        <f t="shared" si="1"/>
        <v>M65209304</v>
      </c>
      <c r="K12" s="33" t="str">
        <f t="shared" si="2"/>
        <v>2027-05-26</v>
      </c>
      <c r="L12" s="33" t="str">
        <f t="shared" si="4"/>
        <v>01096121256</v>
      </c>
      <c r="M12" s="34" t="str">
        <f t="shared" si="3"/>
        <v>3#MAD연장(60)/5#LIS툭툭(60)/5#플라멩고(80)/6#GRX연장/8#몬세랏(50)/</v>
      </c>
      <c r="N12" s="35" t="str">
        <f t="shared" si="5"/>
        <v>OK</v>
      </c>
      <c r="O12" s="35" t="str">
        <f t="shared" si="6"/>
        <v>부분결제</v>
      </c>
      <c r="P12" s="35" t="str">
        <f t="shared" si="7"/>
        <v>1899000</v>
      </c>
      <c r="Q12" s="35" t="str">
        <f t="shared" si="8"/>
        <v>474072</v>
      </c>
      <c r="R12" s="31" t="s">
        <v>21</v>
      </c>
      <c r="S12" s="30" t="s">
        <v>44</v>
      </c>
      <c r="T12" s="30" t="s">
        <v>21</v>
      </c>
      <c r="U12" s="30" t="s">
        <v>51</v>
      </c>
      <c r="V12" s="30" t="s">
        <v>132</v>
      </c>
      <c r="W12" s="30" t="s">
        <v>82</v>
      </c>
      <c r="X12" s="30" t="s">
        <v>31</v>
      </c>
      <c r="Y12" s="30" t="s">
        <v>32</v>
      </c>
      <c r="Z12" s="30" t="s">
        <v>130</v>
      </c>
      <c r="AA12" s="30" t="s">
        <v>131</v>
      </c>
      <c r="AC12" s="30" t="s">
        <v>33</v>
      </c>
      <c r="AF12" s="31" t="s">
        <v>157</v>
      </c>
      <c r="AG12" s="30" t="s">
        <v>22</v>
      </c>
      <c r="AH12" s="30" t="s">
        <v>52</v>
      </c>
      <c r="AI12" s="30" t="s">
        <v>158</v>
      </c>
      <c r="AJ12" s="30">
        <v>1</v>
      </c>
      <c r="AK12" s="30" t="s">
        <v>164</v>
      </c>
      <c r="AL12" s="30" t="s">
        <v>159</v>
      </c>
      <c r="AM12" s="30" t="s">
        <v>53</v>
      </c>
      <c r="AN12" s="30" t="s">
        <v>54</v>
      </c>
      <c r="AO12" s="30" t="s">
        <v>83</v>
      </c>
      <c r="AP12" s="30" t="s">
        <v>32</v>
      </c>
      <c r="AQ12" s="30" t="s">
        <v>34</v>
      </c>
      <c r="AR12" s="30" t="s">
        <v>179</v>
      </c>
      <c r="AS12" s="30" t="s">
        <v>33</v>
      </c>
      <c r="AT12" s="30" t="s">
        <v>33</v>
      </c>
      <c r="AU12" s="30" t="s">
        <v>160</v>
      </c>
      <c r="AW12" s="30" t="s">
        <v>160</v>
      </c>
      <c r="AX12" s="30" t="s">
        <v>160</v>
      </c>
      <c r="AY12" s="31" t="s">
        <v>165</v>
      </c>
      <c r="AZ12" s="30">
        <v>1899000</v>
      </c>
      <c r="BA12" s="31">
        <v>474072</v>
      </c>
      <c r="BB12" s="30" t="s">
        <v>180</v>
      </c>
      <c r="BH12" s="2" t="s">
        <v>162</v>
      </c>
      <c r="BI12" s="2" t="s">
        <v>181</v>
      </c>
    </row>
    <row r="13" spans="1:61" ht="18" customHeight="1">
      <c r="A13" s="14"/>
      <c r="B13" s="14"/>
      <c r="C13" s="14" t="s">
        <v>55</v>
      </c>
      <c r="D13" s="15" t="s">
        <v>56</v>
      </c>
      <c r="E13" s="14" t="s">
        <v>7</v>
      </c>
      <c r="F13" s="14" t="s">
        <v>9</v>
      </c>
      <c r="G13" s="14"/>
      <c r="H13" s="16"/>
      <c r="I13" s="33" t="str">
        <f t="shared" si="0"/>
        <v>1981-03-14</v>
      </c>
      <c r="J13" s="33" t="str">
        <f t="shared" si="1"/>
        <v>M31066519</v>
      </c>
      <c r="K13" s="33" t="str">
        <f t="shared" si="2"/>
        <v>2029-10-31</v>
      </c>
      <c r="L13" s="33" t="str">
        <f t="shared" si="4"/>
        <v>11111111111</v>
      </c>
      <c r="M13" s="34" t="str">
        <f t="shared" si="3"/>
        <v>3#MAD연장(60)/5#LIS툭툭(60)/5#플라멩고(80)/6#GRX연장/8#몬세랏(50)/</v>
      </c>
      <c r="N13" s="35" t="str">
        <f t="shared" si="5"/>
        <v>OK</v>
      </c>
      <c r="O13" s="35" t="str">
        <f t="shared" si="6"/>
        <v>부분결제</v>
      </c>
      <c r="P13" s="35" t="str">
        <f t="shared" si="7"/>
        <v>1899000</v>
      </c>
      <c r="Q13" s="35" t="str">
        <f t="shared" si="8"/>
        <v>474072</v>
      </c>
      <c r="R13" s="31" t="s">
        <v>22</v>
      </c>
      <c r="S13" s="30" t="s">
        <v>52</v>
      </c>
      <c r="T13" s="30" t="s">
        <v>18</v>
      </c>
      <c r="U13" s="30" t="s">
        <v>53</v>
      </c>
      <c r="V13" s="30" t="s">
        <v>54</v>
      </c>
      <c r="W13" s="30" t="s">
        <v>83</v>
      </c>
      <c r="X13" s="30" t="s">
        <v>34</v>
      </c>
      <c r="Y13" s="30" t="s">
        <v>32</v>
      </c>
      <c r="Z13" s="30" t="s">
        <v>84</v>
      </c>
      <c r="AA13" s="30" t="s">
        <v>85</v>
      </c>
      <c r="AC13" s="30" t="s">
        <v>33</v>
      </c>
      <c r="AF13" s="31" t="s">
        <v>157</v>
      </c>
      <c r="AG13" s="30" t="s">
        <v>23</v>
      </c>
      <c r="AH13" s="30" t="s">
        <v>52</v>
      </c>
      <c r="AI13" s="30" t="s">
        <v>158</v>
      </c>
      <c r="AJ13" s="30">
        <v>2</v>
      </c>
      <c r="AK13" s="30" t="s">
        <v>164</v>
      </c>
      <c r="AL13" s="30" t="s">
        <v>159</v>
      </c>
      <c r="AM13" s="30" t="s">
        <v>55</v>
      </c>
      <c r="AN13" s="30" t="s">
        <v>56</v>
      </c>
      <c r="AO13" s="30" t="s">
        <v>86</v>
      </c>
      <c r="AP13" s="30" t="s">
        <v>32</v>
      </c>
      <c r="AQ13" s="30" t="s">
        <v>31</v>
      </c>
      <c r="AR13" s="30" t="s">
        <v>182</v>
      </c>
      <c r="AS13" s="30" t="s">
        <v>33</v>
      </c>
      <c r="AT13" s="30" t="s">
        <v>33</v>
      </c>
      <c r="AU13" s="30" t="s">
        <v>160</v>
      </c>
      <c r="AW13" s="30" t="s">
        <v>160</v>
      </c>
      <c r="AX13" s="30" t="s">
        <v>160</v>
      </c>
      <c r="AY13" s="31" t="s">
        <v>165</v>
      </c>
      <c r="AZ13" s="30">
        <v>1899000</v>
      </c>
      <c r="BA13" s="31">
        <v>474072</v>
      </c>
      <c r="BB13" s="30" t="s">
        <v>180</v>
      </c>
      <c r="BH13" s="2" t="s">
        <v>162</v>
      </c>
      <c r="BI13" s="2" t="s">
        <v>181</v>
      </c>
    </row>
    <row r="14" spans="1:61" ht="18" customHeight="1">
      <c r="A14" s="14"/>
      <c r="B14" s="14"/>
      <c r="C14" s="14" t="s">
        <v>57</v>
      </c>
      <c r="D14" s="15" t="s">
        <v>58</v>
      </c>
      <c r="E14" s="14" t="s">
        <v>7</v>
      </c>
      <c r="F14" s="14" t="s">
        <v>9</v>
      </c>
      <c r="G14" s="14"/>
      <c r="H14" s="16"/>
      <c r="I14" s="33" t="str">
        <f t="shared" si="0"/>
        <v>2010-12-08</v>
      </c>
      <c r="J14" s="33" t="str">
        <f t="shared" si="1"/>
        <v>5628526</v>
      </c>
      <c r="K14" s="33" t="str">
        <f t="shared" si="2"/>
        <v>2029-08-29</v>
      </c>
      <c r="L14" s="33" t="str">
        <f t="shared" si="4"/>
        <v>11111111112</v>
      </c>
      <c r="M14" s="34" t="str">
        <f t="shared" si="3"/>
        <v>3#MAD연장(60)/5#LIS툭툭(60)/5#플라멩고(80)/6#GRX연장/8#몬세랏(50)/</v>
      </c>
      <c r="N14" s="35" t="str">
        <f t="shared" si="5"/>
        <v>OK</v>
      </c>
      <c r="O14" s="35" t="str">
        <f t="shared" si="6"/>
        <v>부분결제</v>
      </c>
      <c r="P14" s="35" t="str">
        <f t="shared" si="7"/>
        <v>1899000</v>
      </c>
      <c r="Q14" s="35" t="str">
        <f t="shared" si="8"/>
        <v>474072</v>
      </c>
      <c r="R14" s="31" t="s">
        <v>23</v>
      </c>
      <c r="S14" s="30" t="s">
        <v>52</v>
      </c>
      <c r="T14" s="30" t="s">
        <v>19</v>
      </c>
      <c r="U14" s="30" t="s">
        <v>55</v>
      </c>
      <c r="V14" s="30" t="s">
        <v>56</v>
      </c>
      <c r="W14" s="30" t="s">
        <v>86</v>
      </c>
      <c r="X14" s="30" t="s">
        <v>31</v>
      </c>
      <c r="Y14" s="30" t="s">
        <v>32</v>
      </c>
      <c r="Z14" s="30" t="s">
        <v>87</v>
      </c>
      <c r="AA14" s="30" t="s">
        <v>88</v>
      </c>
      <c r="AC14" s="30" t="s">
        <v>33</v>
      </c>
      <c r="AF14" s="31" t="s">
        <v>157</v>
      </c>
      <c r="AG14" s="30" t="s">
        <v>24</v>
      </c>
      <c r="AH14" s="30" t="s">
        <v>52</v>
      </c>
      <c r="AI14" s="30" t="s">
        <v>158</v>
      </c>
      <c r="AJ14" s="30">
        <v>3</v>
      </c>
      <c r="AK14" s="30" t="s">
        <v>164</v>
      </c>
      <c r="AL14" s="30" t="s">
        <v>159</v>
      </c>
      <c r="AM14" s="30" t="s">
        <v>57</v>
      </c>
      <c r="AN14" s="30" t="s">
        <v>58</v>
      </c>
      <c r="AO14" s="30" t="s">
        <v>89</v>
      </c>
      <c r="AP14" s="30" t="s">
        <v>32</v>
      </c>
      <c r="AQ14" s="30" t="s">
        <v>31</v>
      </c>
      <c r="AR14" s="30" t="s">
        <v>183</v>
      </c>
      <c r="AS14" s="30" t="s">
        <v>33</v>
      </c>
      <c r="AT14" s="30" t="s">
        <v>33</v>
      </c>
      <c r="AU14" s="30" t="s">
        <v>160</v>
      </c>
      <c r="AW14" s="30" t="s">
        <v>160</v>
      </c>
      <c r="AX14" s="30" t="s">
        <v>160</v>
      </c>
      <c r="AY14" s="31" t="s">
        <v>165</v>
      </c>
      <c r="AZ14" s="30">
        <v>1899000</v>
      </c>
      <c r="BA14" s="31">
        <v>474072</v>
      </c>
      <c r="BB14" s="30" t="s">
        <v>180</v>
      </c>
      <c r="BH14" s="2" t="s">
        <v>162</v>
      </c>
      <c r="BI14" s="2" t="s">
        <v>181</v>
      </c>
    </row>
    <row r="15" spans="1:61" ht="18" customHeight="1">
      <c r="A15" s="14" t="s">
        <v>59</v>
      </c>
      <c r="B15" s="14">
        <v>5</v>
      </c>
      <c r="C15" s="14" t="s">
        <v>60</v>
      </c>
      <c r="D15" s="15" t="s">
        <v>61</v>
      </c>
      <c r="E15" s="14" t="s">
        <v>6</v>
      </c>
      <c r="F15" s="14" t="s">
        <v>9</v>
      </c>
      <c r="G15" s="14" t="s">
        <v>74</v>
      </c>
      <c r="H15" s="16"/>
      <c r="I15" s="33" t="str">
        <f t="shared" si="0"/>
        <v>1983-09-07</v>
      </c>
      <c r="J15" s="33" t="str">
        <f t="shared" si="1"/>
        <v>M530M5225</v>
      </c>
      <c r="K15" s="33" t="str">
        <f t="shared" si="2"/>
        <v>2034-10-02</v>
      </c>
      <c r="L15" s="33" t="str">
        <f t="shared" si="4"/>
        <v>01032453990</v>
      </c>
      <c r="M15" s="34" t="str">
        <f t="shared" si="3"/>
        <v/>
      </c>
      <c r="N15" s="35" t="str">
        <f t="shared" si="5"/>
        <v>OK</v>
      </c>
      <c r="O15" s="35" t="str">
        <f t="shared" si="6"/>
        <v>부분결제</v>
      </c>
      <c r="P15" s="35" t="str">
        <f t="shared" si="7"/>
        <v>2099000</v>
      </c>
      <c r="Q15" s="35" t="str">
        <f t="shared" si="8"/>
        <v>0</v>
      </c>
      <c r="R15" s="31" t="s">
        <v>24</v>
      </c>
      <c r="S15" s="30" t="s">
        <v>52</v>
      </c>
      <c r="T15" s="30" t="s">
        <v>20</v>
      </c>
      <c r="U15" s="30" t="s">
        <v>57</v>
      </c>
      <c r="V15" s="30" t="s">
        <v>58</v>
      </c>
      <c r="W15" s="30" t="s">
        <v>89</v>
      </c>
      <c r="X15" s="30" t="s">
        <v>31</v>
      </c>
      <c r="Y15" s="30" t="s">
        <v>32</v>
      </c>
      <c r="Z15" s="30" t="s">
        <v>90</v>
      </c>
      <c r="AA15" s="30" t="s">
        <v>91</v>
      </c>
      <c r="AC15" s="30" t="s">
        <v>33</v>
      </c>
      <c r="AF15" s="31" t="s">
        <v>157</v>
      </c>
      <c r="AG15" s="30" t="s">
        <v>18</v>
      </c>
      <c r="AH15" s="30" t="s">
        <v>39</v>
      </c>
      <c r="AI15" s="30" t="s">
        <v>158</v>
      </c>
      <c r="AJ15" s="30">
        <v>1</v>
      </c>
      <c r="AK15" s="30" t="s">
        <v>164</v>
      </c>
      <c r="AL15" s="30" t="s">
        <v>159</v>
      </c>
      <c r="AM15" s="30" t="s">
        <v>40</v>
      </c>
      <c r="AN15" s="30" t="s">
        <v>41</v>
      </c>
      <c r="AO15" s="30" t="s">
        <v>75</v>
      </c>
      <c r="AP15" s="30" t="s">
        <v>32</v>
      </c>
      <c r="AQ15" s="30" t="s">
        <v>34</v>
      </c>
      <c r="AR15" s="30" t="s">
        <v>184</v>
      </c>
      <c r="AS15" s="30" t="s">
        <v>33</v>
      </c>
      <c r="AT15" s="30" t="s">
        <v>33</v>
      </c>
      <c r="AU15" s="30" t="s">
        <v>160</v>
      </c>
      <c r="AW15" s="30" t="s">
        <v>160</v>
      </c>
      <c r="AX15" s="30" t="s">
        <v>160</v>
      </c>
      <c r="AY15" s="31" t="s">
        <v>165</v>
      </c>
      <c r="AZ15" s="30">
        <v>2499000</v>
      </c>
      <c r="BA15" s="31">
        <v>0</v>
      </c>
      <c r="BB15" s="30" t="s">
        <v>161</v>
      </c>
      <c r="BG15" s="2" t="s">
        <v>185</v>
      </c>
      <c r="BH15" s="2" t="s">
        <v>162</v>
      </c>
      <c r="BI15" s="2" t="s">
        <v>186</v>
      </c>
    </row>
    <row r="16" spans="1:61" ht="18" customHeight="1">
      <c r="A16" s="14"/>
      <c r="B16" s="14"/>
      <c r="C16" s="14" t="s">
        <v>62</v>
      </c>
      <c r="D16" s="15" t="s">
        <v>138</v>
      </c>
      <c r="E16" s="14" t="s">
        <v>6</v>
      </c>
      <c r="F16" s="14" t="s">
        <v>9</v>
      </c>
      <c r="G16" s="14"/>
      <c r="H16" s="16"/>
      <c r="I16" s="33" t="str">
        <f t="shared" si="0"/>
        <v>1958-03-13</v>
      </c>
      <c r="J16" s="33" t="str">
        <f t="shared" si="1"/>
        <v>M973K3687</v>
      </c>
      <c r="K16" s="33" t="str">
        <f t="shared" si="2"/>
        <v>2033-07-20</v>
      </c>
      <c r="L16" s="33" t="str">
        <f t="shared" si="4"/>
        <v>01034589898</v>
      </c>
      <c r="M16" s="34" t="str">
        <f t="shared" si="3"/>
        <v/>
      </c>
      <c r="N16" s="35" t="str">
        <f t="shared" si="5"/>
        <v>OK</v>
      </c>
      <c r="O16" s="35" t="str">
        <f t="shared" si="6"/>
        <v>부분결제</v>
      </c>
      <c r="P16" s="35" t="str">
        <f t="shared" si="7"/>
        <v>2099000</v>
      </c>
      <c r="Q16" s="35" t="str">
        <f t="shared" si="8"/>
        <v>0</v>
      </c>
      <c r="R16" s="31"/>
      <c r="AF16" s="31" t="s">
        <v>157</v>
      </c>
      <c r="AG16" s="30" t="s">
        <v>19</v>
      </c>
      <c r="AH16" s="30" t="s">
        <v>39</v>
      </c>
      <c r="AI16" s="30" t="s">
        <v>158</v>
      </c>
      <c r="AJ16" s="30">
        <v>2</v>
      </c>
      <c r="AK16" s="30" t="s">
        <v>164</v>
      </c>
      <c r="AL16" s="30" t="s">
        <v>159</v>
      </c>
      <c r="AM16" s="30" t="s">
        <v>42</v>
      </c>
      <c r="AN16" s="30" t="s">
        <v>43</v>
      </c>
      <c r="AO16" s="30" t="s">
        <v>76</v>
      </c>
      <c r="AP16" s="30" t="s">
        <v>32</v>
      </c>
      <c r="AQ16" s="30" t="s">
        <v>34</v>
      </c>
      <c r="AR16" s="30" t="s">
        <v>187</v>
      </c>
      <c r="AS16" s="30" t="s">
        <v>33</v>
      </c>
      <c r="AT16" s="30" t="s">
        <v>33</v>
      </c>
      <c r="AU16" s="30" t="s">
        <v>160</v>
      </c>
      <c r="AW16" s="30" t="s">
        <v>160</v>
      </c>
      <c r="AX16" s="30" t="s">
        <v>160</v>
      </c>
      <c r="AY16" s="31" t="s">
        <v>165</v>
      </c>
      <c r="AZ16" s="30">
        <v>2499000</v>
      </c>
      <c r="BA16" s="31">
        <v>0</v>
      </c>
      <c r="BB16" s="30" t="s">
        <v>161</v>
      </c>
      <c r="BH16" s="2" t="s">
        <v>162</v>
      </c>
      <c r="BI16" s="2" t="s">
        <v>186</v>
      </c>
    </row>
    <row r="17" spans="1:61" ht="18" customHeight="1">
      <c r="A17" s="14"/>
      <c r="B17" s="14"/>
      <c r="C17" s="14" t="s">
        <v>63</v>
      </c>
      <c r="D17" s="15" t="s">
        <v>64</v>
      </c>
      <c r="E17" s="14" t="s">
        <v>7</v>
      </c>
      <c r="F17" s="14" t="s">
        <v>9</v>
      </c>
      <c r="G17" s="14"/>
      <c r="H17" s="16"/>
      <c r="I17" s="33" t="str">
        <f t="shared" si="0"/>
        <v>1956-11-21</v>
      </c>
      <c r="J17" s="33" t="str">
        <f t="shared" si="1"/>
        <v>M671B8382</v>
      </c>
      <c r="K17" s="33" t="str">
        <f t="shared" si="2"/>
        <v>2033-07-20</v>
      </c>
      <c r="L17" s="33" t="str">
        <f t="shared" si="4"/>
        <v>01027372580</v>
      </c>
      <c r="M17" s="34" t="str">
        <f t="shared" si="3"/>
        <v/>
      </c>
      <c r="N17" s="35" t="str">
        <f t="shared" si="5"/>
        <v>OK</v>
      </c>
      <c r="O17" s="35" t="str">
        <f t="shared" si="6"/>
        <v>부분결제</v>
      </c>
      <c r="P17" s="35" t="str">
        <f t="shared" si="7"/>
        <v>2099000</v>
      </c>
      <c r="Q17" s="35" t="str">
        <f t="shared" si="8"/>
        <v>0</v>
      </c>
      <c r="R17" s="31" t="s">
        <v>18</v>
      </c>
      <c r="S17" s="30" t="s">
        <v>59</v>
      </c>
      <c r="T17" s="30" t="s">
        <v>18</v>
      </c>
      <c r="U17" s="30" t="s">
        <v>60</v>
      </c>
      <c r="V17" s="30" t="s">
        <v>61</v>
      </c>
      <c r="W17" s="30" t="s">
        <v>92</v>
      </c>
      <c r="X17" s="30" t="s">
        <v>34</v>
      </c>
      <c r="Y17" s="30" t="s">
        <v>32</v>
      </c>
      <c r="Z17" s="30" t="s">
        <v>133</v>
      </c>
      <c r="AA17" s="30" t="s">
        <v>134</v>
      </c>
      <c r="AC17" s="30" t="s">
        <v>33</v>
      </c>
      <c r="AD17" s="30" t="s">
        <v>93</v>
      </c>
      <c r="AF17" s="31" t="s">
        <v>157</v>
      </c>
      <c r="AG17" s="30" t="s">
        <v>20</v>
      </c>
      <c r="AH17" s="30" t="s">
        <v>145</v>
      </c>
      <c r="AI17" s="30" t="s">
        <v>158</v>
      </c>
      <c r="AJ17" s="30">
        <v>1</v>
      </c>
      <c r="AK17" s="30" t="s">
        <v>164</v>
      </c>
      <c r="AL17" s="30" t="s">
        <v>159</v>
      </c>
      <c r="AM17" s="30" t="s">
        <v>146</v>
      </c>
      <c r="AN17" s="30" t="s">
        <v>147</v>
      </c>
      <c r="AO17" s="30" t="s">
        <v>151</v>
      </c>
      <c r="AP17" s="30" t="s">
        <v>32</v>
      </c>
      <c r="AQ17" s="30" t="s">
        <v>31</v>
      </c>
      <c r="AR17" s="30" t="s">
        <v>188</v>
      </c>
      <c r="AS17" s="30" t="s">
        <v>33</v>
      </c>
      <c r="AT17" s="30" t="s">
        <v>33</v>
      </c>
      <c r="AU17" s="30" t="s">
        <v>160</v>
      </c>
      <c r="AW17" s="30" t="s">
        <v>160</v>
      </c>
      <c r="AX17" s="30" t="s">
        <v>160</v>
      </c>
      <c r="AY17" s="31" t="s">
        <v>165</v>
      </c>
      <c r="AZ17" s="30">
        <v>2376200</v>
      </c>
      <c r="BA17" s="31">
        <v>122800</v>
      </c>
      <c r="BB17" s="30" t="s">
        <v>167</v>
      </c>
      <c r="BE17" s="2" t="s">
        <v>189</v>
      </c>
      <c r="BH17" s="2" t="s">
        <v>162</v>
      </c>
      <c r="BI17" s="2" t="s">
        <v>190</v>
      </c>
    </row>
    <row r="18" spans="1:61" ht="18" customHeight="1">
      <c r="A18" s="14" t="s">
        <v>65</v>
      </c>
      <c r="B18" s="14">
        <v>6</v>
      </c>
      <c r="C18" s="14" t="s">
        <v>66</v>
      </c>
      <c r="D18" s="15" t="s">
        <v>67</v>
      </c>
      <c r="E18" s="14" t="s">
        <v>6</v>
      </c>
      <c r="F18" s="14" t="s">
        <v>9</v>
      </c>
      <c r="G18" s="14" t="s">
        <v>35</v>
      </c>
      <c r="H18" s="16" t="s">
        <v>38</v>
      </c>
      <c r="I18" s="33" t="str">
        <f t="shared" si="0"/>
        <v>1978-06-27</v>
      </c>
      <c r="J18" s="33" t="str">
        <f t="shared" si="1"/>
        <v>M88591865</v>
      </c>
      <c r="K18" s="33" t="str">
        <f t="shared" si="2"/>
        <v>2030-01-13</v>
      </c>
      <c r="L18" s="33" t="str">
        <f t="shared" si="4"/>
        <v>01048027838</v>
      </c>
      <c r="M18" s="34" t="str">
        <f t="shared" si="3"/>
        <v/>
      </c>
      <c r="N18" s="35" t="str">
        <f t="shared" si="5"/>
        <v>OK</v>
      </c>
      <c r="O18" s="35" t="str">
        <f t="shared" si="6"/>
        <v>부분결제</v>
      </c>
      <c r="P18" s="35" t="str">
        <f t="shared" si="7"/>
        <v>2299000</v>
      </c>
      <c r="Q18" s="35" t="str">
        <f t="shared" si="8"/>
        <v>0</v>
      </c>
      <c r="R18" s="31" t="s">
        <v>19</v>
      </c>
      <c r="S18" s="30" t="s">
        <v>59</v>
      </c>
      <c r="T18" s="30" t="s">
        <v>19</v>
      </c>
      <c r="U18" s="30" t="s">
        <v>62</v>
      </c>
      <c r="V18" s="30" t="s">
        <v>138</v>
      </c>
      <c r="W18" s="30" t="s">
        <v>94</v>
      </c>
      <c r="X18" s="30" t="s">
        <v>34</v>
      </c>
      <c r="Y18" s="30" t="s">
        <v>32</v>
      </c>
      <c r="Z18" s="30" t="s">
        <v>135</v>
      </c>
      <c r="AA18" s="30" t="s">
        <v>136</v>
      </c>
      <c r="AC18" s="30" t="s">
        <v>33</v>
      </c>
      <c r="AD18" s="30" t="s">
        <v>95</v>
      </c>
      <c r="AF18" s="31" t="s">
        <v>157</v>
      </c>
      <c r="AG18" s="30" t="s">
        <v>21</v>
      </c>
      <c r="AH18" s="30" t="s">
        <v>145</v>
      </c>
      <c r="AI18" s="30" t="s">
        <v>158</v>
      </c>
      <c r="AJ18" s="30">
        <v>2</v>
      </c>
      <c r="AK18" s="30" t="s">
        <v>164</v>
      </c>
      <c r="AL18" s="30" t="s">
        <v>159</v>
      </c>
      <c r="AM18" s="30" t="s">
        <v>148</v>
      </c>
      <c r="AN18" s="30" t="s">
        <v>149</v>
      </c>
      <c r="AO18" s="30" t="s">
        <v>154</v>
      </c>
      <c r="AP18" s="30" t="s">
        <v>32</v>
      </c>
      <c r="AQ18" s="30" t="s">
        <v>34</v>
      </c>
      <c r="AR18" s="30" t="s">
        <v>191</v>
      </c>
      <c r="AS18" s="30" t="s">
        <v>33</v>
      </c>
      <c r="AT18" s="30" t="s">
        <v>33</v>
      </c>
      <c r="AU18" s="30" t="s">
        <v>160</v>
      </c>
      <c r="AW18" s="30" t="s">
        <v>160</v>
      </c>
      <c r="AX18" s="30" t="s">
        <v>160</v>
      </c>
      <c r="AY18" s="31" t="s">
        <v>165</v>
      </c>
      <c r="AZ18" s="30">
        <v>2376200</v>
      </c>
      <c r="BA18" s="31">
        <v>122800</v>
      </c>
      <c r="BB18" s="30" t="s">
        <v>167</v>
      </c>
      <c r="BH18" s="2" t="s">
        <v>162</v>
      </c>
      <c r="BI18" s="2" t="s">
        <v>190</v>
      </c>
    </row>
    <row r="19" spans="1:61" ht="18" customHeight="1">
      <c r="A19" s="14"/>
      <c r="B19" s="14"/>
      <c r="C19" s="14" t="s">
        <v>68</v>
      </c>
      <c r="D19" s="15" t="s">
        <v>69</v>
      </c>
      <c r="E19" s="14" t="s">
        <v>7</v>
      </c>
      <c r="F19" s="14" t="s">
        <v>9</v>
      </c>
      <c r="G19" s="14"/>
      <c r="H19" s="16"/>
      <c r="I19" s="33" t="str">
        <f t="shared" si="0"/>
        <v>1973-04-05</v>
      </c>
      <c r="J19" s="33" t="str">
        <f t="shared" si="1"/>
        <v>M41498007</v>
      </c>
      <c r="K19" s="33" t="str">
        <f t="shared" si="2"/>
        <v>2025-10-01</v>
      </c>
      <c r="L19" s="33" t="str">
        <f t="shared" si="4"/>
        <v>01048017838</v>
      </c>
      <c r="M19" s="34" t="str">
        <f t="shared" si="3"/>
        <v/>
      </c>
      <c r="N19" s="35" t="str">
        <f t="shared" si="5"/>
        <v>OK</v>
      </c>
      <c r="O19" s="35" t="str">
        <f t="shared" si="6"/>
        <v>부분결제</v>
      </c>
      <c r="P19" s="35" t="str">
        <f t="shared" si="7"/>
        <v>2299000</v>
      </c>
      <c r="Q19" s="35" t="str">
        <f t="shared" si="8"/>
        <v>0</v>
      </c>
      <c r="R19" s="31" t="s">
        <v>20</v>
      </c>
      <c r="S19" s="30" t="s">
        <v>59</v>
      </c>
      <c r="T19" s="30" t="s">
        <v>20</v>
      </c>
      <c r="U19" s="30" t="s">
        <v>63</v>
      </c>
      <c r="V19" s="30" t="s">
        <v>64</v>
      </c>
      <c r="W19" s="30" t="s">
        <v>96</v>
      </c>
      <c r="X19" s="30" t="s">
        <v>31</v>
      </c>
      <c r="Y19" s="30" t="s">
        <v>32</v>
      </c>
      <c r="Z19" s="30" t="s">
        <v>137</v>
      </c>
      <c r="AA19" s="30" t="s">
        <v>136</v>
      </c>
      <c r="AC19" s="30" t="s">
        <v>33</v>
      </c>
      <c r="AD19" s="30" t="s">
        <v>97</v>
      </c>
      <c r="AF19" s="31" t="s">
        <v>157</v>
      </c>
      <c r="AG19" s="30" t="s">
        <v>18</v>
      </c>
      <c r="AH19" s="30" t="s">
        <v>59</v>
      </c>
      <c r="AI19" s="30" t="s">
        <v>158</v>
      </c>
      <c r="AJ19" s="30">
        <v>1</v>
      </c>
      <c r="AK19" s="30" t="s">
        <v>164</v>
      </c>
      <c r="AL19" s="30" t="s">
        <v>159</v>
      </c>
      <c r="AM19" s="30" t="s">
        <v>60</v>
      </c>
      <c r="AN19" s="30" t="s">
        <v>61</v>
      </c>
      <c r="AO19" s="30" t="s">
        <v>92</v>
      </c>
      <c r="AP19" s="30" t="s">
        <v>32</v>
      </c>
      <c r="AQ19" s="30" t="s">
        <v>34</v>
      </c>
      <c r="AR19" s="30" t="s">
        <v>192</v>
      </c>
      <c r="AS19" s="30" t="s">
        <v>33</v>
      </c>
      <c r="AT19" s="30" t="s">
        <v>33</v>
      </c>
      <c r="AU19" s="30" t="s">
        <v>160</v>
      </c>
      <c r="AW19" s="30" t="s">
        <v>160</v>
      </c>
      <c r="AX19" s="30" t="s">
        <v>160</v>
      </c>
      <c r="AY19" s="31" t="s">
        <v>165</v>
      </c>
      <c r="AZ19" s="30">
        <v>2099000</v>
      </c>
      <c r="BA19" s="31">
        <v>0</v>
      </c>
      <c r="BB19" s="30" t="s">
        <v>161</v>
      </c>
      <c r="BH19" s="2" t="s">
        <v>162</v>
      </c>
      <c r="BI19" s="2" t="s">
        <v>193</v>
      </c>
    </row>
    <row r="20" spans="1:61" ht="18" customHeight="1">
      <c r="A20" s="14"/>
      <c r="B20" s="14">
        <v>7</v>
      </c>
      <c r="C20" s="14" t="s">
        <v>70</v>
      </c>
      <c r="D20" s="15" t="s">
        <v>71</v>
      </c>
      <c r="E20" s="14" t="s">
        <v>7</v>
      </c>
      <c r="F20" s="14" t="s">
        <v>9</v>
      </c>
      <c r="G20" s="14" t="s">
        <v>35</v>
      </c>
      <c r="H20" s="16"/>
      <c r="I20" s="33" t="str">
        <f t="shared" si="0"/>
        <v>2005-02-14</v>
      </c>
      <c r="J20" s="33" t="str">
        <f t="shared" si="1"/>
        <v>M702W7458</v>
      </c>
      <c r="K20" s="33" t="str">
        <f t="shared" si="2"/>
        <v>2028-11-21</v>
      </c>
      <c r="L20" s="33" t="str">
        <f t="shared" si="4"/>
        <v>01026447838</v>
      </c>
      <c r="M20" s="34" t="str">
        <f t="shared" si="3"/>
        <v/>
      </c>
      <c r="N20" s="35" t="str">
        <f t="shared" si="5"/>
        <v>OK</v>
      </c>
      <c r="O20" s="35" t="str">
        <f t="shared" si="6"/>
        <v>부분결제</v>
      </c>
      <c r="P20" s="35" t="str">
        <f t="shared" si="7"/>
        <v>2299000</v>
      </c>
      <c r="Q20" s="35" t="str">
        <f t="shared" si="8"/>
        <v>0</v>
      </c>
      <c r="R20" s="31" t="s">
        <v>21</v>
      </c>
      <c r="S20" s="30" t="s">
        <v>65</v>
      </c>
      <c r="T20" s="30" t="s">
        <v>18</v>
      </c>
      <c r="U20" s="30" t="s">
        <v>66</v>
      </c>
      <c r="V20" s="30" t="s">
        <v>67</v>
      </c>
      <c r="W20" s="30" t="s">
        <v>98</v>
      </c>
      <c r="X20" s="30" t="s">
        <v>34</v>
      </c>
      <c r="Y20" s="30" t="s">
        <v>32</v>
      </c>
      <c r="Z20" s="30" t="s">
        <v>99</v>
      </c>
      <c r="AA20" s="30" t="s">
        <v>100</v>
      </c>
      <c r="AC20" s="30" t="s">
        <v>33</v>
      </c>
      <c r="AD20" s="30" t="s">
        <v>101</v>
      </c>
      <c r="AF20" s="31" t="s">
        <v>157</v>
      </c>
      <c r="AG20" s="30" t="s">
        <v>19</v>
      </c>
      <c r="AH20" s="30" t="s">
        <v>59</v>
      </c>
      <c r="AI20" s="30" t="s">
        <v>158</v>
      </c>
      <c r="AJ20" s="30">
        <v>2</v>
      </c>
      <c r="AK20" s="30" t="s">
        <v>164</v>
      </c>
      <c r="AL20" s="30" t="s">
        <v>159</v>
      </c>
      <c r="AM20" s="30" t="s">
        <v>62</v>
      </c>
      <c r="AN20" s="30" t="s">
        <v>194</v>
      </c>
      <c r="AO20" s="30" t="s">
        <v>94</v>
      </c>
      <c r="AP20" s="30" t="s">
        <v>32</v>
      </c>
      <c r="AQ20" s="30" t="s">
        <v>34</v>
      </c>
      <c r="AR20" s="30" t="s">
        <v>195</v>
      </c>
      <c r="AS20" s="30" t="s">
        <v>33</v>
      </c>
      <c r="AT20" s="30" t="s">
        <v>33</v>
      </c>
      <c r="AU20" s="30" t="s">
        <v>160</v>
      </c>
      <c r="AW20" s="30" t="s">
        <v>160</v>
      </c>
      <c r="AX20" s="30" t="s">
        <v>160</v>
      </c>
      <c r="AY20" s="31" t="s">
        <v>165</v>
      </c>
      <c r="AZ20" s="30">
        <v>2099000</v>
      </c>
      <c r="BA20" s="31">
        <v>0</v>
      </c>
      <c r="BB20" s="37" t="s">
        <v>161</v>
      </c>
      <c r="BH20" s="2" t="s">
        <v>162</v>
      </c>
      <c r="BI20" s="2" t="s">
        <v>193</v>
      </c>
    </row>
    <row r="21" spans="1:61" ht="18" customHeight="1">
      <c r="A21" s="14"/>
      <c r="B21" s="14"/>
      <c r="C21" s="14" t="s">
        <v>72</v>
      </c>
      <c r="D21" s="15" t="s">
        <v>73</v>
      </c>
      <c r="E21" s="14" t="s">
        <v>7</v>
      </c>
      <c r="F21" s="14" t="s">
        <v>9</v>
      </c>
      <c r="G21" s="14"/>
      <c r="H21" s="16"/>
      <c r="I21" s="33" t="str">
        <f t="shared" si="0"/>
        <v>2011-11-02</v>
      </c>
      <c r="J21" s="33" t="str">
        <f t="shared" si="1"/>
        <v>M575F5430</v>
      </c>
      <c r="K21" s="33" t="str">
        <f t="shared" si="2"/>
        <v>2028-11-21</v>
      </c>
      <c r="L21" s="33"/>
      <c r="M21" s="34" t="str">
        <f t="shared" si="3"/>
        <v/>
      </c>
      <c r="N21" s="35" t="str">
        <f t="shared" si="5"/>
        <v>OK</v>
      </c>
      <c r="O21" s="35" t="str">
        <f t="shared" si="6"/>
        <v>부분결제</v>
      </c>
      <c r="P21" s="35" t="str">
        <f t="shared" si="7"/>
        <v>2299000</v>
      </c>
      <c r="Q21" s="35" t="str">
        <f t="shared" si="8"/>
        <v>0</v>
      </c>
      <c r="R21" s="31" t="s">
        <v>22</v>
      </c>
      <c r="S21" s="30" t="s">
        <v>65</v>
      </c>
      <c r="T21" s="30" t="s">
        <v>19</v>
      </c>
      <c r="U21" s="30" t="s">
        <v>68</v>
      </c>
      <c r="V21" s="30" t="s">
        <v>69</v>
      </c>
      <c r="W21" s="30" t="s">
        <v>102</v>
      </c>
      <c r="X21" s="30" t="s">
        <v>31</v>
      </c>
      <c r="Y21" s="30" t="s">
        <v>32</v>
      </c>
      <c r="Z21" s="30" t="s">
        <v>103</v>
      </c>
      <c r="AA21" s="30" t="s">
        <v>104</v>
      </c>
      <c r="AC21" s="30" t="s">
        <v>33</v>
      </c>
      <c r="AD21" s="30" t="s">
        <v>105</v>
      </c>
      <c r="AF21" s="31" t="s">
        <v>157</v>
      </c>
      <c r="AG21" s="30" t="s">
        <v>20</v>
      </c>
      <c r="AH21" s="30" t="s">
        <v>59</v>
      </c>
      <c r="AI21" s="30" t="s">
        <v>158</v>
      </c>
      <c r="AJ21" s="30">
        <v>3</v>
      </c>
      <c r="AK21" s="30" t="s">
        <v>164</v>
      </c>
      <c r="AL21" s="30" t="s">
        <v>159</v>
      </c>
      <c r="AM21" s="30" t="s">
        <v>63</v>
      </c>
      <c r="AN21" s="30" t="s">
        <v>64</v>
      </c>
      <c r="AO21" s="30" t="s">
        <v>96</v>
      </c>
      <c r="AP21" s="30" t="s">
        <v>32</v>
      </c>
      <c r="AQ21" s="30" t="s">
        <v>31</v>
      </c>
      <c r="AR21" s="30" t="s">
        <v>196</v>
      </c>
      <c r="AS21" s="30" t="s">
        <v>33</v>
      </c>
      <c r="AT21" s="30" t="s">
        <v>33</v>
      </c>
      <c r="AU21" s="30" t="s">
        <v>160</v>
      </c>
      <c r="AW21" s="30" t="s">
        <v>160</v>
      </c>
      <c r="AX21" s="30" t="s">
        <v>160</v>
      </c>
      <c r="AY21" s="31" t="s">
        <v>165</v>
      </c>
      <c r="AZ21" s="30">
        <v>2099000</v>
      </c>
      <c r="BA21" s="31">
        <v>0</v>
      </c>
      <c r="BB21" s="30" t="s">
        <v>161</v>
      </c>
      <c r="BH21" s="2" t="s">
        <v>162</v>
      </c>
      <c r="BI21" s="2" t="s">
        <v>193</v>
      </c>
    </row>
    <row r="22" spans="1:61" ht="18" customHeight="1">
      <c r="A22" s="14" t="s">
        <v>113</v>
      </c>
      <c r="B22" s="14">
        <v>8</v>
      </c>
      <c r="C22" s="14" t="s">
        <v>114</v>
      </c>
      <c r="D22" s="15" t="s">
        <v>115</v>
      </c>
      <c r="E22" s="14" t="s">
        <v>6</v>
      </c>
      <c r="F22" s="14" t="s">
        <v>9</v>
      </c>
      <c r="G22" s="14" t="s">
        <v>118</v>
      </c>
      <c r="H22" s="16"/>
      <c r="I22" s="33" t="str">
        <f t="shared" si="0"/>
        <v>1973-07-29</v>
      </c>
      <c r="J22" s="33" t="str">
        <f t="shared" si="1"/>
        <v>M070U1710</v>
      </c>
      <c r="K22" s="33" t="str">
        <f t="shared" si="2"/>
        <v>2034-01-24</v>
      </c>
      <c r="L22" s="33" t="str">
        <f t="shared" si="4"/>
        <v>01027346404</v>
      </c>
      <c r="M22" s="34" t="str">
        <f t="shared" si="3"/>
        <v/>
      </c>
      <c r="N22" s="35" t="str">
        <f t="shared" si="5"/>
        <v>OK</v>
      </c>
      <c r="O22" s="35" t="str">
        <f t="shared" si="6"/>
        <v>결제완료</v>
      </c>
      <c r="P22" s="35" t="str">
        <f t="shared" si="7"/>
        <v>2276200</v>
      </c>
      <c r="Q22" s="35" t="str">
        <f t="shared" si="8"/>
        <v>122800</v>
      </c>
      <c r="R22" s="31" t="s">
        <v>23</v>
      </c>
      <c r="S22" s="30" t="s">
        <v>65</v>
      </c>
      <c r="T22" s="30" t="s">
        <v>20</v>
      </c>
      <c r="U22" s="30" t="s">
        <v>70</v>
      </c>
      <c r="V22" s="30" t="s">
        <v>71</v>
      </c>
      <c r="W22" s="30" t="s">
        <v>106</v>
      </c>
      <c r="X22" s="30" t="s">
        <v>31</v>
      </c>
      <c r="Y22" s="30" t="s">
        <v>32</v>
      </c>
      <c r="Z22" s="30" t="s">
        <v>107</v>
      </c>
      <c r="AA22" s="30" t="s">
        <v>108</v>
      </c>
      <c r="AC22" s="30" t="s">
        <v>33</v>
      </c>
      <c r="AD22" s="30" t="s">
        <v>109</v>
      </c>
      <c r="AF22" s="31" t="s">
        <v>157</v>
      </c>
      <c r="AG22" s="30" t="s">
        <v>21</v>
      </c>
      <c r="AH22" s="30" t="s">
        <v>65</v>
      </c>
      <c r="AI22" s="30" t="s">
        <v>158</v>
      </c>
      <c r="AJ22" s="30">
        <v>1</v>
      </c>
      <c r="AK22" s="30" t="s">
        <v>164</v>
      </c>
      <c r="AL22" s="30" t="s">
        <v>159</v>
      </c>
      <c r="AM22" s="30" t="s">
        <v>66</v>
      </c>
      <c r="AN22" s="30" t="s">
        <v>67</v>
      </c>
      <c r="AO22" s="30" t="s">
        <v>98</v>
      </c>
      <c r="AP22" s="30" t="s">
        <v>32</v>
      </c>
      <c r="AQ22" s="30" t="s">
        <v>34</v>
      </c>
      <c r="AR22" s="30" t="s">
        <v>197</v>
      </c>
      <c r="AS22" s="30" t="s">
        <v>33</v>
      </c>
      <c r="AT22" s="30" t="s">
        <v>33</v>
      </c>
      <c r="AU22" s="30" t="s">
        <v>160</v>
      </c>
      <c r="AW22" s="30" t="s">
        <v>160</v>
      </c>
      <c r="AX22" s="30" t="s">
        <v>160</v>
      </c>
      <c r="AY22" s="31" t="s">
        <v>165</v>
      </c>
      <c r="AZ22" s="30">
        <v>2299000</v>
      </c>
      <c r="BA22" s="31">
        <v>0</v>
      </c>
      <c r="BB22" s="30" t="s">
        <v>161</v>
      </c>
      <c r="BE22" s="2" t="s">
        <v>189</v>
      </c>
      <c r="BH22" s="2" t="s">
        <v>162</v>
      </c>
      <c r="BI22" s="2" t="s">
        <v>198</v>
      </c>
    </row>
    <row r="23" spans="1:61" ht="18" customHeight="1">
      <c r="A23" s="14"/>
      <c r="B23" s="14"/>
      <c r="C23" s="14" t="s">
        <v>116</v>
      </c>
      <c r="D23" s="15" t="s">
        <v>117</v>
      </c>
      <c r="E23" s="14" t="s">
        <v>6</v>
      </c>
      <c r="F23" s="14" t="s">
        <v>9</v>
      </c>
      <c r="G23" s="14"/>
      <c r="H23" s="16"/>
      <c r="I23" s="33" t="str">
        <f t="shared" si="0"/>
        <v>2006-01-19</v>
      </c>
      <c r="J23" s="33" t="str">
        <f t="shared" si="1"/>
        <v>M09087585</v>
      </c>
      <c r="K23" s="33" t="str">
        <f t="shared" si="2"/>
        <v>2027-12-24</v>
      </c>
      <c r="L23" s="33" t="str">
        <f t="shared" si="4"/>
        <v>01039206404</v>
      </c>
      <c r="M23" s="34" t="str">
        <f t="shared" si="3"/>
        <v/>
      </c>
      <c r="N23" s="35" t="str">
        <f t="shared" si="5"/>
        <v>OK</v>
      </c>
      <c r="O23" s="35" t="str">
        <f t="shared" si="6"/>
        <v>결제완료</v>
      </c>
      <c r="P23" s="35" t="str">
        <f t="shared" si="7"/>
        <v>2276200</v>
      </c>
      <c r="Q23" s="35" t="str">
        <f t="shared" si="8"/>
        <v>122800</v>
      </c>
      <c r="R23" s="31" t="s">
        <v>24</v>
      </c>
      <c r="S23" s="30" t="s">
        <v>65</v>
      </c>
      <c r="T23" s="30" t="s">
        <v>21</v>
      </c>
      <c r="U23" s="30" t="s">
        <v>72</v>
      </c>
      <c r="V23" s="30" t="s">
        <v>73</v>
      </c>
      <c r="W23" s="30" t="s">
        <v>110</v>
      </c>
      <c r="X23" s="30" t="s">
        <v>31</v>
      </c>
      <c r="Y23" s="30" t="s">
        <v>32</v>
      </c>
      <c r="Z23" s="30" t="s">
        <v>111</v>
      </c>
      <c r="AA23" s="30" t="s">
        <v>108</v>
      </c>
      <c r="AC23" s="30" t="s">
        <v>33</v>
      </c>
      <c r="AD23" s="30" t="s">
        <v>101</v>
      </c>
      <c r="AF23" s="31" t="s">
        <v>157</v>
      </c>
      <c r="AG23" s="30" t="s">
        <v>22</v>
      </c>
      <c r="AH23" s="30" t="s">
        <v>65</v>
      </c>
      <c r="AI23" s="30" t="s">
        <v>158</v>
      </c>
      <c r="AJ23" s="30">
        <v>2</v>
      </c>
      <c r="AK23" s="30" t="s">
        <v>164</v>
      </c>
      <c r="AL23" s="30" t="s">
        <v>159</v>
      </c>
      <c r="AM23" s="30" t="s">
        <v>68</v>
      </c>
      <c r="AN23" s="30" t="s">
        <v>69</v>
      </c>
      <c r="AO23" s="30" t="s">
        <v>102</v>
      </c>
      <c r="AP23" s="30" t="s">
        <v>32</v>
      </c>
      <c r="AQ23" s="30" t="s">
        <v>31</v>
      </c>
      <c r="AR23" s="30" t="s">
        <v>199</v>
      </c>
      <c r="AS23" s="30" t="s">
        <v>33</v>
      </c>
      <c r="AT23" s="30" t="s">
        <v>33</v>
      </c>
      <c r="AU23" s="30" t="s">
        <v>160</v>
      </c>
      <c r="AW23" s="30" t="s">
        <v>160</v>
      </c>
      <c r="AX23" s="30" t="s">
        <v>160</v>
      </c>
      <c r="AY23" s="31" t="s">
        <v>165</v>
      </c>
      <c r="AZ23" s="30">
        <v>2299000</v>
      </c>
      <c r="BA23" s="31">
        <v>0</v>
      </c>
      <c r="BB23" s="30" t="s">
        <v>161</v>
      </c>
      <c r="BH23" s="2" t="s">
        <v>162</v>
      </c>
      <c r="BI23" s="2" t="s">
        <v>198</v>
      </c>
    </row>
    <row r="24" spans="1:61" ht="18" customHeight="1">
      <c r="A24" s="14" t="s">
        <v>145</v>
      </c>
      <c r="B24" s="14">
        <v>9</v>
      </c>
      <c r="C24" s="14" t="s">
        <v>146</v>
      </c>
      <c r="D24" s="15" t="s">
        <v>147</v>
      </c>
      <c r="E24" s="14" t="s">
        <v>7</v>
      </c>
      <c r="F24" s="14" t="s">
        <v>9</v>
      </c>
      <c r="G24" s="14" t="s">
        <v>150</v>
      </c>
      <c r="H24" s="16"/>
      <c r="I24" s="33" t="str">
        <f t="shared" si="0"/>
        <v>1963-01-13</v>
      </c>
      <c r="J24" s="33" t="str">
        <f t="shared" si="1"/>
        <v>M39559822</v>
      </c>
      <c r="K24" s="33" t="str">
        <f t="shared" si="2"/>
        <v>2027-01-24</v>
      </c>
      <c r="L24" s="33" t="str">
        <f t="shared" si="4"/>
        <v>01045113650</v>
      </c>
      <c r="M24" s="34" t="str">
        <f t="shared" si="3"/>
        <v/>
      </c>
      <c r="N24" s="35" t="str">
        <f t="shared" si="5"/>
        <v>OK</v>
      </c>
      <c r="O24" s="35" t="str">
        <f t="shared" si="6"/>
        <v>부분결제</v>
      </c>
      <c r="P24" s="35" t="str">
        <f t="shared" si="7"/>
        <v>2376200</v>
      </c>
      <c r="Q24" s="35" t="str">
        <f t="shared" si="8"/>
        <v>122800</v>
      </c>
      <c r="R24" s="31"/>
      <c r="AF24" s="31" t="s">
        <v>157</v>
      </c>
      <c r="AG24" s="30" t="s">
        <v>23</v>
      </c>
      <c r="AH24" s="30" t="s">
        <v>65</v>
      </c>
      <c r="AI24" s="30" t="s">
        <v>158</v>
      </c>
      <c r="AJ24" s="30">
        <v>3</v>
      </c>
      <c r="AK24" s="30" t="s">
        <v>163</v>
      </c>
      <c r="AL24" s="30" t="s">
        <v>159</v>
      </c>
      <c r="AM24" s="30" t="s">
        <v>70</v>
      </c>
      <c r="AN24" s="30" t="s">
        <v>71</v>
      </c>
      <c r="AO24" s="30" t="s">
        <v>106</v>
      </c>
      <c r="AP24" s="30" t="s">
        <v>32</v>
      </c>
      <c r="AQ24" s="30" t="s">
        <v>31</v>
      </c>
      <c r="AR24" s="30" t="s">
        <v>200</v>
      </c>
      <c r="AS24" s="30" t="s">
        <v>33</v>
      </c>
      <c r="AT24" s="30" t="s">
        <v>33</v>
      </c>
      <c r="AU24" s="30" t="s">
        <v>160</v>
      </c>
      <c r="AW24" s="30" t="s">
        <v>160</v>
      </c>
      <c r="AX24" s="30" t="s">
        <v>160</v>
      </c>
      <c r="AY24" s="32" t="s">
        <v>165</v>
      </c>
      <c r="AZ24" s="30">
        <v>2299000</v>
      </c>
      <c r="BA24" s="31">
        <v>0</v>
      </c>
      <c r="BB24" s="30" t="s">
        <v>161</v>
      </c>
      <c r="BH24" s="2" t="s">
        <v>162</v>
      </c>
      <c r="BI24" s="2" t="s">
        <v>198</v>
      </c>
    </row>
    <row r="25" spans="1:61" ht="18" customHeight="1">
      <c r="A25" s="14"/>
      <c r="B25" s="14"/>
      <c r="C25" s="14" t="s">
        <v>148</v>
      </c>
      <c r="D25" s="15" t="s">
        <v>149</v>
      </c>
      <c r="E25" s="14" t="s">
        <v>6</v>
      </c>
      <c r="F25" s="14" t="s">
        <v>9</v>
      </c>
      <c r="G25" s="14"/>
      <c r="H25" s="16"/>
      <c r="I25" s="33" t="str">
        <f t="shared" si="0"/>
        <v>1965-10-08</v>
      </c>
      <c r="J25" s="33" t="str">
        <f t="shared" si="1"/>
        <v>M22293861</v>
      </c>
      <c r="K25" s="33" t="str">
        <f t="shared" si="2"/>
        <v>2027-01-24</v>
      </c>
      <c r="L25" s="33" t="str">
        <f t="shared" si="4"/>
        <v>01087313650</v>
      </c>
      <c r="M25" s="34" t="str">
        <f t="shared" si="3"/>
        <v/>
      </c>
      <c r="N25" s="35" t="str">
        <f t="shared" si="5"/>
        <v>OK</v>
      </c>
      <c r="O25" s="35" t="str">
        <f t="shared" si="6"/>
        <v>부분결제</v>
      </c>
      <c r="P25" s="35" t="str">
        <f t="shared" si="7"/>
        <v>2376200</v>
      </c>
      <c r="Q25" s="35" t="str">
        <f t="shared" si="8"/>
        <v>122800</v>
      </c>
      <c r="R25" s="31" t="s">
        <v>18</v>
      </c>
      <c r="S25" s="30" t="s">
        <v>113</v>
      </c>
      <c r="T25" s="30" t="s">
        <v>18</v>
      </c>
      <c r="U25" s="30" t="s">
        <v>114</v>
      </c>
      <c r="V25" s="30" t="s">
        <v>115</v>
      </c>
      <c r="W25" s="30" t="s">
        <v>119</v>
      </c>
      <c r="X25" s="30" t="s">
        <v>34</v>
      </c>
      <c r="Y25" s="30" t="s">
        <v>32</v>
      </c>
      <c r="Z25" s="30" t="s">
        <v>120</v>
      </c>
      <c r="AA25" s="30" t="s">
        <v>121</v>
      </c>
      <c r="AC25" s="30" t="s">
        <v>33</v>
      </c>
      <c r="AD25" s="30" t="s">
        <v>122</v>
      </c>
      <c r="AF25" s="31" t="s">
        <v>157</v>
      </c>
      <c r="AG25" s="30" t="s">
        <v>24</v>
      </c>
      <c r="AH25" s="30" t="s">
        <v>65</v>
      </c>
      <c r="AI25" s="30" t="s">
        <v>158</v>
      </c>
      <c r="AJ25" s="30">
        <v>4</v>
      </c>
      <c r="AK25" s="30" t="s">
        <v>163</v>
      </c>
      <c r="AL25" s="30" t="s">
        <v>159</v>
      </c>
      <c r="AM25" s="30" t="s">
        <v>72</v>
      </c>
      <c r="AN25" s="30" t="s">
        <v>73</v>
      </c>
      <c r="AO25" s="30" t="s">
        <v>110</v>
      </c>
      <c r="AP25" s="30" t="s">
        <v>32</v>
      </c>
      <c r="AQ25" s="30" t="s">
        <v>31</v>
      </c>
      <c r="AR25" s="30" t="s">
        <v>197</v>
      </c>
      <c r="AS25" s="30" t="s">
        <v>33</v>
      </c>
      <c r="AT25" s="30" t="s">
        <v>33</v>
      </c>
      <c r="AU25" s="30" t="s">
        <v>160</v>
      </c>
      <c r="AW25" s="30" t="s">
        <v>160</v>
      </c>
      <c r="AX25" s="30" t="s">
        <v>160</v>
      </c>
      <c r="AY25" s="31" t="s">
        <v>165</v>
      </c>
      <c r="AZ25" s="30">
        <v>2299000</v>
      </c>
      <c r="BA25" s="31">
        <v>0</v>
      </c>
      <c r="BB25" s="30" t="s">
        <v>161</v>
      </c>
      <c r="BH25" s="2" t="s">
        <v>162</v>
      </c>
      <c r="BI25" s="2" t="s">
        <v>198</v>
      </c>
    </row>
    <row r="26" spans="1:61" ht="18" customHeight="1">
      <c r="A26" s="14" t="s">
        <v>201</v>
      </c>
      <c r="B26" s="14">
        <v>10</v>
      </c>
      <c r="C26" s="14" t="s">
        <v>202</v>
      </c>
      <c r="D26" s="15" t="s">
        <v>203</v>
      </c>
      <c r="E26" s="14" t="s">
        <v>6</v>
      </c>
      <c r="F26" s="14" t="s">
        <v>9</v>
      </c>
      <c r="G26" s="14" t="s">
        <v>206</v>
      </c>
      <c r="H26" s="16"/>
      <c r="I26" s="33" t="str">
        <f t="shared" si="0"/>
        <v>1969-12-19</v>
      </c>
      <c r="J26" s="33" t="str">
        <f t="shared" si="1"/>
        <v>M03272760</v>
      </c>
      <c r="K26" s="33" t="str">
        <f t="shared" si="2"/>
        <v>2028-06-15</v>
      </c>
      <c r="L26" s="33" t="str">
        <f t="shared" si="4"/>
        <v>01080076427</v>
      </c>
      <c r="M26" s="34" t="str">
        <f t="shared" si="3"/>
        <v/>
      </c>
      <c r="N26" s="35" t="str">
        <f t="shared" si="5"/>
        <v>OK</v>
      </c>
      <c r="O26" s="35" t="str">
        <f t="shared" si="6"/>
        <v>전체미납</v>
      </c>
      <c r="P26" s="35" t="str">
        <f t="shared" si="7"/>
        <v>2476200</v>
      </c>
      <c r="Q26" s="35" t="str">
        <f t="shared" si="8"/>
        <v>122800</v>
      </c>
      <c r="R26" s="31" t="s">
        <v>19</v>
      </c>
      <c r="S26" s="30" t="s">
        <v>113</v>
      </c>
      <c r="T26" s="30" t="s">
        <v>19</v>
      </c>
      <c r="U26" s="30" t="s">
        <v>116</v>
      </c>
      <c r="V26" s="30" t="s">
        <v>117</v>
      </c>
      <c r="W26" s="30" t="s">
        <v>123</v>
      </c>
      <c r="X26" s="30" t="s">
        <v>34</v>
      </c>
      <c r="Y26" s="30" t="s">
        <v>32</v>
      </c>
      <c r="Z26" s="30" t="s">
        <v>124</v>
      </c>
      <c r="AA26" s="30" t="s">
        <v>125</v>
      </c>
      <c r="AC26" s="30" t="s">
        <v>33</v>
      </c>
      <c r="AD26" s="30" t="s">
        <v>122</v>
      </c>
      <c r="AF26" s="31" t="s">
        <v>157</v>
      </c>
      <c r="AG26" s="30" t="s">
        <v>22</v>
      </c>
      <c r="AH26" s="30" t="s">
        <v>201</v>
      </c>
      <c r="AI26" s="30" t="s">
        <v>158</v>
      </c>
      <c r="AJ26" s="30">
        <v>1</v>
      </c>
      <c r="AK26" s="30" t="s">
        <v>164</v>
      </c>
      <c r="AL26" s="30" t="s">
        <v>159</v>
      </c>
      <c r="AM26" s="30" t="s">
        <v>202</v>
      </c>
      <c r="AN26" s="30" t="s">
        <v>203</v>
      </c>
      <c r="AO26" s="30" t="s">
        <v>207</v>
      </c>
      <c r="AP26" s="30" t="s">
        <v>32</v>
      </c>
      <c r="AQ26" s="30" t="s">
        <v>34</v>
      </c>
      <c r="AR26" s="30" t="s">
        <v>212</v>
      </c>
      <c r="AS26" s="30" t="s">
        <v>33</v>
      </c>
      <c r="AT26" s="30" t="s">
        <v>33</v>
      </c>
      <c r="AU26" s="30" t="s">
        <v>160</v>
      </c>
      <c r="AW26" s="30" t="s">
        <v>160</v>
      </c>
      <c r="AX26" s="30" t="s">
        <v>160</v>
      </c>
      <c r="AY26" s="32" t="s">
        <v>213</v>
      </c>
      <c r="AZ26" s="30">
        <v>2476200</v>
      </c>
      <c r="BA26" s="31">
        <v>122800</v>
      </c>
      <c r="BB26" s="30" t="s">
        <v>167</v>
      </c>
      <c r="BH26" s="2" t="s">
        <v>162</v>
      </c>
      <c r="BI26" s="2" t="s">
        <v>214</v>
      </c>
    </row>
    <row r="27" spans="1:61" ht="18" customHeight="1">
      <c r="A27" s="14"/>
      <c r="B27" s="14"/>
      <c r="C27" s="14" t="s">
        <v>204</v>
      </c>
      <c r="D27" s="15" t="s">
        <v>205</v>
      </c>
      <c r="E27" s="14" t="s">
        <v>6</v>
      </c>
      <c r="F27" s="14" t="s">
        <v>9</v>
      </c>
      <c r="G27" s="14"/>
      <c r="H27" s="16"/>
      <c r="I27" s="33" t="str">
        <f t="shared" si="0"/>
        <v>1964-01-27</v>
      </c>
      <c r="J27" s="33" t="str">
        <f t="shared" si="1"/>
        <v>M55423888</v>
      </c>
      <c r="K27" s="33" t="str">
        <f t="shared" si="2"/>
        <v>2027-07-04</v>
      </c>
      <c r="L27" s="33" t="str">
        <f t="shared" si="4"/>
        <v>01063808585</v>
      </c>
      <c r="M27" s="34" t="str">
        <f t="shared" si="3"/>
        <v/>
      </c>
      <c r="N27" s="35" t="str">
        <f t="shared" si="5"/>
        <v>OK</v>
      </c>
      <c r="O27" s="35" t="str">
        <f t="shared" si="6"/>
        <v>전체미납</v>
      </c>
      <c r="P27" s="35" t="str">
        <f t="shared" si="7"/>
        <v>2476200</v>
      </c>
      <c r="Q27" s="35" t="str">
        <f t="shared" si="8"/>
        <v>122800</v>
      </c>
      <c r="R27" s="31"/>
      <c r="AF27" s="31" t="s">
        <v>157</v>
      </c>
      <c r="AG27" s="30" t="s">
        <v>23</v>
      </c>
      <c r="AH27" s="30" t="s">
        <v>201</v>
      </c>
      <c r="AI27" s="30" t="s">
        <v>158</v>
      </c>
      <c r="AJ27" s="30">
        <v>2</v>
      </c>
      <c r="AK27" s="30" t="s">
        <v>164</v>
      </c>
      <c r="AL27" s="30" t="s">
        <v>159</v>
      </c>
      <c r="AM27" s="30" t="s">
        <v>204</v>
      </c>
      <c r="AN27" s="30" t="s">
        <v>205</v>
      </c>
      <c r="AO27" s="30" t="s">
        <v>209</v>
      </c>
      <c r="AP27" s="30" t="s">
        <v>32</v>
      </c>
      <c r="AQ27" s="30" t="s">
        <v>34</v>
      </c>
      <c r="AR27" s="30" t="s">
        <v>215</v>
      </c>
      <c r="AS27" s="30" t="s">
        <v>33</v>
      </c>
      <c r="AT27" s="30" t="s">
        <v>33</v>
      </c>
      <c r="AU27" s="30" t="s">
        <v>160</v>
      </c>
      <c r="AW27" s="30" t="s">
        <v>160</v>
      </c>
      <c r="AX27" s="30" t="s">
        <v>160</v>
      </c>
      <c r="AY27" s="32" t="s">
        <v>213</v>
      </c>
      <c r="AZ27" s="30">
        <v>2476200</v>
      </c>
      <c r="BA27" s="31">
        <v>122800</v>
      </c>
      <c r="BB27" s="30" t="s">
        <v>167</v>
      </c>
      <c r="BH27" s="2" t="s">
        <v>162</v>
      </c>
      <c r="BI27" s="2" t="s">
        <v>214</v>
      </c>
    </row>
    <row r="28" spans="1:61" ht="18" customHeight="1">
      <c r="A28" s="14"/>
      <c r="B28" s="14"/>
      <c r="C28" s="14"/>
      <c r="D28" s="15"/>
      <c r="E28" s="14"/>
      <c r="F28" s="14"/>
      <c r="G28" s="14"/>
      <c r="H28" s="16"/>
      <c r="I28" s="33" t="e">
        <f t="shared" si="0"/>
        <v>#N/A</v>
      </c>
      <c r="J28" s="33" t="e">
        <f t="shared" si="1"/>
        <v>#N/A</v>
      </c>
      <c r="K28" s="33" t="e">
        <f t="shared" si="2"/>
        <v>#N/A</v>
      </c>
      <c r="L28" s="33" t="e">
        <f t="shared" si="4"/>
        <v>#N/A</v>
      </c>
      <c r="M28" s="34" t="e">
        <f t="shared" si="3"/>
        <v>#N/A</v>
      </c>
      <c r="N28" s="35" t="e">
        <f t="shared" si="5"/>
        <v>#N/A</v>
      </c>
      <c r="O28" s="35" t="e">
        <f t="shared" si="6"/>
        <v>#N/A</v>
      </c>
      <c r="P28" s="35" t="e">
        <f t="shared" si="7"/>
        <v>#N/A</v>
      </c>
      <c r="Q28" s="35" t="e">
        <f t="shared" si="8"/>
        <v>#N/A</v>
      </c>
      <c r="R28" s="31" t="s">
        <v>20</v>
      </c>
      <c r="S28" s="30" t="s">
        <v>145</v>
      </c>
      <c r="T28" s="30" t="s">
        <v>18</v>
      </c>
      <c r="U28" s="30" t="s">
        <v>146</v>
      </c>
      <c r="V28" s="30" t="s">
        <v>147</v>
      </c>
      <c r="W28" s="30" t="s">
        <v>151</v>
      </c>
      <c r="X28" s="30" t="s">
        <v>31</v>
      </c>
      <c r="Y28" s="30" t="s">
        <v>32</v>
      </c>
      <c r="Z28" s="30" t="s">
        <v>152</v>
      </c>
      <c r="AA28" s="30" t="s">
        <v>153</v>
      </c>
      <c r="AC28" s="30" t="s">
        <v>33</v>
      </c>
      <c r="AF28" s="31"/>
      <c r="AX28" s="32"/>
      <c r="AY28" s="30"/>
      <c r="AZ28" s="31"/>
      <c r="BA28" s="30"/>
      <c r="BB28" s="37"/>
      <c r="BC28" s="2"/>
    </row>
    <row r="29" spans="1:61" ht="18" customHeight="1">
      <c r="A29" s="14"/>
      <c r="B29" s="14"/>
      <c r="C29" s="14"/>
      <c r="D29" s="15"/>
      <c r="E29" s="14"/>
      <c r="F29" s="14"/>
      <c r="G29" s="14"/>
      <c r="H29" s="16"/>
      <c r="I29" s="33" t="e">
        <f t="shared" si="0"/>
        <v>#N/A</v>
      </c>
      <c r="J29" s="33" t="e">
        <f t="shared" si="1"/>
        <v>#N/A</v>
      </c>
      <c r="K29" s="33" t="e">
        <f t="shared" si="2"/>
        <v>#N/A</v>
      </c>
      <c r="L29" s="33" t="e">
        <f t="shared" si="4"/>
        <v>#N/A</v>
      </c>
      <c r="M29" s="34" t="e">
        <f t="shared" si="3"/>
        <v>#N/A</v>
      </c>
      <c r="N29" s="35" t="e">
        <f t="shared" si="5"/>
        <v>#N/A</v>
      </c>
      <c r="O29" s="35" t="e">
        <f t="shared" si="6"/>
        <v>#N/A</v>
      </c>
      <c r="P29" s="35" t="e">
        <f t="shared" si="7"/>
        <v>#N/A</v>
      </c>
      <c r="Q29" s="35" t="e">
        <f t="shared" si="8"/>
        <v>#N/A</v>
      </c>
      <c r="R29" s="31" t="s">
        <v>21</v>
      </c>
      <c r="S29" s="30" t="s">
        <v>145</v>
      </c>
      <c r="T29" s="30" t="s">
        <v>19</v>
      </c>
      <c r="U29" s="30" t="s">
        <v>148</v>
      </c>
      <c r="V29" s="30" t="s">
        <v>149</v>
      </c>
      <c r="W29" s="30" t="s">
        <v>154</v>
      </c>
      <c r="X29" s="30" t="s">
        <v>34</v>
      </c>
      <c r="Y29" s="30" t="s">
        <v>32</v>
      </c>
      <c r="Z29" s="30" t="s">
        <v>155</v>
      </c>
      <c r="AA29" s="30" t="s">
        <v>153</v>
      </c>
      <c r="AC29" s="30" t="s">
        <v>33</v>
      </c>
      <c r="AF29" s="31"/>
      <c r="AX29" s="31"/>
      <c r="AY29" s="30"/>
      <c r="AZ29" s="31"/>
      <c r="BA29" s="30"/>
      <c r="BB29" s="37"/>
      <c r="BC29" s="2"/>
    </row>
    <row r="30" spans="1:61" ht="18" customHeight="1">
      <c r="A30" s="14"/>
      <c r="B30" s="14"/>
      <c r="C30" s="14"/>
      <c r="D30" s="15"/>
      <c r="E30" s="14"/>
      <c r="F30" s="14"/>
      <c r="G30" s="14"/>
      <c r="H30" s="16"/>
      <c r="I30" s="33" t="e">
        <f t="shared" si="0"/>
        <v>#N/A</v>
      </c>
      <c r="J30" s="33" t="e">
        <f t="shared" si="1"/>
        <v>#N/A</v>
      </c>
      <c r="K30" s="33" t="e">
        <f t="shared" si="2"/>
        <v>#N/A</v>
      </c>
      <c r="L30" s="33" t="e">
        <f t="shared" si="4"/>
        <v>#N/A</v>
      </c>
      <c r="M30" s="34" t="e">
        <f t="shared" si="3"/>
        <v>#N/A</v>
      </c>
      <c r="N30" s="35" t="e">
        <f t="shared" si="5"/>
        <v>#N/A</v>
      </c>
      <c r="O30" s="35" t="e">
        <f t="shared" si="6"/>
        <v>#N/A</v>
      </c>
      <c r="P30" s="35" t="e">
        <f t="shared" si="7"/>
        <v>#N/A</v>
      </c>
      <c r="Q30" s="35" t="e">
        <f t="shared" si="8"/>
        <v>#N/A</v>
      </c>
      <c r="R30" s="31" t="s">
        <v>22</v>
      </c>
      <c r="S30" s="30" t="s">
        <v>201</v>
      </c>
      <c r="T30" s="30" t="s">
        <v>18</v>
      </c>
      <c r="U30" s="30" t="s">
        <v>202</v>
      </c>
      <c r="V30" s="30" t="s">
        <v>203</v>
      </c>
      <c r="W30" s="30" t="s">
        <v>207</v>
      </c>
      <c r="X30" s="30" t="s">
        <v>34</v>
      </c>
      <c r="Y30" s="30" t="s">
        <v>32</v>
      </c>
      <c r="Z30" s="30" t="s">
        <v>208</v>
      </c>
      <c r="AA30" s="30" t="s">
        <v>80</v>
      </c>
      <c r="AC30" s="30" t="s">
        <v>33</v>
      </c>
      <c r="AF30" s="31"/>
    </row>
    <row r="31" spans="1:61" ht="18" customHeight="1">
      <c r="A31" s="14"/>
      <c r="B31" s="14"/>
      <c r="C31" s="14"/>
      <c r="D31" s="15"/>
      <c r="E31" s="14"/>
      <c r="F31" s="14"/>
      <c r="G31" s="14"/>
      <c r="H31" s="16"/>
      <c r="I31" s="33" t="e">
        <f t="shared" si="0"/>
        <v>#N/A</v>
      </c>
      <c r="J31" s="33" t="e">
        <f t="shared" si="1"/>
        <v>#N/A</v>
      </c>
      <c r="K31" s="33" t="e">
        <f t="shared" si="2"/>
        <v>#N/A</v>
      </c>
      <c r="L31" s="33" t="e">
        <f t="shared" si="4"/>
        <v>#N/A</v>
      </c>
      <c r="M31" s="34" t="e">
        <f t="shared" si="3"/>
        <v>#N/A</v>
      </c>
      <c r="N31" s="35" t="e">
        <f t="shared" si="5"/>
        <v>#N/A</v>
      </c>
      <c r="O31" s="35" t="e">
        <f t="shared" si="6"/>
        <v>#N/A</v>
      </c>
      <c r="P31" s="35" t="e">
        <f t="shared" si="7"/>
        <v>#N/A</v>
      </c>
      <c r="Q31" s="35" t="e">
        <f t="shared" si="8"/>
        <v>#N/A</v>
      </c>
      <c r="R31" s="31" t="s">
        <v>23</v>
      </c>
      <c r="S31" s="30" t="s">
        <v>201</v>
      </c>
      <c r="T31" s="30" t="s">
        <v>19</v>
      </c>
      <c r="U31" s="30" t="s">
        <v>204</v>
      </c>
      <c r="V31" s="30" t="s">
        <v>205</v>
      </c>
      <c r="W31" s="30" t="s">
        <v>209</v>
      </c>
      <c r="X31" s="30" t="s">
        <v>34</v>
      </c>
      <c r="Y31" s="30" t="s">
        <v>32</v>
      </c>
      <c r="Z31" s="30" t="s">
        <v>210</v>
      </c>
      <c r="AA31" s="30" t="s">
        <v>211</v>
      </c>
      <c r="AC31" s="30" t="s">
        <v>33</v>
      </c>
      <c r="AF31" s="31"/>
    </row>
    <row r="32" spans="1:61" ht="18" customHeight="1">
      <c r="A32" s="14"/>
      <c r="B32" s="14"/>
      <c r="C32" s="14"/>
      <c r="D32" s="15"/>
      <c r="E32" s="14"/>
      <c r="F32" s="14"/>
      <c r="G32" s="14"/>
      <c r="H32" s="16"/>
      <c r="I32" s="33" t="e">
        <f t="shared" si="0"/>
        <v>#N/A</v>
      </c>
      <c r="J32" s="33" t="e">
        <f t="shared" si="1"/>
        <v>#N/A</v>
      </c>
      <c r="K32" s="33" t="e">
        <f t="shared" si="2"/>
        <v>#N/A</v>
      </c>
      <c r="L32" s="33" t="e">
        <f t="shared" si="4"/>
        <v>#N/A</v>
      </c>
      <c r="M32" s="34" t="e">
        <f t="shared" si="3"/>
        <v>#N/A</v>
      </c>
      <c r="N32" s="35" t="e">
        <f t="shared" si="5"/>
        <v>#N/A</v>
      </c>
      <c r="O32" s="35" t="e">
        <f t="shared" si="6"/>
        <v>#N/A</v>
      </c>
      <c r="P32" s="35" t="e">
        <f t="shared" si="7"/>
        <v>#N/A</v>
      </c>
      <c r="Q32" s="35" t="e">
        <f t="shared" si="8"/>
        <v>#N/A</v>
      </c>
      <c r="R32" s="31"/>
      <c r="AF32" s="31"/>
    </row>
    <row r="33" spans="1:53" ht="18" customHeight="1">
      <c r="A33" s="14"/>
      <c r="B33" s="14"/>
      <c r="C33" s="14"/>
      <c r="D33" s="15"/>
      <c r="E33" s="14"/>
      <c r="F33" s="14"/>
      <c r="G33" s="14"/>
      <c r="H33" s="16"/>
      <c r="I33" s="33" t="e">
        <f t="shared" si="0"/>
        <v>#N/A</v>
      </c>
      <c r="J33" s="33" t="e">
        <f t="shared" si="1"/>
        <v>#N/A</v>
      </c>
      <c r="K33" s="33" t="e">
        <f t="shared" si="2"/>
        <v>#N/A</v>
      </c>
      <c r="L33" s="33" t="e">
        <f t="shared" si="4"/>
        <v>#N/A</v>
      </c>
      <c r="M33" s="34" t="e">
        <f t="shared" si="3"/>
        <v>#N/A</v>
      </c>
      <c r="N33" s="35" t="e">
        <f t="shared" si="5"/>
        <v>#N/A</v>
      </c>
      <c r="O33" s="35" t="e">
        <f t="shared" si="6"/>
        <v>#N/A</v>
      </c>
      <c r="P33" s="35" t="e">
        <f t="shared" si="7"/>
        <v>#N/A</v>
      </c>
      <c r="Q33" s="35" t="e">
        <f t="shared" si="8"/>
        <v>#N/A</v>
      </c>
      <c r="R33" s="31"/>
      <c r="AF33" s="31"/>
      <c r="BA33" s="32"/>
    </row>
    <row r="34" spans="1:53" ht="18" customHeight="1">
      <c r="A34" s="14"/>
      <c r="B34" s="14"/>
      <c r="C34" s="14"/>
      <c r="D34" s="15"/>
      <c r="E34" s="14"/>
      <c r="F34" s="14"/>
      <c r="G34" s="14"/>
      <c r="H34" s="16"/>
      <c r="I34" s="33" t="e">
        <f t="shared" si="0"/>
        <v>#N/A</v>
      </c>
      <c r="J34" s="33" t="e">
        <f t="shared" si="1"/>
        <v>#N/A</v>
      </c>
      <c r="K34" s="33" t="e">
        <f t="shared" si="2"/>
        <v>#N/A</v>
      </c>
      <c r="L34" s="33" t="e">
        <f t="shared" si="4"/>
        <v>#N/A</v>
      </c>
      <c r="M34" s="34" t="e">
        <f t="shared" si="3"/>
        <v>#N/A</v>
      </c>
      <c r="N34" s="35" t="e">
        <f t="shared" si="5"/>
        <v>#N/A</v>
      </c>
      <c r="O34" s="35" t="e">
        <f t="shared" si="6"/>
        <v>#N/A</v>
      </c>
      <c r="P34" s="35" t="e">
        <f t="shared" si="7"/>
        <v>#N/A</v>
      </c>
      <c r="Q34" s="35" t="e">
        <f t="shared" si="8"/>
        <v>#N/A</v>
      </c>
      <c r="R34" s="31"/>
      <c r="AF34" s="31"/>
    </row>
    <row r="35" spans="1:53" ht="18" customHeight="1">
      <c r="A35" s="14"/>
      <c r="B35" s="14"/>
      <c r="C35" s="14"/>
      <c r="D35" s="15"/>
      <c r="E35" s="14"/>
      <c r="F35" s="14"/>
      <c r="G35" s="14"/>
      <c r="H35" s="16"/>
      <c r="I35" s="33" t="e">
        <f t="shared" si="0"/>
        <v>#N/A</v>
      </c>
      <c r="J35" s="33" t="e">
        <f t="shared" si="1"/>
        <v>#N/A</v>
      </c>
      <c r="K35" s="33" t="e">
        <f t="shared" si="2"/>
        <v>#N/A</v>
      </c>
      <c r="L35" s="33" t="e">
        <f t="shared" si="4"/>
        <v>#N/A</v>
      </c>
      <c r="M35" s="34" t="e">
        <f t="shared" si="3"/>
        <v>#N/A</v>
      </c>
      <c r="N35" s="35" t="e">
        <f t="shared" si="5"/>
        <v>#N/A</v>
      </c>
      <c r="O35" s="35" t="e">
        <f t="shared" si="6"/>
        <v>#N/A</v>
      </c>
      <c r="P35" s="35" t="e">
        <f t="shared" si="7"/>
        <v>#N/A</v>
      </c>
      <c r="Q35" s="35" t="e">
        <f t="shared" si="8"/>
        <v>#N/A</v>
      </c>
      <c r="R35" s="31"/>
      <c r="AF35" s="31"/>
    </row>
    <row r="36" spans="1:53" ht="18" customHeight="1">
      <c r="A36" s="14"/>
      <c r="B36" s="14"/>
      <c r="C36" s="14"/>
      <c r="D36" s="15"/>
      <c r="E36" s="14"/>
      <c r="F36" s="14"/>
      <c r="G36" s="14"/>
      <c r="H36" s="16"/>
      <c r="I36" s="33" t="e">
        <f t="shared" si="0"/>
        <v>#N/A</v>
      </c>
      <c r="J36" s="33" t="e">
        <f t="shared" si="1"/>
        <v>#N/A</v>
      </c>
      <c r="K36" s="33" t="e">
        <f t="shared" si="2"/>
        <v>#N/A</v>
      </c>
      <c r="L36" s="33" t="e">
        <f t="shared" si="4"/>
        <v>#N/A</v>
      </c>
      <c r="M36" s="34" t="e">
        <f t="shared" si="3"/>
        <v>#N/A</v>
      </c>
      <c r="N36" s="35" t="e">
        <f t="shared" si="5"/>
        <v>#N/A</v>
      </c>
      <c r="O36" s="35" t="e">
        <f t="shared" si="6"/>
        <v>#N/A</v>
      </c>
      <c r="P36" s="35" t="e">
        <f t="shared" si="7"/>
        <v>#N/A</v>
      </c>
      <c r="Q36" s="35" t="e">
        <f t="shared" si="8"/>
        <v>#N/A</v>
      </c>
      <c r="R36" s="31"/>
      <c r="AF36" s="31"/>
    </row>
    <row r="37" spans="1:53" ht="18" customHeight="1">
      <c r="A37" s="14"/>
      <c r="B37" s="14"/>
      <c r="C37" s="14"/>
      <c r="D37" s="15"/>
      <c r="E37" s="14"/>
      <c r="F37" s="14"/>
      <c r="G37" s="14"/>
      <c r="H37" s="16"/>
      <c r="I37" s="33" t="e">
        <f t="shared" si="0"/>
        <v>#N/A</v>
      </c>
      <c r="J37" s="33" t="e">
        <f t="shared" si="1"/>
        <v>#N/A</v>
      </c>
      <c r="K37" s="33" t="e">
        <f t="shared" si="2"/>
        <v>#N/A</v>
      </c>
      <c r="L37" s="33" t="e">
        <f t="shared" si="4"/>
        <v>#N/A</v>
      </c>
      <c r="M37" s="34" t="e">
        <f t="shared" si="3"/>
        <v>#N/A</v>
      </c>
      <c r="N37" s="35" t="e">
        <f t="shared" si="5"/>
        <v>#N/A</v>
      </c>
      <c r="O37" s="35" t="e">
        <f t="shared" si="6"/>
        <v>#N/A</v>
      </c>
      <c r="P37" s="35" t="e">
        <f t="shared" si="7"/>
        <v>#N/A</v>
      </c>
      <c r="Q37" s="35" t="e">
        <f t="shared" si="8"/>
        <v>#N/A</v>
      </c>
      <c r="R37" s="31"/>
      <c r="AF37" s="31"/>
    </row>
    <row r="38" spans="1:53" ht="18" customHeight="1">
      <c r="A38" s="14"/>
      <c r="B38" s="14"/>
      <c r="C38" s="14"/>
      <c r="D38" s="15"/>
      <c r="E38" s="14"/>
      <c r="F38" s="14"/>
      <c r="G38" s="14"/>
      <c r="H38" s="16"/>
      <c r="I38" s="33" t="e">
        <f t="shared" si="0"/>
        <v>#N/A</v>
      </c>
      <c r="J38" s="33" t="e">
        <f t="shared" si="1"/>
        <v>#N/A</v>
      </c>
      <c r="K38" s="33" t="e">
        <f t="shared" si="2"/>
        <v>#N/A</v>
      </c>
      <c r="L38" s="33" t="e">
        <f t="shared" si="4"/>
        <v>#N/A</v>
      </c>
      <c r="M38" s="34" t="e">
        <f t="shared" si="3"/>
        <v>#N/A</v>
      </c>
      <c r="N38" s="35" t="e">
        <f t="shared" si="5"/>
        <v>#N/A</v>
      </c>
      <c r="O38" s="35" t="e">
        <f t="shared" si="6"/>
        <v>#N/A</v>
      </c>
      <c r="P38" s="35" t="e">
        <f t="shared" si="7"/>
        <v>#N/A</v>
      </c>
      <c r="Q38" s="35" t="e">
        <f t="shared" si="8"/>
        <v>#N/A</v>
      </c>
      <c r="R38" s="31"/>
      <c r="AF38" s="31"/>
    </row>
    <row r="39" spans="1:53" ht="18" customHeight="1">
      <c r="A39" s="14"/>
      <c r="B39" s="14"/>
      <c r="C39" s="14"/>
      <c r="D39" s="15"/>
      <c r="E39" s="14"/>
      <c r="F39" s="14"/>
      <c r="G39" s="14"/>
      <c r="H39" s="16"/>
      <c r="I39" s="33" t="e">
        <f t="shared" si="0"/>
        <v>#N/A</v>
      </c>
      <c r="J39" s="33" t="e">
        <f t="shared" si="1"/>
        <v>#N/A</v>
      </c>
      <c r="K39" s="33" t="e">
        <f t="shared" si="2"/>
        <v>#N/A</v>
      </c>
      <c r="L39" s="33" t="e">
        <f t="shared" si="4"/>
        <v>#N/A</v>
      </c>
      <c r="M39" s="34" t="e">
        <f t="shared" si="3"/>
        <v>#N/A</v>
      </c>
      <c r="N39" s="35" t="e">
        <f t="shared" si="5"/>
        <v>#N/A</v>
      </c>
      <c r="O39" s="35" t="e">
        <f t="shared" si="6"/>
        <v>#N/A</v>
      </c>
      <c r="P39" s="35" t="e">
        <f t="shared" si="7"/>
        <v>#N/A</v>
      </c>
      <c r="Q39" s="35" t="e">
        <f t="shared" si="8"/>
        <v>#N/A</v>
      </c>
      <c r="R39" s="31"/>
      <c r="AF39" s="31"/>
    </row>
    <row r="40" spans="1:53" ht="18" customHeight="1">
      <c r="A40" s="14"/>
      <c r="B40" s="14"/>
      <c r="C40" s="14"/>
      <c r="D40" s="15"/>
      <c r="E40" s="14"/>
      <c r="F40" s="14"/>
      <c r="G40" s="14"/>
      <c r="H40" s="16"/>
      <c r="I40" s="33" t="e">
        <f t="shared" si="0"/>
        <v>#N/A</v>
      </c>
      <c r="J40" s="33" t="e">
        <f t="shared" si="1"/>
        <v>#N/A</v>
      </c>
      <c r="K40" s="33" t="e">
        <f t="shared" si="2"/>
        <v>#N/A</v>
      </c>
      <c r="L40" s="33" t="e">
        <f t="shared" si="4"/>
        <v>#N/A</v>
      </c>
      <c r="M40" s="34" t="e">
        <f t="shared" si="3"/>
        <v>#N/A</v>
      </c>
      <c r="N40" s="35" t="e">
        <f t="shared" si="5"/>
        <v>#N/A</v>
      </c>
      <c r="O40" s="35" t="e">
        <f t="shared" si="6"/>
        <v>#N/A</v>
      </c>
      <c r="P40" s="35" t="e">
        <f t="shared" si="7"/>
        <v>#N/A</v>
      </c>
      <c r="Q40" s="35" t="e">
        <f t="shared" si="8"/>
        <v>#N/A</v>
      </c>
      <c r="R40" s="31"/>
      <c r="AF40" s="31"/>
    </row>
    <row r="41" spans="1:53" ht="18" customHeight="1">
      <c r="A41" s="14"/>
      <c r="B41" s="14"/>
      <c r="C41" s="14"/>
      <c r="D41" s="15"/>
      <c r="E41" s="14"/>
      <c r="F41" s="14"/>
      <c r="G41" s="14"/>
      <c r="H41" s="16"/>
      <c r="I41" s="33" t="e">
        <f t="shared" si="0"/>
        <v>#N/A</v>
      </c>
      <c r="J41" s="33" t="e">
        <f t="shared" si="1"/>
        <v>#N/A</v>
      </c>
      <c r="K41" s="33" t="e">
        <f t="shared" si="2"/>
        <v>#N/A</v>
      </c>
      <c r="L41" s="33" t="e">
        <f t="shared" si="4"/>
        <v>#N/A</v>
      </c>
      <c r="M41" s="34" t="e">
        <f t="shared" si="3"/>
        <v>#N/A</v>
      </c>
      <c r="N41" s="35" t="e">
        <f t="shared" si="5"/>
        <v>#N/A</v>
      </c>
      <c r="O41" s="35" t="e">
        <f t="shared" si="6"/>
        <v>#N/A</v>
      </c>
      <c r="P41" s="35" t="e">
        <f t="shared" si="7"/>
        <v>#N/A</v>
      </c>
      <c r="Q41" s="35" t="e">
        <f t="shared" si="8"/>
        <v>#N/A</v>
      </c>
      <c r="R41" s="31"/>
      <c r="AF41" s="31"/>
    </row>
    <row r="42" spans="1:53" ht="18" customHeight="1">
      <c r="A42" s="14"/>
      <c r="B42" s="14"/>
      <c r="C42" s="14"/>
      <c r="D42" s="15"/>
      <c r="E42" s="14"/>
      <c r="F42" s="14"/>
      <c r="G42" s="14"/>
      <c r="H42" s="16"/>
      <c r="I42" s="33" t="e">
        <f t="shared" si="0"/>
        <v>#N/A</v>
      </c>
      <c r="J42" s="33" t="e">
        <f t="shared" si="1"/>
        <v>#N/A</v>
      </c>
      <c r="K42" s="33" t="e">
        <f t="shared" si="2"/>
        <v>#N/A</v>
      </c>
      <c r="L42" s="33" t="e">
        <f t="shared" si="4"/>
        <v>#N/A</v>
      </c>
      <c r="M42" s="34" t="e">
        <f t="shared" si="3"/>
        <v>#N/A</v>
      </c>
      <c r="N42" s="35" t="e">
        <f t="shared" si="5"/>
        <v>#N/A</v>
      </c>
      <c r="O42" s="35" t="e">
        <f t="shared" si="6"/>
        <v>#N/A</v>
      </c>
      <c r="P42" s="35" t="e">
        <f t="shared" si="7"/>
        <v>#N/A</v>
      </c>
      <c r="Q42" s="35" t="e">
        <f t="shared" si="8"/>
        <v>#N/A</v>
      </c>
      <c r="R42" s="31"/>
      <c r="AF42" s="31"/>
    </row>
    <row r="43" spans="1:53" ht="18" customHeight="1">
      <c r="A43" s="14"/>
      <c r="B43" s="14"/>
      <c r="C43" s="14"/>
      <c r="D43" s="15"/>
      <c r="E43" s="14"/>
      <c r="F43" s="14"/>
      <c r="G43" s="14"/>
      <c r="H43" s="16"/>
      <c r="I43" s="33" t="e">
        <f t="shared" si="0"/>
        <v>#N/A</v>
      </c>
      <c r="J43" s="33" t="e">
        <f t="shared" si="1"/>
        <v>#N/A</v>
      </c>
      <c r="K43" s="33" t="e">
        <f t="shared" si="2"/>
        <v>#N/A</v>
      </c>
      <c r="L43" s="33" t="e">
        <f t="shared" si="4"/>
        <v>#N/A</v>
      </c>
      <c r="M43" s="34" t="e">
        <f t="shared" si="3"/>
        <v>#N/A</v>
      </c>
      <c r="N43" s="35" t="e">
        <f t="shared" si="5"/>
        <v>#N/A</v>
      </c>
      <c r="O43" s="35" t="e">
        <f t="shared" si="6"/>
        <v>#N/A</v>
      </c>
      <c r="P43" s="35" t="e">
        <f t="shared" si="7"/>
        <v>#N/A</v>
      </c>
      <c r="Q43" s="35" t="e">
        <f t="shared" si="8"/>
        <v>#N/A</v>
      </c>
    </row>
    <row r="44" spans="1:53" ht="18" customHeight="1">
      <c r="A44" s="14"/>
      <c r="B44" s="14"/>
      <c r="C44" s="14"/>
      <c r="D44" s="15"/>
      <c r="E44" s="14"/>
      <c r="F44" s="14"/>
      <c r="G44" s="14"/>
      <c r="H44" s="16"/>
      <c r="I44" s="33" t="e">
        <f t="shared" si="0"/>
        <v>#N/A</v>
      </c>
      <c r="J44" s="33" t="e">
        <f t="shared" si="1"/>
        <v>#N/A</v>
      </c>
      <c r="K44" s="33" t="e">
        <f t="shared" si="2"/>
        <v>#N/A</v>
      </c>
      <c r="L44" s="33" t="e">
        <f t="shared" si="4"/>
        <v>#N/A</v>
      </c>
      <c r="M44" s="34" t="e">
        <f t="shared" si="3"/>
        <v>#N/A</v>
      </c>
      <c r="N44" s="35" t="e">
        <f t="shared" si="5"/>
        <v>#N/A</v>
      </c>
      <c r="O44" s="35" t="e">
        <f t="shared" si="6"/>
        <v>#N/A</v>
      </c>
      <c r="P44" s="35" t="e">
        <f t="shared" si="7"/>
        <v>#N/A</v>
      </c>
      <c r="Q44" s="35" t="e">
        <f t="shared" si="8"/>
        <v>#N/A</v>
      </c>
    </row>
    <row r="45" spans="1:53" ht="18" customHeight="1">
      <c r="A45" s="14"/>
      <c r="B45" s="14"/>
      <c r="C45" s="14"/>
      <c r="D45" s="15"/>
      <c r="E45" s="14"/>
      <c r="F45" s="14"/>
      <c r="G45" s="14"/>
      <c r="H45" s="16"/>
      <c r="I45" s="33" t="e">
        <f t="shared" si="0"/>
        <v>#N/A</v>
      </c>
      <c r="J45" s="33" t="e">
        <f t="shared" si="1"/>
        <v>#N/A</v>
      </c>
      <c r="K45" s="33" t="e">
        <f t="shared" si="2"/>
        <v>#N/A</v>
      </c>
      <c r="L45" s="33" t="e">
        <f t="shared" si="4"/>
        <v>#N/A</v>
      </c>
      <c r="M45" s="34" t="e">
        <f t="shared" si="3"/>
        <v>#N/A</v>
      </c>
      <c r="N45" s="35" t="e">
        <f t="shared" si="5"/>
        <v>#N/A</v>
      </c>
      <c r="O45" s="35" t="e">
        <f t="shared" si="6"/>
        <v>#N/A</v>
      </c>
      <c r="P45" s="35" t="e">
        <f t="shared" si="7"/>
        <v>#N/A</v>
      </c>
      <c r="Q45" s="35" t="e">
        <f t="shared" si="8"/>
        <v>#N/A</v>
      </c>
    </row>
    <row r="46" spans="1:53" ht="18" customHeight="1">
      <c r="A46" s="14"/>
      <c r="B46" s="14"/>
      <c r="C46" s="14"/>
      <c r="D46" s="15"/>
      <c r="E46" s="14"/>
      <c r="F46" s="14"/>
      <c r="G46" s="14"/>
      <c r="H46" s="16"/>
      <c r="I46" s="33" t="e">
        <f t="shared" si="0"/>
        <v>#N/A</v>
      </c>
      <c r="J46" s="33" t="e">
        <f t="shared" si="1"/>
        <v>#N/A</v>
      </c>
      <c r="K46" s="33" t="e">
        <f t="shared" si="2"/>
        <v>#N/A</v>
      </c>
      <c r="L46" s="33" t="e">
        <f t="shared" si="4"/>
        <v>#N/A</v>
      </c>
      <c r="M46" s="34" t="e">
        <f t="shared" si="3"/>
        <v>#N/A</v>
      </c>
      <c r="N46" s="35" t="e">
        <f t="shared" si="5"/>
        <v>#N/A</v>
      </c>
      <c r="O46" s="35" t="e">
        <f t="shared" si="6"/>
        <v>#N/A</v>
      </c>
      <c r="P46" s="35" t="e">
        <f t="shared" si="7"/>
        <v>#N/A</v>
      </c>
      <c r="Q46" s="35" t="e">
        <f t="shared" si="8"/>
        <v>#N/A</v>
      </c>
    </row>
    <row r="47" spans="1:53" ht="18" customHeight="1">
      <c r="A47" s="17"/>
      <c r="B47" s="17"/>
      <c r="C47" s="17"/>
      <c r="D47" s="18"/>
      <c r="E47" s="17"/>
      <c r="F47" s="17"/>
      <c r="G47" s="17"/>
      <c r="H47" s="16"/>
      <c r="I47" s="33" t="e">
        <f t="shared" si="0"/>
        <v>#N/A</v>
      </c>
      <c r="J47" s="33" t="e">
        <f t="shared" si="1"/>
        <v>#N/A</v>
      </c>
      <c r="K47" s="33" t="e">
        <f t="shared" si="2"/>
        <v>#N/A</v>
      </c>
      <c r="L47" s="33" t="e">
        <f t="shared" si="4"/>
        <v>#N/A</v>
      </c>
      <c r="M47" s="34" t="e">
        <f t="shared" si="3"/>
        <v>#N/A</v>
      </c>
      <c r="N47" s="35" t="e">
        <f t="shared" si="5"/>
        <v>#N/A</v>
      </c>
      <c r="O47" s="35" t="e">
        <f t="shared" si="6"/>
        <v>#N/A</v>
      </c>
      <c r="P47" s="35" t="e">
        <f t="shared" si="7"/>
        <v>#N/A</v>
      </c>
      <c r="Q47" s="35" t="e">
        <f t="shared" si="8"/>
        <v>#N/A</v>
      </c>
    </row>
  </sheetData>
  <mergeCells count="3">
    <mergeCell ref="A1:H1"/>
    <mergeCell ref="B2:H2"/>
    <mergeCell ref="F3:H3"/>
  </mergeCells>
  <phoneticPr fontId="19" type="noConversion"/>
  <conditionalFormatting sqref="J1:J5 J48:J1048576">
    <cfRule type="duplicateValues" dxfId="5" priority="6"/>
  </conditionalFormatting>
  <conditionalFormatting sqref="J6:J47">
    <cfRule type="duplicateValues" dxfId="4" priority="4"/>
    <cfRule type="duplicateValues" dxfId="3" priority="5"/>
  </conditionalFormatting>
  <conditionalFormatting sqref="L1:L5 L48:L1048576">
    <cfRule type="duplicateValues" dxfId="2" priority="1"/>
  </conditionalFormatting>
  <conditionalFormatting sqref="L6:L47">
    <cfRule type="duplicateValues" dxfId="1" priority="2"/>
    <cfRule type="duplicateValues" dxfId="0" priority="3"/>
  </conditionalFormatting>
  <pageMargins left="0.37" right="0.2" top="1.07" bottom="0.17" header="0.28999999999999998" footer="0.22"/>
  <pageSetup paperSize="9" scale="85" fitToWidth="0" orientation="portrait" r:id="rId1"/>
  <headerFooter alignWithMargins="0">
    <oddHeader>&amp;C&amp;"+,보통"&amp;10&amp;G
46/50 COOMBE ROAD, NEWMALDEN, SURREY, KT3 4QF, UNITED KINGDOM 
TEL: +44 208 942 5786  E-mail: hana@hanatoureurope.com&amp;R&amp;"+,굵게"&amp;9PAGE&amp;P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루밍</vt:lpstr>
      <vt:lpstr>루밍!Área_de_impresión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Afán Espinosa</cp:lastModifiedBy>
  <cp:lastPrinted>2024-05-28T07:00:33Z</cp:lastPrinted>
  <dcterms:created xsi:type="dcterms:W3CDTF">2012-03-19T01:30:40Z</dcterms:created>
  <dcterms:modified xsi:type="dcterms:W3CDTF">2024-12-30T14:40:05Z</dcterms:modified>
</cp:coreProperties>
</file>