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bsit-my.sharepoint.com/personal/m_ferrari092_studenti_unibs_it/Documents/University/Cultura Personale/BlockStartStopwatchArduino/"/>
    </mc:Choice>
  </mc:AlternateContent>
  <xr:revisionPtr revIDLastSave="243" documentId="11_AD4D5CB4E552A5DACE1C6411B01E5D985ADEDD89" xr6:coauthVersionLast="45" xr6:coauthVersionMax="45" xr10:uidLastSave="{56D8695F-F4CF-402B-B96E-95429C8C34D4}"/>
  <bookViews>
    <workbookView xWindow="-120" yWindow="-120" windowWidth="29040" windowHeight="15840" xr2:uid="{00000000-000D-0000-FFFF-FFFF00000000}"/>
  </bookViews>
  <sheets>
    <sheet name="Data" sheetId="1" r:id="rId1"/>
    <sheet name="MontecarloS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" i="1" l="1"/>
  <c r="P13" i="1"/>
  <c r="P12" i="1"/>
  <c r="B15" i="1" a="1"/>
  <c r="B15" i="1" s="1"/>
  <c r="H14" i="1" a="1"/>
  <c r="H14" i="1" s="1"/>
  <c r="D14" i="1" a="1"/>
  <c r="D14" i="1" s="1"/>
  <c r="B14" i="1" a="1"/>
  <c r="B14" i="1" s="1"/>
  <c r="J13" i="1" a="1"/>
  <c r="J13" i="1" s="1"/>
  <c r="H13" i="1" a="1"/>
  <c r="H13" i="1" s="1"/>
  <c r="F13" i="1" a="1"/>
  <c r="F13" i="1" s="1"/>
  <c r="D13" i="1" a="1"/>
  <c r="D13" i="1" s="1"/>
  <c r="B13" i="1" a="1"/>
  <c r="B13" i="1" s="1"/>
  <c r="B12" i="1" a="1"/>
  <c r="B12" i="1" s="1"/>
  <c r="B10" i="1" l="1"/>
  <c r="D15" i="1" a="1"/>
  <c r="D15" i="1" s="1"/>
  <c r="F15" i="1" a="1"/>
  <c r="F15" i="1" s="1"/>
  <c r="H15" i="1" a="1"/>
  <c r="H15" i="1" s="1"/>
  <c r="J15" i="1" a="1"/>
  <c r="J15" i="1" s="1"/>
  <c r="F14" i="1" a="1"/>
  <c r="F14" i="1" s="1"/>
  <c r="J14" i="1" a="1"/>
  <c r="J14" i="1" s="1"/>
  <c r="H12" i="1" a="1"/>
  <c r="H12" i="1" s="1"/>
  <c r="F12" i="1" a="1"/>
  <c r="F12" i="1" s="1"/>
  <c r="D12" i="1" a="1"/>
  <c r="D12" i="1" s="1"/>
  <c r="J12" i="1" a="1"/>
  <c r="J12" i="1" s="1"/>
  <c r="C10" i="1"/>
  <c r="D10" i="1"/>
  <c r="E10" i="1"/>
  <c r="F10" i="1"/>
  <c r="G10" i="1"/>
  <c r="H10" i="1"/>
  <c r="I10" i="1"/>
  <c r="J10" i="1"/>
  <c r="K10" i="1"/>
  <c r="E9" i="1"/>
  <c r="C9" i="1"/>
  <c r="D9" i="1"/>
  <c r="F9" i="1"/>
  <c r="G9" i="1"/>
  <c r="H9" i="1"/>
  <c r="I9" i="1"/>
  <c r="J9" i="1"/>
  <c r="K9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<sst xmlns="http://schemas.openxmlformats.org/spreadsheetml/2006/main" count="30" uniqueCount="19">
  <si>
    <t>Run number</t>
  </si>
  <si>
    <t>Subject 1</t>
  </si>
  <si>
    <t>Subject 2</t>
  </si>
  <si>
    <t>Subject 3</t>
  </si>
  <si>
    <t>Subject 4</t>
  </si>
  <si>
    <t>Subject 5</t>
  </si>
  <si>
    <t>System</t>
  </si>
  <si>
    <t>Benchmark</t>
  </si>
  <si>
    <t>Mean</t>
  </si>
  <si>
    <t>Std. Dev.</t>
  </si>
  <si>
    <t>SSE</t>
  </si>
  <si>
    <t>MAE</t>
  </si>
  <si>
    <t>Mean Error</t>
  </si>
  <si>
    <t>Std. Dev. Error</t>
  </si>
  <si>
    <t>Mean Absolute Error</t>
  </si>
  <si>
    <t>Sum of Squared Errors</t>
  </si>
  <si>
    <t>Not meaningful at all since velocities are very different</t>
  </si>
  <si>
    <t>(Benchmark - System)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</si>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</sst>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9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0" xfId="0" applyFont="1"/>
    <xf numFmtId="16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G27" sqref="G27"/>
    </sheetView>
  </sheetViews>
  <sheetFormatPr defaultRowHeight="15" x14ac:dyDescent="0.25"/>
  <cols>
    <col min="1" max="1" width="13.7109375" bestFit="1" customWidth="1"/>
    <col min="2" max="11" width="12.7109375" customWidth="1"/>
    <col min="13" max="13" width="20.7109375" bestFit="1" customWidth="1"/>
    <col min="15" max="15" width="11" bestFit="1" customWidth="1"/>
  </cols>
  <sheetData>
    <row r="1" spans="1:17" ht="15.75" x14ac:dyDescent="0.25">
      <c r="B1" s="9" t="s">
        <v>1</v>
      </c>
      <c r="C1" s="9"/>
      <c r="D1" s="9" t="s">
        <v>2</v>
      </c>
      <c r="E1" s="9"/>
      <c r="F1" s="9" t="s">
        <v>3</v>
      </c>
      <c r="G1" s="9"/>
      <c r="H1" s="9" t="s">
        <v>4</v>
      </c>
      <c r="I1" s="9"/>
      <c r="J1" s="9" t="s">
        <v>5</v>
      </c>
      <c r="K1" s="9"/>
    </row>
    <row r="2" spans="1:17" ht="15.75" x14ac:dyDescent="0.25">
      <c r="A2" s="2" t="s">
        <v>0</v>
      </c>
      <c r="B2" s="4" t="s">
        <v>6</v>
      </c>
      <c r="C2" s="6" t="s">
        <v>7</v>
      </c>
      <c r="D2" s="4" t="s">
        <v>6</v>
      </c>
      <c r="E2" s="6" t="s">
        <v>7</v>
      </c>
      <c r="F2" s="4" t="s">
        <v>6</v>
      </c>
      <c r="G2" s="6" t="s">
        <v>7</v>
      </c>
      <c r="H2" s="4" t="s">
        <v>6</v>
      </c>
      <c r="I2" s="6" t="s">
        <v>7</v>
      </c>
      <c r="J2" s="4" t="s">
        <v>6</v>
      </c>
      <c r="K2" s="6" t="s">
        <v>7</v>
      </c>
    </row>
    <row r="3" spans="1:17" x14ac:dyDescent="0.25">
      <c r="A3" s="1">
        <v>1</v>
      </c>
      <c r="B3" s="5">
        <v>5.16</v>
      </c>
      <c r="C3" s="7">
        <v>5.14</v>
      </c>
      <c r="D3" s="5">
        <v>4.8600000000000003</v>
      </c>
      <c r="E3" s="7">
        <v>4.9000000000000004</v>
      </c>
      <c r="F3" s="5">
        <v>3.58</v>
      </c>
      <c r="G3" s="7">
        <v>3.63</v>
      </c>
      <c r="H3" s="5">
        <v>3.94</v>
      </c>
      <c r="I3" s="7">
        <v>3.84</v>
      </c>
      <c r="J3" s="5">
        <v>6.73</v>
      </c>
      <c r="K3" s="7">
        <v>6.63</v>
      </c>
    </row>
    <row r="4" spans="1:17" x14ac:dyDescent="0.25">
      <c r="A4" s="1">
        <v>2</v>
      </c>
      <c r="B4" s="5">
        <v>5.33</v>
      </c>
      <c r="C4" s="7">
        <v>5.2</v>
      </c>
      <c r="D4" s="5">
        <v>4.9800000000000004</v>
      </c>
      <c r="E4" s="7">
        <v>4.96</v>
      </c>
      <c r="F4" s="5">
        <v>4</v>
      </c>
      <c r="G4" s="7">
        <v>4.08</v>
      </c>
      <c r="H4" s="5">
        <v>3.66</v>
      </c>
      <c r="I4" s="7">
        <v>3.63</v>
      </c>
      <c r="J4" s="5">
        <v>2.73</v>
      </c>
      <c r="K4" s="7">
        <v>2.87</v>
      </c>
    </row>
    <row r="5" spans="1:17" x14ac:dyDescent="0.25">
      <c r="A5" s="1">
        <v>3</v>
      </c>
      <c r="B5" s="5">
        <v>5.45</v>
      </c>
      <c r="C5" s="7">
        <v>5.35</v>
      </c>
      <c r="D5" s="5">
        <v>4.96</v>
      </c>
      <c r="E5" s="7">
        <v>4.96</v>
      </c>
      <c r="F5" s="5">
        <v>3.33</v>
      </c>
      <c r="G5" s="7">
        <v>3.41</v>
      </c>
      <c r="H5" s="5">
        <v>3.51</v>
      </c>
      <c r="I5" s="7">
        <v>3.51</v>
      </c>
      <c r="J5" s="5">
        <v>6.73</v>
      </c>
      <c r="K5" s="7">
        <v>6.68</v>
      </c>
    </row>
    <row r="6" spans="1:17" x14ac:dyDescent="0.25">
      <c r="A6" s="1">
        <v>4</v>
      </c>
      <c r="B6" s="5">
        <v>4.8</v>
      </c>
      <c r="C6" s="7">
        <v>4.72</v>
      </c>
      <c r="D6" s="5">
        <v>3.62</v>
      </c>
      <c r="E6" s="7">
        <v>3.51</v>
      </c>
      <c r="F6" s="5">
        <v>3.84</v>
      </c>
      <c r="G6" s="7">
        <v>3.87</v>
      </c>
      <c r="H6" s="5">
        <v>3.4</v>
      </c>
      <c r="I6" s="7">
        <v>3.33</v>
      </c>
      <c r="J6" s="5">
        <v>6.58</v>
      </c>
      <c r="K6" s="7">
        <v>6.5</v>
      </c>
    </row>
    <row r="7" spans="1:17" x14ac:dyDescent="0.25">
      <c r="A7" s="1">
        <v>5</v>
      </c>
      <c r="B7" s="5">
        <v>5.53</v>
      </c>
      <c r="C7" s="7">
        <v>5.38</v>
      </c>
      <c r="D7" s="5">
        <v>5.84</v>
      </c>
      <c r="E7" s="7">
        <v>5.84</v>
      </c>
      <c r="F7" s="5">
        <v>3.43</v>
      </c>
      <c r="G7" s="7">
        <v>3.33</v>
      </c>
      <c r="H7" s="5">
        <v>3.65</v>
      </c>
      <c r="I7" s="7">
        <v>3.66</v>
      </c>
      <c r="J7" s="5">
        <v>8</v>
      </c>
      <c r="K7" s="7">
        <v>7.99</v>
      </c>
    </row>
    <row r="9" spans="1:17" x14ac:dyDescent="0.25">
      <c r="A9" s="12" t="s">
        <v>8</v>
      </c>
      <c r="B9" s="13">
        <f>AVERAGE(B3:B7)</f>
        <v>5.2540000000000004</v>
      </c>
      <c r="C9" s="13">
        <f t="shared" ref="C9:K9" si="0">AVERAGE(C3:C7)</f>
        <v>5.1579999999999995</v>
      </c>
      <c r="D9" s="13">
        <f t="shared" si="0"/>
        <v>4.8520000000000003</v>
      </c>
      <c r="E9" s="13">
        <f>AVERAGE(E3:E7)</f>
        <v>4.8339999999999996</v>
      </c>
      <c r="F9" s="13">
        <f t="shared" si="0"/>
        <v>3.6360000000000001</v>
      </c>
      <c r="G9" s="13">
        <f t="shared" si="0"/>
        <v>3.6640000000000001</v>
      </c>
      <c r="H9" s="13">
        <f t="shared" si="0"/>
        <v>3.6320000000000001</v>
      </c>
      <c r="I9" s="13">
        <f t="shared" si="0"/>
        <v>3.5939999999999999</v>
      </c>
      <c r="J9" s="13">
        <f t="shared" si="0"/>
        <v>6.1540000000000008</v>
      </c>
      <c r="K9" s="13">
        <f t="shared" si="0"/>
        <v>6.1340000000000003</v>
      </c>
      <c r="L9" s="14"/>
      <c r="M9" s="14" t="s">
        <v>16</v>
      </c>
      <c r="N9" s="14"/>
      <c r="O9" s="14"/>
      <c r="P9" s="14"/>
      <c r="Q9" s="14"/>
    </row>
    <row r="10" spans="1:17" x14ac:dyDescent="0.25">
      <c r="A10" s="12" t="s">
        <v>9</v>
      </c>
      <c r="B10" s="13">
        <f>_xlfn.STDEV.S(B3:B7)</f>
        <v>0.28953410852609418</v>
      </c>
      <c r="C10" s="13">
        <f t="shared" ref="C10:K10" si="1">_xlfn.STDEV.S(C3:C7)</f>
        <v>0.26461292485439941</v>
      </c>
      <c r="D10" s="13">
        <f t="shared" si="1"/>
        <v>0.79405289496354936</v>
      </c>
      <c r="E10" s="13">
        <f t="shared" si="1"/>
        <v>0.83682734180953144</v>
      </c>
      <c r="F10" s="13">
        <f t="shared" si="1"/>
        <v>0.27987497208575107</v>
      </c>
      <c r="G10" s="13">
        <f t="shared" si="1"/>
        <v>0.31333687941255811</v>
      </c>
      <c r="H10" s="13">
        <f t="shared" si="1"/>
        <v>0.20290391814846753</v>
      </c>
      <c r="I10" s="13">
        <f t="shared" si="1"/>
        <v>0.18902380802428032</v>
      </c>
      <c r="J10" s="13">
        <f t="shared" si="1"/>
        <v>1.9985319612155314</v>
      </c>
      <c r="K10" s="13">
        <f t="shared" si="1"/>
        <v>1.9220119666640962</v>
      </c>
      <c r="L10" s="14"/>
      <c r="M10" s="14" t="s">
        <v>16</v>
      </c>
      <c r="N10" s="14"/>
      <c r="O10" s="14"/>
      <c r="P10" s="14"/>
      <c r="Q10" s="14"/>
    </row>
    <row r="12" spans="1:17" x14ac:dyDescent="0.25">
      <c r="A12" s="3" t="s">
        <v>11</v>
      </c>
      <c r="B12" s="11" cm="1">
        <f t="array" ref="B12">AVERAGE(ABS(C3:C7-B3:B7))</f>
        <v>9.6000000000000266E-2</v>
      </c>
      <c r="C12" s="11"/>
      <c r="D12" s="11" cm="1">
        <f t="array" ref="D12">AVERAGE(ABS(E3:E7-D3:D7))</f>
        <v>3.4000000000000162E-2</v>
      </c>
      <c r="E12" s="11"/>
      <c r="F12" s="11" cm="1">
        <f t="array" ref="F12">AVERAGE(ABS(G3:G7-F3:F7))</f>
        <v>6.800000000000006E-2</v>
      </c>
      <c r="G12" s="11"/>
      <c r="H12" s="11" cm="1">
        <f t="array" ref="H12">AVERAGE(ABS(I3:I7-H3:H7))</f>
        <v>4.2000000000000079E-2</v>
      </c>
      <c r="I12" s="11"/>
      <c r="J12" s="11" cm="1">
        <f t="array" ref="J12">AVERAGE(ABS(K3:K7-J3:J7))</f>
        <v>7.6000000000000248E-2</v>
      </c>
      <c r="K12" s="11"/>
      <c r="M12" t="s">
        <v>14</v>
      </c>
      <c r="O12" s="8" t="s">
        <v>18</v>
      </c>
      <c r="P12" s="15">
        <f>AVERAGE(B12:K12)</f>
        <v>6.3200000000000159E-2</v>
      </c>
    </row>
    <row r="13" spans="1:17" x14ac:dyDescent="0.25">
      <c r="A13" s="3" t="s">
        <v>10</v>
      </c>
      <c r="B13" s="11" cm="1">
        <f t="array" ref="B13">SUM((C3:C7-B3:B7)^2)</f>
        <v>5.6200000000000208E-2</v>
      </c>
      <c r="C13" s="11"/>
      <c r="D13" s="11" cm="1">
        <f t="array" ref="D13">SUM((E3:E7-D3:D7)^2)</f>
        <v>1.4100000000000092E-2</v>
      </c>
      <c r="E13" s="11"/>
      <c r="F13" s="11" cm="1">
        <f t="array" ref="F13">SUM((G3:G7-F3:F7)^2)</f>
        <v>2.6200000000000036E-2</v>
      </c>
      <c r="G13" s="11"/>
      <c r="H13" s="11" cm="1">
        <f t="array" ref="H13">SUM((I3:I7-H3:H7)^2)</f>
        <v>1.5900000000000015E-2</v>
      </c>
      <c r="I13" s="11"/>
      <c r="J13" s="11" cm="1">
        <f t="array" ref="J13">SUM((K3:K7-J3:J7)^2)</f>
        <v>3.8600000000000217E-2</v>
      </c>
      <c r="K13" s="11"/>
      <c r="M13" t="s">
        <v>15</v>
      </c>
      <c r="O13" s="8" t="s">
        <v>18</v>
      </c>
      <c r="P13" s="15">
        <f>AVERAGE(B13:K13)</f>
        <v>3.0200000000000116E-2</v>
      </c>
    </row>
    <row r="14" spans="1:17" x14ac:dyDescent="0.25">
      <c r="A14" s="3" t="s">
        <v>12</v>
      </c>
      <c r="B14" s="10" cm="1">
        <f t="array" ref="B14">AVERAGE(C3:C7-B3:B7)</f>
        <v>-9.6000000000000266E-2</v>
      </c>
      <c r="C14" s="10"/>
      <c r="D14" s="10" cm="1">
        <f t="array" ref="D14">AVERAGE(E3:E7-D3:D7)</f>
        <v>-1.8000000000000148E-2</v>
      </c>
      <c r="E14" s="10"/>
      <c r="F14" s="10" cm="1">
        <f t="array" ref="F14">AVERAGE(G3:G7-F3:F7)</f>
        <v>2.8000000000000025E-2</v>
      </c>
      <c r="G14" s="10"/>
      <c r="H14" s="10" cm="1">
        <f t="array" ref="H14">AVERAGE(I3:I7-H3:H7)</f>
        <v>-3.7999999999999992E-2</v>
      </c>
      <c r="I14" s="10"/>
      <c r="J14" s="10" cm="1">
        <f t="array" ref="J14">AVERAGE(K3:K7-J3:J7)</f>
        <v>-2.0000000000000195E-2</v>
      </c>
      <c r="K14" s="10"/>
      <c r="M14" t="s">
        <v>17</v>
      </c>
    </row>
    <row r="15" spans="1:17" x14ac:dyDescent="0.25">
      <c r="A15" s="3" t="s">
        <v>13</v>
      </c>
      <c r="B15" s="11" cm="1">
        <f t="array" ref="B15">_xlfn.STDEV.S(C3:C7-B3:B7)</f>
        <v>5.0299105359837053E-2</v>
      </c>
      <c r="C15" s="11"/>
      <c r="D15" s="11" cm="1">
        <f t="array" ref="D15">_xlfn.STDEV.S(E3:E7-D3:D7)</f>
        <v>5.5856960175075909E-2</v>
      </c>
      <c r="E15" s="11"/>
      <c r="F15" s="11" cm="1">
        <f t="array" ref="F15">_xlfn.STDEV.S(G3:G7-F3:F7)</f>
        <v>7.4632432628181214E-2</v>
      </c>
      <c r="G15" s="11"/>
      <c r="H15" s="11" cm="1">
        <f t="array" ref="H15">_xlfn.STDEV.S(I3:I7-H3:H7)</f>
        <v>4.6583258795408512E-2</v>
      </c>
      <c r="I15" s="11"/>
      <c r="J15" s="11" cm="1">
        <f t="array" ref="J15">_xlfn.STDEV.S(K3:K7-J3:J7)</f>
        <v>9.5655632348545197E-2</v>
      </c>
      <c r="K15" s="11"/>
      <c r="O15" s="8" t="s">
        <v>18</v>
      </c>
      <c r="P15" s="15">
        <f>AVERAGE(B15:K15)</f>
        <v>6.4605477861409577E-2</v>
      </c>
    </row>
  </sheetData>
  <mergeCells count="25"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7587-18D5-4E61-BCA4-4356BE77EF3C}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MontecarloSim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Ferrari</dc:creator>
  <cp:lastModifiedBy>Michele Ferrari</cp:lastModifiedBy>
  <dcterms:created xsi:type="dcterms:W3CDTF">2015-06-05T18:19:34Z</dcterms:created>
  <dcterms:modified xsi:type="dcterms:W3CDTF">2021-04-10T20:30:33Z</dcterms:modified>
</cp:coreProperties>
</file>