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_fitch\319.Graduation_projects\1_homeCalck\project_001\6_4_mortgageCalculatorPage\"/>
    </mc:Choice>
  </mc:AlternateContent>
  <bookViews>
    <workbookView xWindow="0" yWindow="0" windowWidth="28800" windowHeight="12330"/>
  </bookViews>
  <sheets>
    <sheet name="Аннуитетный платеж" sheetId="1" r:id="rId1"/>
    <sheet name="Лист2" sheetId="2" r:id="rId2"/>
    <sheet name="Ресурс, сайт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49" i="1"/>
  <c r="D45" i="1"/>
  <c r="D24" i="1"/>
  <c r="D28" i="1"/>
  <c r="D46" i="1" l="1"/>
  <c r="D25" i="1"/>
  <c r="D44" i="1" l="1"/>
  <c r="D66" i="1" s="1"/>
  <c r="D23" i="1"/>
  <c r="D65" i="1" s="1"/>
  <c r="D64" i="1" l="1"/>
  <c r="D87" i="1" s="1"/>
  <c r="D85" i="1" s="1"/>
</calcChain>
</file>

<file path=xl/sharedStrings.xml><?xml version="1.0" encoding="utf-8"?>
<sst xmlns="http://schemas.openxmlformats.org/spreadsheetml/2006/main" count="49" uniqueCount="38">
  <si>
    <t>P</t>
  </si>
  <si>
    <t>S</t>
  </si>
  <si>
    <t>Ежемесячный платёж по 
аннуитетному кредиту, руб/мес</t>
  </si>
  <si>
    <t>Сумма кредита, руб;</t>
  </si>
  <si>
    <t>Ежемесячная процентная ставка</t>
  </si>
  <si>
    <t>i</t>
  </si>
  <si>
    <t>Cрок, на который берётся кредит 
(указывается количество месяцев).</t>
  </si>
  <si>
    <t>n</t>
  </si>
  <si>
    <t>ig</t>
  </si>
  <si>
    <t>Годовая процентная ставка</t>
  </si>
  <si>
    <t>Для расчета i (ежемес.проц.ставки)</t>
  </si>
  <si>
    <t>При аннуитетном способе погашения ипотечного кредита вы каждый месяц должны вносить одну и ту же сумму, которая включает часть тела кредита и часть процентов по нему. Это удобно при планировании бюджета и снижает требования к ежемесячному доходу заемщика.</t>
  </si>
  <si>
    <t>Расчет аннуитетного платежа по кредиту</t>
  </si>
  <si>
    <t xml:space="preserve">В это поле выводится ответ - </t>
  </si>
  <si>
    <t xml:space="preserve">Данное поле заполняется автоматически - </t>
  </si>
  <si>
    <t xml:space="preserve">Данные поля не трогать - </t>
  </si>
  <si>
    <t xml:space="preserve">Данные поля для собственного заполнения - </t>
  </si>
  <si>
    <t>Расчёт процентов по аннуитетным платежам</t>
  </si>
  <si>
    <t>Посчитать долю процентов в аннуитетных платежах вам поможет вот эта формула:</t>
  </si>
  <si>
    <r>
      <t>I</t>
    </r>
    <r>
      <rPr>
        <sz val="8"/>
        <color theme="1"/>
        <rFont val="Calibri"/>
        <family val="2"/>
        <charset val="204"/>
        <scheme val="minor"/>
      </rPr>
      <t>n</t>
    </r>
  </si>
  <si>
    <t>Cумма оставшейся задолженности по кредиту (остаток по кредиту);</t>
  </si>
  <si>
    <r>
      <t>S</t>
    </r>
    <r>
      <rPr>
        <sz val="8"/>
        <color theme="1"/>
        <rFont val="Calibri"/>
        <family val="2"/>
        <charset val="204"/>
        <scheme val="minor"/>
      </rPr>
      <t>n</t>
    </r>
  </si>
  <si>
    <t>Так как это первый платёж, то суммой оставшейся задолженности по кредиту является весь кредит. Умножив эту сумму на ежемесячную процентную ставку – 0.018333</t>
  </si>
  <si>
    <t>Расчёт доли тела кредита в аннуитетных платежах</t>
  </si>
  <si>
    <t>Зная долю процентов в аннуитетном платеже, можно легко посчитать долю тела кредита. Формула расчёта проста и понятна:</t>
  </si>
  <si>
    <t>По сути, аннуитетный платёж содержит в себе две составляющие:
1. Долю процентов по кредиту.
2. Долю тела кредита.</t>
  </si>
  <si>
    <t>сумма в аннуитетном платеже, которая идёт на погашение тела кредита, руб;</t>
  </si>
  <si>
    <t>Сумма в аннуитетном платеже, которая идёт на погашение процентов по кредиту,руб;</t>
  </si>
  <si>
    <t>Сумма в аннуитетном платеже, которая идёт на погашение процентов по кредиту, руб;</t>
  </si>
  <si>
    <t>https://temabiz.com/finterminy/ap-formula-i-raschet-annuitetnogo-platezha.html</t>
  </si>
  <si>
    <t>Именно погашение тела кредита вытаскивает вас из долговой ямы. Не процентов, а именно тела кредита.</t>
  </si>
  <si>
    <t>Как рассчитывается долг на конец месяца в нашем графике платежей. В общем, формула выглядит так:</t>
  </si>
  <si>
    <t>Обратите внимание! При расчёте долга на конец месяца, от общей суммы текущей задолженности отнимается только та часть платежа, которая идёт на погашение тела кредита (уплаченные проценты сюда не входят).</t>
  </si>
  <si>
    <t>Долг на конец месяца по аннуитетному кредиту, руб;</t>
  </si>
  <si>
    <r>
      <t>Sn</t>
    </r>
    <r>
      <rPr>
        <sz val="8"/>
        <color theme="1"/>
        <rFont val="Calibri"/>
        <family val="2"/>
        <charset val="204"/>
        <scheme val="minor"/>
      </rPr>
      <t>2</t>
    </r>
  </si>
  <si>
    <r>
      <t>Sn</t>
    </r>
    <r>
      <rPr>
        <sz val="8"/>
        <color theme="1"/>
        <rFont val="Calibri"/>
        <family val="2"/>
        <charset val="204"/>
        <scheme val="minor"/>
      </rPr>
      <t>1</t>
    </r>
  </si>
  <si>
    <t>Сумма текущей задолженности по кредиту, руб;</t>
  </si>
  <si>
    <t>Сумма в аннуитетном платеже, которая идёт на погашение тела кредита, руб;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</si>
</sst>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0" fontId="0" fillId="0" borderId="12" xfId="0" applyBorder="1"/>
    <xf numFmtId="0" fontId="0" fillId="0" borderId="12" xfId="0" applyBorder="1" applyAlignment="1">
      <alignment horizontal="left" vertical="center" wrapText="1"/>
    </xf>
    <xf numFmtId="0" fontId="0" fillId="0" borderId="14" xfId="0" applyBorder="1"/>
    <xf numFmtId="0" fontId="0" fillId="0" borderId="16" xfId="0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2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/>
    <xf numFmtId="0" fontId="3" fillId="0" borderId="6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9" xfId="0" applyFill="1" applyBorder="1"/>
    <xf numFmtId="0" fontId="0" fillId="2" borderId="24" xfId="0" applyFill="1" applyBorder="1"/>
    <xf numFmtId="0" fontId="0" fillId="5" borderId="24" xfId="0" applyFill="1" applyBorder="1"/>
    <xf numFmtId="0" fontId="0" fillId="5" borderId="13" xfId="0" applyFill="1" applyBorder="1" applyAlignment="1">
      <alignment horizontal="center" vertical="center"/>
    </xf>
    <xf numFmtId="0" fontId="0" fillId="6" borderId="24" xfId="0" applyFill="1" applyBorder="1"/>
    <xf numFmtId="0" fontId="0" fillId="6" borderId="13" xfId="0" applyFill="1" applyBorder="1" applyAlignment="1">
      <alignment horizontal="center" vertical="center"/>
    </xf>
    <xf numFmtId="0" fontId="0" fillId="0" borderId="12" xfId="0" applyBorder="1" applyAlignment="1">
      <alignment wrapText="1" shrinkToFit="1"/>
    </xf>
    <xf numFmtId="0" fontId="0" fillId="0" borderId="14" xfId="0" applyBorder="1" applyAlignment="1">
      <alignment wrapText="1" shrinkToFit="1"/>
    </xf>
    <xf numFmtId="0" fontId="2" fillId="0" borderId="12" xfId="0" applyFont="1" applyBorder="1" applyAlignment="1">
      <alignment horizontal="left" vertical="center" wrapText="1"/>
    </xf>
    <xf numFmtId="0" fontId="0" fillId="6" borderId="15" xfId="0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 wrapText="1"/>
    </xf>
    <xf numFmtId="164" fontId="0" fillId="6" borderId="13" xfId="0" applyNumberFormat="1" applyFill="1" applyBorder="1" applyAlignment="1">
      <alignment horizontal="center" vertical="center"/>
    </xf>
    <xf numFmtId="165" fontId="1" fillId="2" borderId="19" xfId="0" applyNumberFormat="1" applyFont="1" applyFill="1" applyBorder="1" applyAlignment="1">
      <alignment horizontal="center" vertical="center"/>
    </xf>
    <xf numFmtId="165" fontId="1" fillId="2" borderId="1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left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7" fillId="0" borderId="20" xfId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156195</xdr:colOff>
      <xdr:row>7</xdr:row>
      <xdr:rowOff>22770</xdr:rowOff>
    </xdr:from>
    <xdr:to>
      <xdr:col>3</xdr:col>
      <xdr:colOff>495300</xdr:colOff>
      <xdr:row>21</xdr:row>
      <xdr:rowOff>130564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5795" y="1746795"/>
          <a:ext cx="4091955" cy="2774794"/>
        </a:xfrm>
        <a:prstGeom prst="rect">
          <a:avLst/>
        </a:prstGeom>
      </xdr:spPr>
    </xdr:pic>
    <xdr:clientData/>
  </xdr:twoCellAnchor>
  <xdr:twoCellAnchor editAs="oneCell">
    <xdr:from>
      <xdr:col>1</xdr:col>
      <xdr:colOff>74240</xdr:colOff>
      <xdr:row>34</xdr:row>
      <xdr:rowOff>76200</xdr:rowOff>
    </xdr:from>
    <xdr:to>
      <xdr:col>3</xdr:col>
      <xdr:colOff>504825</xdr:colOff>
      <xdr:row>41</xdr:row>
      <xdr:rowOff>133350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40" y="8029575"/>
          <a:ext cx="4183435" cy="139065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66676</xdr:colOff>
      <xdr:row>54</xdr:row>
      <xdr:rowOff>38100</xdr:rowOff>
    </xdr:from>
    <xdr:to>
      <xdr:col>3</xdr:col>
      <xdr:colOff>563654</xdr:colOff>
      <xdr:row>61</xdr:row>
      <xdr:rowOff>114299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276" y="12839700"/>
          <a:ext cx="4249828" cy="14096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75</xdr:row>
      <xdr:rowOff>47625</xdr:rowOff>
    </xdr:from>
    <xdr:to>
      <xdr:col>3</xdr:col>
      <xdr:colOff>539877</xdr:colOff>
      <xdr:row>82</xdr:row>
      <xdr:rowOff>123825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8459450"/>
          <a:ext cx="4216527" cy="140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temabiz.com/finterminy/ap-formula-i-raschet-annuitetnogo-platezh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tabSelected="1" topLeftCell="A64" workbookViewId="0">
      <selection activeCell="E73" sqref="E73"/>
    </sheetView>
  </sheetViews>
  <sheetFormatPr defaultRowHeight="15" x14ac:dyDescent="0.25"/>
  <cols>
    <col min="2" max="2" width="47.140625" customWidth="1"/>
    <col min="4" max="4" width="19.5703125" customWidth="1"/>
  </cols>
  <sheetData>
    <row r="1" spans="2:11" x14ac:dyDescent="0.25">
      <c r="B1" s="62" t="s">
        <v>13</v>
      </c>
      <c r="C1" s="62"/>
      <c r="D1" s="26"/>
      <c r="E1" s="6"/>
      <c r="F1" s="6"/>
      <c r="G1" s="6"/>
      <c r="H1" s="6"/>
      <c r="I1" s="6"/>
      <c r="J1" s="6"/>
      <c r="K1" s="6"/>
    </row>
    <row r="2" spans="2:11" x14ac:dyDescent="0.25">
      <c r="B2" s="63" t="s">
        <v>16</v>
      </c>
      <c r="C2" s="63"/>
      <c r="D2" s="25"/>
      <c r="E2" s="6"/>
      <c r="F2" s="6"/>
      <c r="G2" s="6"/>
      <c r="H2" s="6"/>
      <c r="I2" s="6"/>
      <c r="J2" s="6"/>
      <c r="K2" s="6"/>
    </row>
    <row r="3" spans="2:11" x14ac:dyDescent="0.25">
      <c r="B3" s="64" t="s">
        <v>14</v>
      </c>
      <c r="C3" s="64"/>
      <c r="D3" s="29"/>
      <c r="E3" s="6"/>
      <c r="F3" s="6"/>
      <c r="G3" s="6"/>
      <c r="H3" s="6"/>
      <c r="I3" s="6"/>
      <c r="J3" s="6"/>
      <c r="K3" s="6"/>
    </row>
    <row r="4" spans="2:11" ht="15.75" thickBot="1" x14ac:dyDescent="0.3">
      <c r="B4" s="62" t="s">
        <v>15</v>
      </c>
      <c r="C4" s="62"/>
      <c r="D4" s="27"/>
      <c r="E4" s="6"/>
      <c r="F4" s="6"/>
      <c r="G4" s="6"/>
      <c r="H4" s="6"/>
      <c r="I4" s="6"/>
      <c r="J4" s="6"/>
      <c r="K4" s="6"/>
    </row>
    <row r="5" spans="2:11" ht="19.5" thickBot="1" x14ac:dyDescent="0.35">
      <c r="B5" s="46" t="s">
        <v>12</v>
      </c>
      <c r="C5" s="47"/>
      <c r="D5" s="48"/>
      <c r="E5" s="21"/>
      <c r="F5" s="21"/>
      <c r="G5" s="21"/>
      <c r="H5" s="21"/>
      <c r="I5" s="21"/>
      <c r="J5" s="6"/>
      <c r="K5" s="6"/>
    </row>
    <row r="6" spans="2:11" ht="38.25" customHeight="1" x14ac:dyDescent="0.25">
      <c r="B6" s="49" t="s">
        <v>11</v>
      </c>
      <c r="C6" s="50"/>
      <c r="D6" s="51"/>
      <c r="E6" s="20"/>
      <c r="F6" s="20"/>
      <c r="G6" s="20"/>
      <c r="H6" s="20"/>
      <c r="I6" s="20"/>
      <c r="J6" s="6"/>
      <c r="K6" s="6"/>
    </row>
    <row r="7" spans="2:11" ht="48.75" customHeight="1" thickBot="1" x14ac:dyDescent="0.3">
      <c r="B7" s="52"/>
      <c r="C7" s="53"/>
      <c r="D7" s="54"/>
      <c r="E7" s="20"/>
      <c r="F7" s="20"/>
      <c r="G7" s="20"/>
      <c r="H7" s="20"/>
      <c r="I7" s="20"/>
      <c r="J7" s="6"/>
      <c r="K7" s="6"/>
    </row>
    <row r="8" spans="2:11" x14ac:dyDescent="0.25">
      <c r="B8" s="2"/>
      <c r="C8" s="3"/>
      <c r="D8" s="4"/>
      <c r="E8" s="6"/>
      <c r="F8" s="6"/>
      <c r="G8" s="6"/>
      <c r="H8" s="6"/>
      <c r="I8" s="6"/>
      <c r="J8" s="6"/>
      <c r="K8" s="6"/>
    </row>
    <row r="9" spans="2:11" x14ac:dyDescent="0.25">
      <c r="B9" s="5"/>
      <c r="C9" s="6"/>
      <c r="D9" s="7"/>
      <c r="E9" s="6"/>
      <c r="F9" s="6"/>
      <c r="G9" s="6"/>
      <c r="H9" s="6"/>
      <c r="I9" s="6"/>
      <c r="J9" s="6"/>
      <c r="K9" s="6"/>
    </row>
    <row r="10" spans="2:11" x14ac:dyDescent="0.25">
      <c r="B10" s="5"/>
      <c r="C10" s="6"/>
      <c r="D10" s="7"/>
      <c r="E10" s="6"/>
      <c r="F10" s="6"/>
      <c r="G10" s="6"/>
      <c r="H10" s="6"/>
      <c r="I10" s="6"/>
      <c r="J10" s="6"/>
      <c r="K10" s="6"/>
    </row>
    <row r="11" spans="2:11" x14ac:dyDescent="0.25">
      <c r="B11" s="5"/>
      <c r="C11" s="6"/>
      <c r="D11" s="7"/>
      <c r="E11" s="6"/>
      <c r="F11" s="6"/>
      <c r="G11" s="6"/>
      <c r="H11" s="6"/>
      <c r="I11" s="6"/>
      <c r="J11" s="6"/>
      <c r="K11" s="6"/>
    </row>
    <row r="12" spans="2:11" x14ac:dyDescent="0.25">
      <c r="B12" s="5"/>
      <c r="C12" s="6"/>
      <c r="D12" s="7"/>
      <c r="E12" s="6"/>
      <c r="F12" s="6"/>
      <c r="G12" s="6"/>
      <c r="H12" s="6"/>
      <c r="I12" s="6"/>
      <c r="J12" s="6"/>
      <c r="K12" s="6"/>
    </row>
    <row r="13" spans="2:11" x14ac:dyDescent="0.25">
      <c r="B13" s="5"/>
      <c r="C13" s="6"/>
      <c r="D13" s="7"/>
      <c r="E13" s="6"/>
      <c r="F13" s="6"/>
      <c r="G13" s="6"/>
      <c r="H13" s="6"/>
      <c r="I13" s="6"/>
      <c r="J13" s="6"/>
      <c r="K13" s="6"/>
    </row>
    <row r="14" spans="2:11" x14ac:dyDescent="0.25">
      <c r="B14" s="5"/>
      <c r="C14" s="6"/>
      <c r="D14" s="7"/>
      <c r="E14" s="6"/>
      <c r="F14" s="6"/>
      <c r="G14" s="6"/>
      <c r="H14" s="6"/>
      <c r="I14" s="6"/>
      <c r="J14" s="6"/>
      <c r="K14" s="6"/>
    </row>
    <row r="15" spans="2:11" x14ac:dyDescent="0.25">
      <c r="B15" s="5"/>
      <c r="C15" s="6"/>
      <c r="D15" s="7"/>
      <c r="E15" s="6"/>
      <c r="F15" s="6"/>
      <c r="G15" s="6"/>
      <c r="H15" s="6"/>
      <c r="I15" s="6"/>
      <c r="J15" s="6"/>
      <c r="K15" s="6"/>
    </row>
    <row r="16" spans="2:11" x14ac:dyDescent="0.25">
      <c r="B16" s="5"/>
      <c r="C16" s="6"/>
      <c r="D16" s="7"/>
      <c r="E16" s="6"/>
      <c r="F16" s="6"/>
      <c r="G16" s="6"/>
      <c r="H16" s="6"/>
      <c r="I16" s="6"/>
      <c r="J16" s="6"/>
      <c r="K16" s="6"/>
    </row>
    <row r="17" spans="2:11" x14ac:dyDescent="0.25">
      <c r="B17" s="5"/>
      <c r="C17" s="6"/>
      <c r="D17" s="7"/>
      <c r="E17" s="6"/>
      <c r="F17" s="6"/>
      <c r="G17" s="6"/>
      <c r="H17" s="6"/>
      <c r="I17" s="6"/>
      <c r="J17" s="6"/>
      <c r="K17" s="6"/>
    </row>
    <row r="18" spans="2:11" x14ac:dyDescent="0.25">
      <c r="B18" s="5"/>
      <c r="C18" s="6"/>
      <c r="D18" s="7"/>
      <c r="E18" s="6"/>
      <c r="F18" s="6"/>
      <c r="G18" s="6"/>
      <c r="H18" s="6"/>
      <c r="I18" s="6"/>
      <c r="J18" s="6"/>
      <c r="K18" s="6"/>
    </row>
    <row r="19" spans="2:11" x14ac:dyDescent="0.25">
      <c r="B19" s="5"/>
      <c r="C19" s="6"/>
      <c r="D19" s="7"/>
      <c r="E19" s="6"/>
      <c r="F19" s="6"/>
      <c r="G19" s="6"/>
      <c r="H19" s="6"/>
      <c r="I19" s="6"/>
      <c r="J19" s="6"/>
      <c r="K19" s="6"/>
    </row>
    <row r="20" spans="2:11" x14ac:dyDescent="0.25">
      <c r="B20" s="5"/>
      <c r="C20" s="6"/>
      <c r="D20" s="7"/>
      <c r="E20" s="6"/>
      <c r="F20" s="6"/>
      <c r="G20" s="6"/>
      <c r="H20" s="6"/>
      <c r="I20" s="6"/>
      <c r="J20" s="6"/>
      <c r="K20" s="6"/>
    </row>
    <row r="21" spans="2:11" x14ac:dyDescent="0.25">
      <c r="B21" s="5"/>
      <c r="C21" s="6"/>
      <c r="D21" s="7"/>
      <c r="E21" s="6"/>
      <c r="F21" s="6"/>
      <c r="G21" s="6"/>
      <c r="H21" s="6"/>
      <c r="I21" s="6"/>
      <c r="J21" s="6"/>
      <c r="K21" s="6"/>
    </row>
    <row r="22" spans="2:11" ht="16.5" thickBot="1" x14ac:dyDescent="0.3">
      <c r="B22" s="22"/>
      <c r="C22" s="8"/>
      <c r="D22" s="9"/>
      <c r="E22" s="6"/>
      <c r="F22" s="6"/>
      <c r="G22" s="6"/>
      <c r="H22" s="6"/>
      <c r="I22" s="6"/>
      <c r="J22" s="6"/>
      <c r="K22" s="6"/>
    </row>
    <row r="23" spans="2:11" ht="38.25" customHeight="1" x14ac:dyDescent="0.25">
      <c r="B23" s="19" t="s">
        <v>2</v>
      </c>
      <c r="C23" s="18" t="s">
        <v>0</v>
      </c>
      <c r="D23" s="38">
        <f>D24*(D25+(D25/(((1+D25)^D28)-1)))</f>
        <v>86002.013868702328</v>
      </c>
      <c r="E23" s="6"/>
      <c r="F23" s="6"/>
      <c r="G23" s="6"/>
      <c r="H23" s="6"/>
      <c r="I23" s="6"/>
    </row>
    <row r="24" spans="2:11" x14ac:dyDescent="0.25">
      <c r="B24" s="12" t="s">
        <v>3</v>
      </c>
      <c r="C24" s="10" t="s">
        <v>1</v>
      </c>
      <c r="D24" s="23">
        <f>12500000-2700000</f>
        <v>9800000</v>
      </c>
      <c r="E24" s="6"/>
      <c r="F24" s="6"/>
      <c r="G24" s="6"/>
      <c r="H24" s="6"/>
      <c r="I24" s="6"/>
    </row>
    <row r="25" spans="2:11" x14ac:dyDescent="0.25">
      <c r="B25" s="12" t="s">
        <v>4</v>
      </c>
      <c r="C25" s="10" t="s">
        <v>5</v>
      </c>
      <c r="D25" s="37">
        <f>D29/D26/D27</f>
        <v>8.3333333333333332E-3</v>
      </c>
      <c r="E25" s="6"/>
      <c r="F25" s="6"/>
      <c r="G25" s="6"/>
      <c r="H25" s="6"/>
      <c r="I25" s="6"/>
    </row>
    <row r="26" spans="2:11" x14ac:dyDescent="0.25">
      <c r="B26" s="58" t="s">
        <v>10</v>
      </c>
      <c r="C26" s="10">
        <v>100</v>
      </c>
      <c r="D26" s="28">
        <v>100</v>
      </c>
      <c r="E26" s="6"/>
      <c r="F26" s="6"/>
      <c r="G26" s="6"/>
      <c r="H26" s="6"/>
      <c r="I26" s="6"/>
    </row>
    <row r="27" spans="2:11" x14ac:dyDescent="0.25">
      <c r="B27" s="58"/>
      <c r="C27" s="10">
        <v>12</v>
      </c>
      <c r="D27" s="28">
        <v>12</v>
      </c>
      <c r="E27" s="6"/>
      <c r="F27" s="6"/>
      <c r="G27" s="6"/>
      <c r="H27" s="6"/>
      <c r="I27" s="6"/>
    </row>
    <row r="28" spans="2:11" ht="30" x14ac:dyDescent="0.25">
      <c r="B28" s="13" t="s">
        <v>6</v>
      </c>
      <c r="C28" s="10" t="s">
        <v>7</v>
      </c>
      <c r="D28" s="23">
        <f>30*12</f>
        <v>360</v>
      </c>
      <c r="E28" s="6"/>
      <c r="F28" s="6"/>
      <c r="G28" s="6"/>
      <c r="H28" s="6"/>
      <c r="I28" s="6"/>
    </row>
    <row r="29" spans="2:11" ht="15.75" thickBot="1" x14ac:dyDescent="0.3">
      <c r="B29" s="14" t="s">
        <v>9</v>
      </c>
      <c r="C29" s="17" t="s">
        <v>8</v>
      </c>
      <c r="D29" s="24">
        <v>10</v>
      </c>
      <c r="E29" s="6"/>
      <c r="F29" s="6"/>
      <c r="G29" s="6"/>
      <c r="H29" s="6"/>
      <c r="I29" s="6"/>
    </row>
    <row r="30" spans="2:11" x14ac:dyDescent="0.25">
      <c r="C30" s="1"/>
    </row>
    <row r="31" spans="2:11" ht="15.75" thickBot="1" x14ac:dyDescent="0.3">
      <c r="C31" s="1"/>
    </row>
    <row r="32" spans="2:11" ht="19.5" thickBot="1" x14ac:dyDescent="0.35">
      <c r="B32" s="46" t="s">
        <v>17</v>
      </c>
      <c r="C32" s="47"/>
      <c r="D32" s="48"/>
    </row>
    <row r="33" spans="2:4" x14ac:dyDescent="0.25">
      <c r="B33" s="49" t="s">
        <v>18</v>
      </c>
      <c r="C33" s="50"/>
      <c r="D33" s="51"/>
    </row>
    <row r="34" spans="2:4" ht="23.25" customHeight="1" thickBot="1" x14ac:dyDescent="0.3">
      <c r="B34" s="52"/>
      <c r="C34" s="53"/>
      <c r="D34" s="54"/>
    </row>
    <row r="35" spans="2:4" x14ac:dyDescent="0.25">
      <c r="B35" s="2"/>
      <c r="C35" s="3"/>
      <c r="D35" s="4"/>
    </row>
    <row r="36" spans="2:4" x14ac:dyDescent="0.25">
      <c r="B36" s="5"/>
      <c r="C36" s="6"/>
      <c r="D36" s="7"/>
    </row>
    <row r="37" spans="2:4" x14ac:dyDescent="0.25">
      <c r="B37" s="5"/>
      <c r="C37" s="6"/>
      <c r="D37" s="7"/>
    </row>
    <row r="38" spans="2:4" x14ac:dyDescent="0.25">
      <c r="B38" s="5"/>
      <c r="C38" s="6"/>
      <c r="D38" s="7"/>
    </row>
    <row r="39" spans="2:4" x14ac:dyDescent="0.25">
      <c r="B39" s="5"/>
      <c r="C39" s="6"/>
      <c r="D39" s="7"/>
    </row>
    <row r="40" spans="2:4" x14ac:dyDescent="0.25">
      <c r="B40" s="5"/>
      <c r="C40" s="6"/>
      <c r="D40" s="7"/>
    </row>
    <row r="41" spans="2:4" x14ac:dyDescent="0.25">
      <c r="B41" s="5"/>
      <c r="C41" s="6"/>
      <c r="D41" s="7"/>
    </row>
    <row r="42" spans="2:4" ht="16.5" thickBot="1" x14ac:dyDescent="0.3">
      <c r="B42" s="22"/>
      <c r="C42" s="8"/>
      <c r="D42" s="9"/>
    </row>
    <row r="43" spans="2:4" ht="56.25" customHeight="1" thickBot="1" x14ac:dyDescent="0.3">
      <c r="B43" s="59" t="s">
        <v>22</v>
      </c>
      <c r="C43" s="60"/>
      <c r="D43" s="61"/>
    </row>
    <row r="44" spans="2:4" ht="31.5" customHeight="1" x14ac:dyDescent="0.25">
      <c r="B44" s="19" t="s">
        <v>27</v>
      </c>
      <c r="C44" s="18" t="s">
        <v>19</v>
      </c>
      <c r="D44" s="38">
        <f>D45*D46</f>
        <v>81666.666666666672</v>
      </c>
    </row>
    <row r="45" spans="2:4" ht="30" x14ac:dyDescent="0.25">
      <c r="B45" s="31" t="s">
        <v>20</v>
      </c>
      <c r="C45" s="10" t="s">
        <v>21</v>
      </c>
      <c r="D45" s="23">
        <f>D24</f>
        <v>9800000</v>
      </c>
    </row>
    <row r="46" spans="2:4" ht="15.75" customHeight="1" x14ac:dyDescent="0.25">
      <c r="B46" s="12" t="s">
        <v>4</v>
      </c>
      <c r="C46" s="10" t="s">
        <v>5</v>
      </c>
      <c r="D46" s="37">
        <f>D49/D47/D48</f>
        <v>8.3333333333333332E-3</v>
      </c>
    </row>
    <row r="47" spans="2:4" x14ac:dyDescent="0.25">
      <c r="B47" s="58" t="s">
        <v>10</v>
      </c>
      <c r="C47" s="10">
        <v>100</v>
      </c>
      <c r="D47" s="28">
        <v>100</v>
      </c>
    </row>
    <row r="48" spans="2:4" x14ac:dyDescent="0.25">
      <c r="B48" s="58"/>
      <c r="C48" s="10">
        <v>12</v>
      </c>
      <c r="D48" s="28">
        <v>12</v>
      </c>
    </row>
    <row r="49" spans="2:4" ht="15.75" thickBot="1" x14ac:dyDescent="0.3">
      <c r="B49" s="14" t="s">
        <v>9</v>
      </c>
      <c r="C49" s="17" t="s">
        <v>8</v>
      </c>
      <c r="D49" s="24">
        <f>D29</f>
        <v>10</v>
      </c>
    </row>
    <row r="51" spans="2:4" ht="15.75" thickBot="1" x14ac:dyDescent="0.3"/>
    <row r="52" spans="2:4" ht="19.5" thickBot="1" x14ac:dyDescent="0.35">
      <c r="B52" s="46" t="s">
        <v>23</v>
      </c>
      <c r="C52" s="47"/>
      <c r="D52" s="48"/>
    </row>
    <row r="53" spans="2:4" x14ac:dyDescent="0.25">
      <c r="B53" s="49" t="s">
        <v>24</v>
      </c>
      <c r="C53" s="50"/>
      <c r="D53" s="51"/>
    </row>
    <row r="54" spans="2:4" ht="15.75" thickBot="1" x14ac:dyDescent="0.3">
      <c r="B54" s="52"/>
      <c r="C54" s="53"/>
      <c r="D54" s="54"/>
    </row>
    <row r="55" spans="2:4" x14ac:dyDescent="0.25">
      <c r="B55" s="2"/>
      <c r="C55" s="3"/>
      <c r="D55" s="4"/>
    </row>
    <row r="56" spans="2:4" x14ac:dyDescent="0.25">
      <c r="B56" s="5"/>
      <c r="C56" s="6"/>
      <c r="D56" s="7"/>
    </row>
    <row r="57" spans="2:4" x14ac:dyDescent="0.25">
      <c r="B57" s="5"/>
      <c r="C57" s="6"/>
      <c r="D57" s="7"/>
    </row>
    <row r="58" spans="2:4" x14ac:dyDescent="0.25">
      <c r="B58" s="5"/>
      <c r="C58" s="6"/>
      <c r="D58" s="7"/>
    </row>
    <row r="59" spans="2:4" x14ac:dyDescent="0.25">
      <c r="B59" s="5"/>
      <c r="C59" s="6"/>
      <c r="D59" s="7"/>
    </row>
    <row r="60" spans="2:4" x14ac:dyDescent="0.25">
      <c r="B60" s="5"/>
      <c r="C60" s="6"/>
      <c r="D60" s="7"/>
    </row>
    <row r="61" spans="2:4" x14ac:dyDescent="0.25">
      <c r="B61" s="5"/>
      <c r="C61" s="6"/>
      <c r="D61" s="7"/>
    </row>
    <row r="62" spans="2:4" ht="16.5" thickBot="1" x14ac:dyDescent="0.3">
      <c r="B62" s="22"/>
      <c r="C62" s="8"/>
      <c r="D62" s="9"/>
    </row>
    <row r="63" spans="2:4" ht="62.25" customHeight="1" thickBot="1" x14ac:dyDescent="0.3">
      <c r="B63" s="55" t="s">
        <v>25</v>
      </c>
      <c r="C63" s="56"/>
      <c r="D63" s="57"/>
    </row>
    <row r="64" spans="2:4" ht="40.5" customHeight="1" x14ac:dyDescent="0.25">
      <c r="B64" s="11" t="s">
        <v>26</v>
      </c>
      <c r="C64" s="15" t="s">
        <v>1</v>
      </c>
      <c r="D64" s="39">
        <f>D65-D66</f>
        <v>4335.3472020356567</v>
      </c>
    </row>
    <row r="65" spans="2:4" ht="29.25" customHeight="1" x14ac:dyDescent="0.25">
      <c r="B65" s="33" t="s">
        <v>2</v>
      </c>
      <c r="C65" s="10" t="s">
        <v>0</v>
      </c>
      <c r="D65" s="30">
        <f>D23</f>
        <v>86002.013868702328</v>
      </c>
    </row>
    <row r="66" spans="2:4" ht="30.75" thickBot="1" x14ac:dyDescent="0.3">
      <c r="B66" s="32" t="s">
        <v>28</v>
      </c>
      <c r="C66" s="17" t="s">
        <v>19</v>
      </c>
      <c r="D66" s="34">
        <f>D44</f>
        <v>81666.666666666672</v>
      </c>
    </row>
    <row r="68" spans="2:4" ht="15.75" thickBot="1" x14ac:dyDescent="0.3"/>
    <row r="69" spans="2:4" x14ac:dyDescent="0.25">
      <c r="B69" s="40" t="s">
        <v>30</v>
      </c>
      <c r="C69" s="41"/>
      <c r="D69" s="42"/>
    </row>
    <row r="70" spans="2:4" ht="15.75" thickBot="1" x14ac:dyDescent="0.3">
      <c r="B70" s="43"/>
      <c r="C70" s="44"/>
      <c r="D70" s="45"/>
    </row>
    <row r="72" spans="2:4" ht="15.75" thickBot="1" x14ac:dyDescent="0.3"/>
    <row r="73" spans="2:4" ht="19.5" thickBot="1" x14ac:dyDescent="0.35">
      <c r="B73" s="46" t="s">
        <v>17</v>
      </c>
      <c r="C73" s="47"/>
      <c r="D73" s="48"/>
    </row>
    <row r="74" spans="2:4" x14ac:dyDescent="0.25">
      <c r="B74" s="49" t="s">
        <v>31</v>
      </c>
      <c r="C74" s="50"/>
      <c r="D74" s="51"/>
    </row>
    <row r="75" spans="2:4" ht="30.75" customHeight="1" thickBot="1" x14ac:dyDescent="0.3">
      <c r="B75" s="52"/>
      <c r="C75" s="53"/>
      <c r="D75" s="54"/>
    </row>
    <row r="76" spans="2:4" x14ac:dyDescent="0.25">
      <c r="B76" s="2"/>
      <c r="C76" s="3"/>
      <c r="D76" s="4"/>
    </row>
    <row r="77" spans="2:4" x14ac:dyDescent="0.25">
      <c r="B77" s="5"/>
      <c r="C77" s="6"/>
      <c r="D77" s="7"/>
    </row>
    <row r="78" spans="2:4" x14ac:dyDescent="0.25">
      <c r="B78" s="5"/>
      <c r="C78" s="6"/>
      <c r="D78" s="7"/>
    </row>
    <row r="79" spans="2:4" x14ac:dyDescent="0.25">
      <c r="B79" s="5"/>
      <c r="C79" s="6"/>
      <c r="D79" s="7"/>
    </row>
    <row r="80" spans="2:4" x14ac:dyDescent="0.25">
      <c r="B80" s="5"/>
      <c r="C80" s="6"/>
      <c r="D80" s="7"/>
    </row>
    <row r="81" spans="2:4" x14ac:dyDescent="0.25">
      <c r="B81" s="5"/>
      <c r="C81" s="6"/>
      <c r="D81" s="7"/>
    </row>
    <row r="82" spans="2:4" x14ac:dyDescent="0.25">
      <c r="B82" s="5"/>
      <c r="C82" s="6"/>
      <c r="D82" s="7"/>
    </row>
    <row r="83" spans="2:4" ht="16.5" thickBot="1" x14ac:dyDescent="0.3">
      <c r="B83" s="22"/>
      <c r="C83" s="8"/>
      <c r="D83" s="9"/>
    </row>
    <row r="84" spans="2:4" ht="75.75" customHeight="1" thickBot="1" x14ac:dyDescent="0.3">
      <c r="B84" s="55" t="s">
        <v>32</v>
      </c>
      <c r="C84" s="56"/>
      <c r="D84" s="57"/>
    </row>
    <row r="85" spans="2:4" ht="30.75" customHeight="1" x14ac:dyDescent="0.25">
      <c r="B85" s="11" t="s">
        <v>33</v>
      </c>
      <c r="C85" s="15" t="s">
        <v>34</v>
      </c>
      <c r="D85" s="16">
        <f>D86-D87</f>
        <v>9795664.6527979635</v>
      </c>
    </row>
    <row r="86" spans="2:4" x14ac:dyDescent="0.25">
      <c r="B86" s="31" t="s">
        <v>36</v>
      </c>
      <c r="C86" s="10" t="s">
        <v>35</v>
      </c>
      <c r="D86" s="23">
        <f>D45</f>
        <v>9800000</v>
      </c>
    </row>
    <row r="87" spans="2:4" ht="23.25" thickBot="1" x14ac:dyDescent="0.3">
      <c r="B87" s="36" t="s">
        <v>37</v>
      </c>
      <c r="C87" s="17" t="s">
        <v>1</v>
      </c>
      <c r="D87" s="35">
        <f>D64</f>
        <v>4335.3472020356567</v>
      </c>
    </row>
  </sheetData>
  <mergeCells count="18">
    <mergeCell ref="B43:D43"/>
    <mergeCell ref="B52:D52"/>
    <mergeCell ref="B53:D54"/>
    <mergeCell ref="B63:D63"/>
    <mergeCell ref="B1:C1"/>
    <mergeCell ref="B4:C4"/>
    <mergeCell ref="B2:C2"/>
    <mergeCell ref="B3:C3"/>
    <mergeCell ref="B32:D32"/>
    <mergeCell ref="B33:D34"/>
    <mergeCell ref="B26:B27"/>
    <mergeCell ref="B6:D7"/>
    <mergeCell ref="B5:D5"/>
    <mergeCell ref="B69:D70"/>
    <mergeCell ref="B73:D73"/>
    <mergeCell ref="B74:D75"/>
    <mergeCell ref="B84:D84"/>
    <mergeCell ref="B47:B4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"/>
  <sheetViews>
    <sheetView workbookViewId="0">
      <selection activeCell="C13" sqref="C13"/>
    </sheetView>
  </sheetViews>
  <sheetFormatPr defaultRowHeight="15" x14ac:dyDescent="0.25"/>
  <cols>
    <col min="9" max="9" width="15.85546875" customWidth="1"/>
  </cols>
  <sheetData>
    <row r="4" spans="2:9" ht="15.75" thickBot="1" x14ac:dyDescent="0.3"/>
    <row r="5" spans="2:9" ht="15.75" thickBot="1" x14ac:dyDescent="0.3">
      <c r="B5" s="65" t="s">
        <v>29</v>
      </c>
      <c r="C5" s="66"/>
      <c r="D5" s="66"/>
      <c r="E5" s="66"/>
      <c r="F5" s="66"/>
      <c r="G5" s="66"/>
      <c r="H5" s="66"/>
      <c r="I5" s="67"/>
    </row>
  </sheetData>
  <mergeCells count="1">
    <mergeCell ref="B5:I5"/>
  </mergeCells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Аннуитетный платеж</vt:lpstr>
      <vt:lpstr>Лист2</vt:lpstr>
      <vt:lpstr>Ресурс, сайт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2022-09-13T11:20:37Z</dcterms:created>
  <dcterms:modified xsi:type="dcterms:W3CDTF">2022-10-03T04:27:03Z</dcterms:modified>
</cp:coreProperties>
</file>