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<sst xmlns="http://schemas.openxmlformats.org/spreadsheetml/2006/main" count="23" uniqueCount="15">
  <si>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m1</t>
  </si>
  <si>
    <t>m2</t>
  </si>
  <si>
    <t>s1</t>
  </si>
  <si>
    <t>s2</t>
  </si>
  <si>
    <t>完全弹性</t>
  </si>
  <si>
    <t>碰前</t>
  </si>
  <si>
    <t>碰后</t>
  </si>
  <si>
    <t>t1</t>
  </si>
  <si>
    <t>u</t>
  </si>
  <si>
    <t>t2</t>
  </si>
  <si>
    <t>v</t>
  </si>
  <si>
    <t>e</t>
  </si>
  <si>
    <t>E1</t>
  </si>
  <si>
    <t>E2</t>
  </si>
  <si>
    <t>完全非弹性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</si>
</sst>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B22" sqref="B22:H22"/>
    </sheetView>
  </sheetViews>
  <sheetFormatPr defaultColWidth="9" defaultRowHeight="14.1" outlineLevelCol="7"/>
  <cols>
    <col min="3" max="3" width="12.7837837837838"/>
    <col min="5" max="5" width="12.7837837837838"/>
    <col min="6" max="6" width="11.954954954955" customWidth="1"/>
    <col min="7" max="7" width="12.7837837837838"/>
    <col min="8" max="8" width="18.9189189189189" customWidth="1"/>
    <col min="9" max="10" width="12.7837837837838"/>
  </cols>
  <sheetData>
    <row r="1" spans="1:2">
      <c r="A1" t="s">
        <v>0</v>
      </c>
      <c r="B1" t="s">
        <v>1</v>
      </c>
    </row>
    <row r="2" spans="1:2">
      <c r="A2" s="1">
        <v>129.8</v>
      </c>
      <c r="B2" s="1">
        <v>129.8</v>
      </c>
    </row>
    <row r="4" spans="3:4">
      <c r="C4" t="s">
        <v>2</v>
      </c>
      <c r="D4" t="s">
        <v>3</v>
      </c>
    </row>
    <row r="5" spans="1:5">
      <c r="A5">
        <v>1</v>
      </c>
      <c r="B5" s="2"/>
      <c r="C5" s="2">
        <v>0.55</v>
      </c>
      <c r="D5" s="2">
        <v>1.59</v>
      </c>
      <c r="E5">
        <f>D5-C5</f>
        <v>1.04</v>
      </c>
    </row>
    <row r="6" spans="1:5">
      <c r="A6">
        <v>2</v>
      </c>
      <c r="B6"/>
      <c r="C6">
        <v>0.552</v>
      </c>
      <c r="D6">
        <v>1.57</v>
      </c>
      <c r="E6">
        <f>D6-C6</f>
        <v>1.018</v>
      </c>
    </row>
    <row r="8" spans="2:2">
      <c r="B8" t="s">
        <v>4</v>
      </c>
    </row>
    <row r="9" spans="2:4">
      <c r="B9" t="s">
        <v>5</v>
      </c>
      <c r="D9" t="s">
        <v>6</v>
      </c>
    </row>
    <row r="10" spans="2:8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</row>
    <row r="11" spans="1:8">
      <c r="A11">
        <v>1</v>
      </c>
      <c r="B11">
        <v>23.31</v>
      </c>
      <c r="C11">
        <f>E5/B11</f>
        <v>0.0446160446160446</v>
      </c>
      <c r="D11">
        <v>24.18</v>
      </c>
      <c r="E11">
        <f>E6/D11</f>
        <v>0.0421009098428453</v>
      </c>
      <c r="F11">
        <f>E11/C11</f>
        <v>0.943627123496851</v>
      </c>
      <c r="G11">
        <f>ABS(E6*B11/(D11*E5)-1)</f>
        <v>0.0563728765031496</v>
      </c>
      <c r="H11">
        <f>ABS(E6^2*B11^2/(E5^2*D11^2)-1)</f>
        <v>0.10956785180106</v>
      </c>
    </row>
    <row r="12" spans="1:8">
      <c r="A12">
        <v>2</v>
      </c>
      <c r="B12">
        <v>21.21</v>
      </c>
      <c r="C12">
        <f>E5/B12</f>
        <v>0.049033474776049</v>
      </c>
      <c r="D12">
        <v>21.87</v>
      </c>
      <c r="E12">
        <f>E6/D12</f>
        <v>0.0465477823502515</v>
      </c>
      <c r="F12">
        <f>E12/C12</f>
        <v>0.949306215046956</v>
      </c>
      <c r="G12">
        <f>ABS(E6*B12/(D12*E5)-1)</f>
        <v>0.0506937849530443</v>
      </c>
      <c r="H12">
        <f>ABS(E6^2*B12^2/(E5^2*D12^2)-1)</f>
        <v>0.0988177100732229</v>
      </c>
    </row>
    <row r="13" spans="1:8">
      <c r="A13">
        <v>3</v>
      </c>
      <c r="B13">
        <v>28.04</v>
      </c>
      <c r="C13">
        <f>E5/B13</f>
        <v>0.0370898716119829</v>
      </c>
      <c r="D13">
        <v>28.87</v>
      </c>
      <c r="E13">
        <f>E6/D13</f>
        <v>0.0352615171458261</v>
      </c>
      <c r="F13">
        <f>E13/C13</f>
        <v>0.950704750739389</v>
      </c>
      <c r="G13">
        <f>ABS(E6*B13/(D13*E5)-1)</f>
        <v>0.0492952492606114</v>
      </c>
      <c r="H13">
        <f>ABS(E6^2*B13^2/(E5^2*D13^2)-1)</f>
        <v>0.0961604769215569</v>
      </c>
    </row>
    <row r="16" spans="2:2">
      <c r="B16" t="s">
        <v>14</v>
      </c>
    </row>
    <row r="17" spans="2:4">
      <c r="B17" t="s">
        <v>5</v>
      </c>
      <c r="D17" t="s">
        <v>6</v>
      </c>
    </row>
    <row r="18" spans="2:8">
      <c r="B18" t="s">
        <v>7</v>
      </c>
      <c r="C18" t="s">
        <v>8</v>
      </c>
      <c r="D18" t="s">
        <v>9</v>
      </c>
      <c r="E18" t="s">
        <v>10</v>
      </c>
      <c r="G18" t="s">
        <v>12</v>
      </c>
      <c r="H18" t="s">
        <v>13</v>
      </c>
    </row>
    <row r="19" spans="2:8">
      <c r="B19">
        <v>29.93</v>
      </c>
      <c r="C19">
        <f>E5/B19</f>
        <v>0.0347477447377214</v>
      </c>
      <c r="D19">
        <v>59.69</v>
      </c>
      <c r="E19">
        <f>E6/D19</f>
        <v>0.0170547830457363</v>
      </c>
      <c r="F19">
        <f>E19*2</f>
        <v>0.0341095660914726</v>
      </c>
      <c r="G19">
        <f>ABS(2*E6*B19/(E5*D19)-1)</f>
        <v>0.0183660450790623</v>
      </c>
      <c r="H19">
        <f>ABS(4*E6^2*B19^2/(E5^2*D19^2)-1)</f>
        <v>0.0363947785462787</v>
      </c>
    </row>
    <row r="20" spans="2:8">
      <c r="B20">
        <v>27.03</v>
      </c>
      <c r="C20">
        <f>E5/B20</f>
        <v>0.0384757676655568</v>
      </c>
      <c r="D20">
        <v>55.13</v>
      </c>
      <c r="E20">
        <f>E6/D20</f>
        <v>0.0184654453110829</v>
      </c>
      <c r="F20">
        <f>E20*2</f>
        <v>0.0369308906221658</v>
      </c>
      <c r="G20">
        <f>ABS(2*E6*B20/(E5*D20)-1)</f>
        <v>0.0401519485412103</v>
      </c>
      <c r="H20">
        <f>ABS(4*E6^2*B20^2/(E5^2*D20^2)-1)</f>
        <v>0.0786917181107646</v>
      </c>
    </row>
    <row r="21" spans="2:8">
      <c r="B21">
        <v>24.87</v>
      </c>
      <c r="C21">
        <f>E5/B21</f>
        <v>0.0418174507438681</v>
      </c>
      <c r="D21">
        <v>50.76</v>
      </c>
      <c r="E21">
        <f>E6/D21</f>
        <v>0.0200551615445232</v>
      </c>
      <c r="F21">
        <f>E21*2</f>
        <v>0.0401103230890465</v>
      </c>
      <c r="G21">
        <f>ABS(2*E6*B21/(E5*D21)-1)</f>
        <v>0.0408233315148209</v>
      </c>
      <c r="H21">
        <f>ABS(4*E6^2*B21^2/(E5^2*D21^2)-1)</f>
        <v>0.0799801186336726</v>
      </c>
    </row>
    <row r="22" spans="2:8">
      <c r="B22">
        <v>24.14</v>
      </c>
      <c r="C22">
        <f>E5/B22</f>
        <v>0.0430820215410108</v>
      </c>
      <c r="D22">
        <v>48.35</v>
      </c>
      <c r="E22">
        <f>E6/D22</f>
        <v>0.0210548086866598</v>
      </c>
      <c r="F22">
        <f>E22*2</f>
        <v>0.0421096173733195</v>
      </c>
      <c r="G22">
        <f>ABS(2*E6*B22/(E5*D22)-1)</f>
        <v>0.0225709967385253</v>
      </c>
      <c r="H22">
        <f>ABS(4*E6^2*B22^2/(E5^2*D22^2)-1)</f>
        <v>0.0446325435832802</v>
      </c>
    </row>
    <row r="23" spans="2:8">
      <c r="B23">
        <v>26.62</v>
      </c>
      <c r="C23">
        <f>E5/B23</f>
        <v>0.039068369646882</v>
      </c>
      <c r="D23">
        <v>52.53</v>
      </c>
      <c r="E23">
        <f>E6/D23</f>
        <v>0.0193794022463354</v>
      </c>
      <c r="F23">
        <f>E23*2</f>
        <v>0.0387588044926709</v>
      </c>
      <c r="G23">
        <f>ABS(2*E6*B23/(E5*D23)-1)</f>
        <v>0.00792367731259791</v>
      </c>
      <c r="H23">
        <f>ABS(4*E6^2*B23^2/(E5^2*D23^2)-1)</f>
        <v>0.0157845699630418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Mikasa</dc:creator>
  <cp:lastModifiedBy> Carry</cp:lastModifiedBy>
  <dcterms:created xsi:type="dcterms:W3CDTF">2023-05-12T11:15:00Z</dcterms:created>
  <dcterms:modified xsi:type="dcterms:W3CDTF">2025-04-21T09:18:46Z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8EF1C1AE6EA742C8BA40C757066C6A4F_12</vt:lpwstr>
  </property>
</Properties>
</file>