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<sst xmlns="http://schemas.openxmlformats.org/spreadsheetml/2006/main" count="28" uniqueCount="21">
  <si>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大透镜</t>
  </si>
  <si>
    <t>测量次数</t>
  </si>
  <si>
    <t>物象距离A(mm)</t>
  </si>
  <si>
    <t>成象位置1 d1(mm)</t>
  </si>
  <si>
    <t>成象位置2 d2(mm)</t>
  </si>
  <si>
    <t>两次成象透镜距离 d(mm)</t>
  </si>
  <si>
    <t>焦距 f'(mm）</t>
  </si>
  <si>
    <t>平均值</t>
  </si>
  <si>
    <t>中透镜</t>
  </si>
  <si>
    <t>自组显微镜</t>
  </si>
  <si>
    <t>物镜焦距 fo'(mm）</t>
  </si>
  <si>
    <t>目镜焦距 fe'(cm)</t>
  </si>
  <si>
    <t>物镜与目镜间的距离 L(mm)</t>
  </si>
  <si>
    <t xml:space="preserve">显微镜放大率 </t>
  </si>
  <si>
    <t>估测值</t>
  </si>
  <si>
    <t>计算值</t>
  </si>
  <si>
    <t>自组装望远镜</t>
  </si>
  <si>
    <t>S1</t>
  </si>
  <si>
    <t>S2</t>
  </si>
  <si>
    <t>S3</t>
  </si>
  <si>
    <t>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</si>
</sst>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_ * #,##0.0_ ;_ * \-#,##0.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6"/>
  <sheetViews>
    <sheetView tabSelected="1" zoomScale="115" zoomScaleNormal="115" workbookViewId="0">
      <selection activeCell="B7" sqref="B7:G9"/>
    </sheetView>
  </sheetViews>
  <sheetFormatPr defaultColWidth="9" defaultRowHeight="14.1" outlineLevelCol="7"/>
  <cols>
    <col min="1" max="1" width="17.1981981981982" customWidth="1"/>
    <col min="2" max="2" width="16.5045045045045" customWidth="1"/>
    <col min="3" max="3" width="24.3333333333333" customWidth="1"/>
    <col min="4" max="4" width="18.2612612612613" customWidth="1"/>
    <col min="5" max="5" width="28.4954954954955" customWidth="1"/>
    <col min="6" max="6" width="22.3153153153153" customWidth="1"/>
    <col min="7" max="7" width="15.7567567567568" customWidth="1"/>
    <col min="8" max="8" width="12.8558558558559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2:8">
      <c r="B3">
        <v>1</v>
      </c>
      <c r="C3">
        <v>900</v>
      </c>
      <c r="D3" s="1">
        <v>395</v>
      </c>
      <c r="E3" s="1">
        <v>771</v>
      </c>
      <c r="F3">
        <f t="shared" ref="F3:F9" si="0">E3-D3</f>
        <v>376</v>
      </c>
      <c r="G3" s="1">
        <f t="shared" ref="G3:G9" si="1">(C3*C3-F3*F3)/(4*C3)</f>
        <v>185.728888888889</v>
      </c>
      <c r="H3" s="1">
        <f>(G3+G4+G5)/3</f>
        <v>185.643559454191</v>
      </c>
    </row>
    <row r="4" spans="2:7">
      <c r="B4">
        <v>2</v>
      </c>
      <c r="C4">
        <v>950</v>
      </c>
      <c r="D4" s="1">
        <v>381</v>
      </c>
      <c r="E4">
        <v>823.5</v>
      </c>
      <c r="F4">
        <f t="shared" si="0"/>
        <v>442.5</v>
      </c>
      <c r="G4" s="1">
        <f t="shared" si="1"/>
        <v>185.972039473684</v>
      </c>
    </row>
    <row r="5" spans="2:7">
      <c r="B5">
        <v>3</v>
      </c>
      <c r="C5">
        <v>1000</v>
      </c>
      <c r="D5" s="2">
        <v>375</v>
      </c>
      <c r="E5" s="1">
        <v>884</v>
      </c>
      <c r="F5">
        <f t="shared" si="0"/>
        <v>509</v>
      </c>
      <c r="G5" s="1">
        <f t="shared" si="1"/>
        <v>185.22975</v>
      </c>
    </row>
    <row r="6" spans="1:8">
      <c r="A6" t="s">
        <v>8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2:8">
      <c r="B7">
        <v>1</v>
      </c>
      <c r="C7">
        <v>250</v>
      </c>
      <c r="D7" s="1">
        <v>263</v>
      </c>
      <c r="E7" s="1">
        <v>380</v>
      </c>
      <c r="F7">
        <f t="shared" ref="F7:F9" si="2">E7-D7</f>
        <v>117</v>
      </c>
      <c r="G7" s="1">
        <f t="shared" ref="G7:G9" si="3">(C7*C7-F7*F7)/(4*C7)</f>
        <v>48.811</v>
      </c>
      <c r="H7" s="2">
        <f>(G7+G8+G9)/3</f>
        <v>48.8929126984127</v>
      </c>
    </row>
    <row r="8" spans="2:7">
      <c r="B8">
        <v>2</v>
      </c>
      <c r="C8">
        <v>300</v>
      </c>
      <c r="D8" s="1">
        <v>260</v>
      </c>
      <c r="E8" s="1">
        <v>435</v>
      </c>
      <c r="F8">
        <f t="shared" si="2"/>
        <v>175</v>
      </c>
      <c r="G8" s="1">
        <f t="shared" si="3"/>
        <v>49.4791666666667</v>
      </c>
    </row>
    <row r="9" spans="2:7">
      <c r="B9">
        <v>3</v>
      </c>
      <c r="C9">
        <v>350</v>
      </c>
      <c r="D9" s="1">
        <v>258</v>
      </c>
      <c r="E9" s="1">
        <v>492</v>
      </c>
      <c r="F9">
        <f t="shared" si="2"/>
        <v>234</v>
      </c>
      <c r="G9" s="1">
        <f t="shared" si="3"/>
        <v>48.3885714285714</v>
      </c>
    </row>
    <row r="11" spans="1:1">
      <c r="A11" t="s">
        <v>9</v>
      </c>
    </row>
    <row r="12" spans="1:6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3" spans="1:6">
      <c r="A13" s="1">
        <v>20</v>
      </c>
      <c r="B13">
        <v>48.9</v>
      </c>
      <c r="C13" s="3">
        <v>180</v>
      </c>
      <c r="E13">
        <v>28</v>
      </c>
      <c r="F13">
        <f>(18-B13-A13)*25/(A13*B13)</f>
        <v>-1.30112474437628</v>
      </c>
    </row>
    <row r="15" spans="1:5">
      <c r="A15" t="s">
        <v>16</v>
      </c>
      <c r="B15" t="s">
        <v>17</v>
      </c>
      <c r="C15" t="s">
        <v>18</v>
      </c>
      <c r="D15" t="s">
        <v>19</v>
      </c>
      <c r="E15" t="s">
        <v>20</v>
      </c>
    </row>
    <row r="16" spans="2:5">
      <c r="B16" s="2">
        <v>376</v>
      </c>
      <c r="C16" s="1">
        <v>369</v>
      </c>
      <c r="D16">
        <v>36.7</v>
      </c>
      <c r="E16">
        <f>C16*(B16+C16+D16)/(D16*B16)</f>
        <v>20.9031900400023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Mikasa</dc:creator>
  <cp:lastModifiedBy> Carry</cp:lastModifiedBy>
  <dcterms:created xsi:type="dcterms:W3CDTF">2023-05-12T11:15:00Z</dcterms:created>
  <dcterms:modified xsi:type="dcterms:W3CDTF">2025-03-24T13:16:52Z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AFCD423070094E43B383F8F29F7E1973_12</vt:lpwstr>
  </property>
</Properties>
</file>