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PROJECT\PROJEK BU ANGGRAINI\DAFTAR HUTANG\DIKJAR\"/>
    </mc:Choice>
  </mc:AlternateContent>
  <xr:revisionPtr revIDLastSave="0" documentId="13_ncr:1_{F32F1700-D34D-419A-A39C-634B04F6A23F}" xr6:coauthVersionLast="47" xr6:coauthVersionMax="47" xr10:uidLastSave="{00000000-0000-0000-0000-000000000000}"/>
  <bookViews>
    <workbookView xWindow="-110" yWindow="-110" windowWidth="19420" windowHeight="11020" firstSheet="4" activeTab="4" xr2:uid="{00000000-000D-0000-FFFF-FFFF00000000}"/>
  </bookViews>
  <sheets>
    <sheet name="CATATAN" sheetId="21" r:id="rId1"/>
    <sheet name="HUTANG LAIN2" sheetId="30" r:id="rId2"/>
    <sheet name="LISTRIK" sheetId="27" r:id="rId3"/>
    <sheet name="INTERNET" sheetId="26" r:id="rId4"/>
    <sheet name="Januari" sheetId="22" r:id="rId5"/>
    <sheet name="Rincian_Saving_Jan" sheetId="35" r:id="rId6"/>
    <sheet name="Februari" sheetId="25" r:id="rId7"/>
    <sheet name="Rincian_Saving_Feb" sheetId="32" r:id="rId8"/>
    <sheet name="Maret" sheetId="33" r:id="rId9"/>
    <sheet name="Rincian_Saving_Mar" sheetId="34" r:id="rId10"/>
  </sheets>
  <definedNames>
    <definedName name="_xlnm._FilterDatabase" localSheetId="6" hidden="1">Februari!$A$4:$S$4</definedName>
    <definedName name="_xlnm._FilterDatabase" localSheetId="4" hidden="1">Januari!$A$4:$S$4</definedName>
    <definedName name="_xlnm._FilterDatabase" localSheetId="8" hidden="1">Maret!$A$4:$S$4</definedName>
  </definedNames>
  <calcPr calcId="191029"/>
</workbook>
</file>

<file path=xl/calcChain.xml><?xml version="1.0" encoding="utf-8"?>
<calcChain xmlns="http://schemas.openxmlformats.org/spreadsheetml/2006/main">
  <c r="E74" i="22" l="1"/>
  <c r="E191" i="25"/>
  <c r="E204" i="33"/>
  <c r="E195" i="33"/>
  <c r="M210" i="33"/>
  <c r="L210" i="33"/>
  <c r="K210" i="33"/>
  <c r="J210" i="33"/>
  <c r="J202" i="33"/>
  <c r="M201" i="33"/>
  <c r="K191" i="33"/>
  <c r="G182" i="33"/>
  <c r="F188" i="33"/>
  <c r="E188" i="33"/>
  <c r="D188" i="33"/>
  <c r="C188" i="33"/>
  <c r="M197" i="25"/>
  <c r="L197" i="25"/>
  <c r="K197" i="25"/>
  <c r="J197" i="25"/>
  <c r="M188" i="25"/>
  <c r="L188" i="25"/>
  <c r="G169" i="25"/>
  <c r="F175" i="25"/>
  <c r="E175" i="25"/>
  <c r="D175" i="25"/>
  <c r="C175" i="25"/>
  <c r="L81" i="22"/>
  <c r="M81" i="22" s="1"/>
  <c r="K81" i="22"/>
  <c r="J81" i="22"/>
  <c r="J73" i="22"/>
  <c r="M72" i="22"/>
  <c r="G52" i="22"/>
  <c r="F58" i="22"/>
  <c r="E58" i="22"/>
  <c r="D58" i="22"/>
  <c r="C58" i="22"/>
  <c r="A151" i="34" a="1"/>
  <c r="A151" i="34" s="1"/>
  <c r="A150" i="34" a="1"/>
  <c r="A150" i="34" s="1"/>
  <c r="I150" i="34" s="1" a="1"/>
  <c r="I150" i="34" s="1"/>
  <c r="A149" i="34" a="1"/>
  <c r="A149" i="34" s="1"/>
  <c r="H149" i="34" s="1" a="1"/>
  <c r="H149" i="34" s="1"/>
  <c r="A148" i="34" a="1"/>
  <c r="A148" i="34" s="1"/>
  <c r="G148" i="34" s="1" a="1"/>
  <c r="G148" i="34" s="1"/>
  <c r="A147" i="34" a="1"/>
  <c r="A147" i="34" s="1"/>
  <c r="G147" i="34" s="1" a="1"/>
  <c r="G147" i="34" s="1"/>
  <c r="A146" i="34" a="1"/>
  <c r="A146" i="34" s="1"/>
  <c r="I146" i="34" s="1" a="1"/>
  <c r="I146" i="34" s="1"/>
  <c r="A145" i="34" a="1"/>
  <c r="A145" i="34" s="1"/>
  <c r="J145" i="34" s="1" a="1"/>
  <c r="J145" i="34" s="1"/>
  <c r="A144" i="34" a="1"/>
  <c r="A144" i="34" s="1"/>
  <c r="A143" i="34" a="1"/>
  <c r="A143" i="34" s="1"/>
  <c r="A142" i="34" a="1"/>
  <c r="A142" i="34" s="1"/>
  <c r="F142" i="34" s="1" a="1"/>
  <c r="F142" i="34" s="1"/>
  <c r="A141" i="34" a="1"/>
  <c r="A141" i="34" s="1"/>
  <c r="I141" i="34" s="1" a="1"/>
  <c r="I141" i="34" s="1"/>
  <c r="G140" i="34" a="1"/>
  <c r="G140" i="34" s="1"/>
  <c r="A140" i="34" a="1"/>
  <c r="A140" i="34" s="1"/>
  <c r="E140" i="34" s="1" a="1"/>
  <c r="E140" i="34" s="1"/>
  <c r="A139" i="34" a="1"/>
  <c r="A139" i="34" s="1"/>
  <c r="A138" i="34" a="1"/>
  <c r="A138" i="34" s="1"/>
  <c r="J137" i="34" a="1"/>
  <c r="J137" i="34" s="1"/>
  <c r="H137" i="34" a="1"/>
  <c r="H137" i="34" s="1"/>
  <c r="D137" i="34" a="1"/>
  <c r="D137" i="34" s="1"/>
  <c r="A137" i="34" a="1"/>
  <c r="A137" i="34" s="1"/>
  <c r="I137" i="34" s="1" a="1"/>
  <c r="I137" i="34" s="1"/>
  <c r="A136" i="34" a="1"/>
  <c r="A136" i="34" s="1"/>
  <c r="A135" i="34" a="1"/>
  <c r="A135" i="34" s="1"/>
  <c r="A134" i="34" a="1"/>
  <c r="A134" i="34" s="1"/>
  <c r="F134" i="34" s="1" a="1"/>
  <c r="F134" i="34" s="1"/>
  <c r="D133" i="34" a="1"/>
  <c r="D133" i="34" s="1"/>
  <c r="A133" i="34" a="1"/>
  <c r="A133" i="34" s="1"/>
  <c r="J133" i="34" s="1" a="1"/>
  <c r="J133" i="34" s="1"/>
  <c r="H132" i="34" a="1"/>
  <c r="H132" i="34" s="1"/>
  <c r="D132" i="34" a="1"/>
  <c r="D132" i="34" s="1"/>
  <c r="C132" i="34" a="1"/>
  <c r="C132" i="34" s="1"/>
  <c r="A132" i="34" a="1"/>
  <c r="A132" i="34" s="1"/>
  <c r="J132" i="34" s="1" a="1"/>
  <c r="J132" i="34" s="1"/>
  <c r="A131" i="34" a="1"/>
  <c r="A131" i="34" s="1"/>
  <c r="I131" i="34" s="1" a="1"/>
  <c r="I131" i="34" s="1"/>
  <c r="A130" i="34" a="1"/>
  <c r="A130" i="34" s="1"/>
  <c r="F130" i="34" s="1" a="1"/>
  <c r="F130" i="34" s="1"/>
  <c r="A129" i="34" a="1"/>
  <c r="A129" i="34" s="1"/>
  <c r="A128" i="34" a="1"/>
  <c r="A128" i="34" s="1"/>
  <c r="I128" i="34" s="1" a="1"/>
  <c r="I128" i="34" s="1"/>
  <c r="A127" i="34" a="1"/>
  <c r="A127" i="34" s="1"/>
  <c r="G127" i="34" s="1" a="1"/>
  <c r="G127" i="34" s="1"/>
  <c r="A126" i="34" a="1"/>
  <c r="A126" i="34" s="1"/>
  <c r="A125" i="34" a="1"/>
  <c r="A125" i="34" s="1"/>
  <c r="I125" i="34" s="1" a="1"/>
  <c r="I125" i="34" s="1"/>
  <c r="A124" i="34" a="1"/>
  <c r="A124" i="34" s="1"/>
  <c r="H124" i="34" s="1" a="1"/>
  <c r="H124" i="34" s="1"/>
  <c r="A123" i="34" a="1"/>
  <c r="A123" i="34" s="1"/>
  <c r="G123" i="34" s="1" a="1"/>
  <c r="G123" i="34" s="1"/>
  <c r="A122" i="34" a="1"/>
  <c r="A122" i="34"/>
  <c r="D122" i="34" s="1" a="1"/>
  <c r="D122" i="34" s="1"/>
  <c r="A121" i="34" a="1"/>
  <c r="A121" i="34" s="1"/>
  <c r="H121" i="34" s="1" a="1"/>
  <c r="H121" i="34" s="1"/>
  <c r="A120" i="34" a="1"/>
  <c r="A120" i="34" s="1"/>
  <c r="F120" i="34" s="1" a="1"/>
  <c r="F120" i="34" s="1"/>
  <c r="A119" i="34" a="1"/>
  <c r="A119" i="34" s="1"/>
  <c r="H119" i="34" s="1" a="1"/>
  <c r="H119" i="34" s="1"/>
  <c r="A118" i="34" a="1"/>
  <c r="A118" i="34" s="1"/>
  <c r="H118" i="34" s="1" a="1"/>
  <c r="H118" i="34" s="1"/>
  <c r="A117" i="34" a="1"/>
  <c r="A117" i="34" s="1"/>
  <c r="A116" i="34" a="1"/>
  <c r="A116" i="34" s="1"/>
  <c r="J116" i="34" s="1" a="1"/>
  <c r="J116" i="34" s="1"/>
  <c r="A115" i="34" a="1"/>
  <c r="A115" i="34" s="1"/>
  <c r="D114" i="34" a="1"/>
  <c r="D114" i="34" s="1"/>
  <c r="A114" i="34" a="1"/>
  <c r="A114" i="34" s="1"/>
  <c r="H114" i="34" s="1" a="1"/>
  <c r="H114" i="34" s="1"/>
  <c r="A113" i="34" a="1"/>
  <c r="A113" i="34" s="1"/>
  <c r="H113" i="34" s="1" a="1"/>
  <c r="H113" i="34" s="1"/>
  <c r="A112" i="34" a="1"/>
  <c r="A112" i="34" s="1"/>
  <c r="A111" i="34" a="1"/>
  <c r="A111" i="34" s="1"/>
  <c r="A110" i="34" a="1"/>
  <c r="A110" i="34" s="1"/>
  <c r="A109" i="34" a="1"/>
  <c r="A109" i="34" s="1"/>
  <c r="A108" i="34" a="1"/>
  <c r="A108" i="34" s="1"/>
  <c r="F108" i="34" s="1" a="1"/>
  <c r="F108" i="34" s="1"/>
  <c r="A107" i="34" a="1"/>
  <c r="A107" i="34" s="1"/>
  <c r="A106" i="34" a="1"/>
  <c r="A106" i="34" s="1"/>
  <c r="J106" i="34" s="1" a="1"/>
  <c r="J106" i="34" s="1"/>
  <c r="A105" i="34" a="1"/>
  <c r="A105" i="34" s="1"/>
  <c r="A104" i="34" a="1"/>
  <c r="A104" i="34" s="1"/>
  <c r="A103" i="34" a="1"/>
  <c r="A103" i="34" s="1"/>
  <c r="A102" i="34" a="1"/>
  <c r="A102" i="34" s="1"/>
  <c r="J102" i="34" s="1" a="1"/>
  <c r="J102" i="34" s="1"/>
  <c r="A101" i="34" a="1"/>
  <c r="A101" i="34" s="1"/>
  <c r="A100" i="34" a="1"/>
  <c r="A100" i="34" s="1"/>
  <c r="A99" i="34" a="1"/>
  <c r="A99" i="34" s="1"/>
  <c r="A98" i="34" a="1"/>
  <c r="A98" i="34" s="1"/>
  <c r="A97" i="34" a="1"/>
  <c r="A97" i="34" s="1"/>
  <c r="A96" i="34" a="1"/>
  <c r="A96" i="34" s="1"/>
  <c r="A95" i="34" a="1"/>
  <c r="A95" i="34" s="1"/>
  <c r="F95" i="34" s="1" a="1"/>
  <c r="F95" i="34" s="1"/>
  <c r="A94" i="34" a="1"/>
  <c r="A94" i="34" s="1"/>
  <c r="E94" i="34" s="1" a="1"/>
  <c r="E94" i="34" s="1"/>
  <c r="A93" i="34" a="1"/>
  <c r="A93" i="34"/>
  <c r="A92" i="34" a="1"/>
  <c r="A92" i="34" s="1"/>
  <c r="J92" i="34" s="1" a="1"/>
  <c r="J92" i="34" s="1"/>
  <c r="A91" i="34" a="1"/>
  <c r="A91" i="34" s="1"/>
  <c r="A90" i="34" a="1"/>
  <c r="A90" i="34" s="1"/>
  <c r="A89" i="34" a="1"/>
  <c r="A89" i="34" s="1"/>
  <c r="A88" i="34" a="1"/>
  <c r="A88" i="34" s="1"/>
  <c r="A87" i="34" a="1"/>
  <c r="A87" i="34"/>
  <c r="J87" i="34" s="1" a="1"/>
  <c r="J87" i="34" s="1"/>
  <c r="A86" i="34" a="1"/>
  <c r="A86" i="34" s="1"/>
  <c r="A85" i="34" a="1"/>
  <c r="A85" i="34" s="1"/>
  <c r="D84" i="34" a="1"/>
  <c r="D84" i="34" s="1"/>
  <c r="A84" i="34" a="1"/>
  <c r="A84" i="34"/>
  <c r="G84" i="34" s="1" a="1"/>
  <c r="G84" i="34" s="1"/>
  <c r="A83" i="34" a="1"/>
  <c r="A83" i="34" s="1"/>
  <c r="A82" i="34" a="1"/>
  <c r="A82" i="34" s="1"/>
  <c r="G82" i="34" s="1" a="1"/>
  <c r="G82" i="34" s="1"/>
  <c r="A81" i="34" a="1"/>
  <c r="A81" i="34" s="1"/>
  <c r="A80" i="34" a="1"/>
  <c r="A80" i="34" s="1"/>
  <c r="A79" i="34" a="1"/>
  <c r="A79" i="34" s="1"/>
  <c r="A78" i="34" a="1"/>
  <c r="A78" i="34" s="1"/>
  <c r="H78" i="34" s="1" a="1"/>
  <c r="H78" i="34" s="1"/>
  <c r="A77" i="34" a="1"/>
  <c r="A77" i="34" s="1"/>
  <c r="A76" i="34" a="1"/>
  <c r="A76" i="34" s="1"/>
  <c r="A75" i="34" a="1"/>
  <c r="A75" i="34" s="1"/>
  <c r="H74" i="34" a="1"/>
  <c r="H74" i="34" s="1"/>
  <c r="A74" i="34" a="1"/>
  <c r="A74" i="34" s="1"/>
  <c r="F74" i="34" s="1" a="1"/>
  <c r="F74" i="34" s="1"/>
  <c r="A73" i="34" a="1"/>
  <c r="A73" i="34" s="1"/>
  <c r="A72" i="34" a="1"/>
  <c r="A72" i="34" s="1"/>
  <c r="A71" i="34" a="1"/>
  <c r="A71" i="34" s="1"/>
  <c r="A70" i="34" a="1"/>
  <c r="A70" i="34" s="1"/>
  <c r="G70" i="34" s="1" a="1"/>
  <c r="G70" i="34" s="1"/>
  <c r="A69" i="34" a="1"/>
  <c r="A69" i="34" s="1"/>
  <c r="A68" i="34" a="1"/>
  <c r="A68" i="34" s="1"/>
  <c r="A67" i="34" a="1"/>
  <c r="A67" i="34" s="1"/>
  <c r="A66" i="34" a="1"/>
  <c r="A66" i="34" s="1"/>
  <c r="A65" i="34" a="1"/>
  <c r="A65" i="34" s="1"/>
  <c r="G65" i="34" s="1" a="1"/>
  <c r="G65" i="34" s="1"/>
  <c r="A64" i="34" a="1"/>
  <c r="A64" i="34" s="1"/>
  <c r="A63" i="34" a="1"/>
  <c r="A63" i="34"/>
  <c r="F63" i="34" s="1" a="1"/>
  <c r="F63" i="34" s="1"/>
  <c r="A62" i="34" a="1"/>
  <c r="A62" i="34" s="1"/>
  <c r="A61" i="34" a="1"/>
  <c r="A61" i="34"/>
  <c r="A60" i="34" a="1"/>
  <c r="A60" i="34" s="1"/>
  <c r="I60" i="34" s="1" a="1"/>
  <c r="I60" i="34" s="1"/>
  <c r="I59" i="34" a="1"/>
  <c r="I59" i="34" s="1"/>
  <c r="A59" i="34" a="1"/>
  <c r="A59" i="34" s="1"/>
  <c r="D59" i="34" s="1" a="1"/>
  <c r="D59" i="34" s="1"/>
  <c r="A58" i="34" a="1"/>
  <c r="A58" i="34" s="1"/>
  <c r="I58" i="34" s="1" a="1"/>
  <c r="I58" i="34" s="1"/>
  <c r="A57" i="34" a="1"/>
  <c r="A57" i="34" s="1"/>
  <c r="I57" i="34" s="1" a="1"/>
  <c r="I57" i="34" s="1"/>
  <c r="H56" i="34" a="1"/>
  <c r="H56" i="34" s="1"/>
  <c r="A56" i="34" a="1"/>
  <c r="A56" i="34" s="1"/>
  <c r="D56" i="34" s="1" a="1"/>
  <c r="D56" i="34" s="1"/>
  <c r="A55" i="34" a="1"/>
  <c r="A55" i="34" s="1"/>
  <c r="A54" i="34" a="1"/>
  <c r="A54" i="34" s="1"/>
  <c r="I53" i="34" a="1"/>
  <c r="I53" i="34" s="1"/>
  <c r="B53" i="34" a="1"/>
  <c r="B53" i="34" s="1"/>
  <c r="A53" i="34" a="1"/>
  <c r="A53" i="34"/>
  <c r="J53" i="34" s="1" a="1"/>
  <c r="J53" i="34" s="1"/>
  <c r="A52" i="34" a="1"/>
  <c r="A52" i="34" s="1"/>
  <c r="A51" i="34" a="1"/>
  <c r="A51" i="34" s="1"/>
  <c r="A50" i="34" a="1"/>
  <c r="A50" i="34" s="1"/>
  <c r="A49" i="34" a="1"/>
  <c r="A49" i="34" s="1"/>
  <c r="I49" i="34" s="1" a="1"/>
  <c r="I49" i="34" s="1"/>
  <c r="F48" i="34" a="1"/>
  <c r="F48" i="34" s="1"/>
  <c r="A48" i="34" a="1"/>
  <c r="A48" i="34"/>
  <c r="J48" i="34" s="1" a="1"/>
  <c r="J48" i="34" s="1"/>
  <c r="A47" i="34" a="1"/>
  <c r="A47" i="34" s="1"/>
  <c r="I47" i="34" s="1" a="1"/>
  <c r="I47" i="34" s="1"/>
  <c r="A46" i="34" a="1"/>
  <c r="A46" i="34" s="1"/>
  <c r="A45" i="34" a="1"/>
  <c r="A45" i="34" s="1"/>
  <c r="A44" i="34" a="1"/>
  <c r="A44" i="34" s="1"/>
  <c r="A43" i="34" a="1"/>
  <c r="A43" i="34" s="1"/>
  <c r="A42" i="34" a="1"/>
  <c r="A42" i="34" s="1"/>
  <c r="A41" i="34" a="1"/>
  <c r="A41" i="34" s="1"/>
  <c r="D41" i="34" s="1" a="1"/>
  <c r="D41" i="34" s="1"/>
  <c r="A40" i="34" a="1"/>
  <c r="A40" i="34" s="1"/>
  <c r="A39" i="34" a="1"/>
  <c r="A39" i="34" s="1"/>
  <c r="H39" i="34" s="1" a="1"/>
  <c r="H39" i="34" s="1"/>
  <c r="A38" i="34" a="1"/>
  <c r="A38" i="34" s="1"/>
  <c r="A37" i="34" a="1"/>
  <c r="A37" i="34" s="1"/>
  <c r="G37" i="34" s="1" a="1"/>
  <c r="G37" i="34" s="1"/>
  <c r="A36" i="34" a="1"/>
  <c r="A36" i="34" s="1"/>
  <c r="H36" i="34" s="1" a="1"/>
  <c r="H36" i="34" s="1"/>
  <c r="A35" i="34" a="1"/>
  <c r="A35" i="34" s="1"/>
  <c r="I35" i="34" s="1" a="1"/>
  <c r="I35" i="34" s="1"/>
  <c r="A34" i="34" a="1"/>
  <c r="A34" i="34" s="1"/>
  <c r="A33" i="34" a="1"/>
  <c r="A33" i="34" s="1"/>
  <c r="F33" i="34" s="1" a="1"/>
  <c r="F33" i="34" s="1"/>
  <c r="A32" i="34" a="1"/>
  <c r="A32" i="34" s="1"/>
  <c r="A31" i="34" a="1"/>
  <c r="A31" i="34" s="1"/>
  <c r="C31" i="34" s="1" a="1"/>
  <c r="C31" i="34" s="1"/>
  <c r="I30" i="34" a="1"/>
  <c r="I30" i="34" s="1"/>
  <c r="A30" i="34" a="1"/>
  <c r="A30" i="34" s="1"/>
  <c r="A29" i="34" a="1"/>
  <c r="A29" i="34" s="1"/>
  <c r="J29" i="34" s="1" a="1"/>
  <c r="J29" i="34" s="1"/>
  <c r="A28" i="34" a="1"/>
  <c r="A28" i="34" s="1"/>
  <c r="J28" i="34" s="1" a="1"/>
  <c r="J28" i="34" s="1"/>
  <c r="A27" i="34" a="1"/>
  <c r="A27" i="34" s="1"/>
  <c r="J27" i="34" s="1" a="1"/>
  <c r="J27" i="34" s="1"/>
  <c r="A26" i="34" a="1"/>
  <c r="A26" i="34" s="1"/>
  <c r="A25" i="34" a="1"/>
  <c r="A25" i="34" s="1"/>
  <c r="H25" i="34" s="1" a="1"/>
  <c r="H25" i="34" s="1"/>
  <c r="A24" i="34" a="1"/>
  <c r="A24" i="34" s="1"/>
  <c r="F23" i="34" a="1"/>
  <c r="F23" i="34" s="1"/>
  <c r="A23" i="34" a="1"/>
  <c r="A23" i="34" s="1"/>
  <c r="J23" i="34" s="1" a="1"/>
  <c r="J23" i="34" s="1"/>
  <c r="A22" i="34" a="1"/>
  <c r="A22" i="34" s="1"/>
  <c r="G22" i="34" s="1" a="1"/>
  <c r="G22" i="34" s="1"/>
  <c r="A21" i="34" a="1"/>
  <c r="A21" i="34" s="1"/>
  <c r="C21" i="34" s="1" a="1"/>
  <c r="C21" i="34" s="1"/>
  <c r="A20" i="34" a="1"/>
  <c r="A20" i="34" s="1"/>
  <c r="D20" i="34" s="1" a="1"/>
  <c r="D20" i="34" s="1"/>
  <c r="A19" i="34" a="1"/>
  <c r="A19" i="34" s="1"/>
  <c r="C19" i="34" s="1" a="1"/>
  <c r="C19" i="34" s="1"/>
  <c r="A18" i="34" a="1"/>
  <c r="A18" i="34" s="1"/>
  <c r="J18" i="34" s="1" a="1"/>
  <c r="J18" i="34" s="1"/>
  <c r="I17" i="34" a="1"/>
  <c r="I17" i="34" s="1"/>
  <c r="D17" i="34" a="1"/>
  <c r="D17" i="34" s="1"/>
  <c r="B17" i="34" a="1"/>
  <c r="B17" i="34" s="1"/>
  <c r="A17" i="34" a="1"/>
  <c r="A17" i="34" s="1"/>
  <c r="F17" i="34" s="1" a="1"/>
  <c r="F17" i="34" s="1"/>
  <c r="A16" i="34" a="1"/>
  <c r="A16" i="34" s="1"/>
  <c r="F15" i="34" a="1"/>
  <c r="F15" i="34" s="1"/>
  <c r="A15" i="34" a="1"/>
  <c r="A15" i="34" s="1"/>
  <c r="C15" i="34" s="1" a="1"/>
  <c r="C15" i="34" s="1"/>
  <c r="A14" i="34" a="1"/>
  <c r="A14" i="34" s="1"/>
  <c r="G14" i="34" s="1" a="1"/>
  <c r="G14" i="34" s="1"/>
  <c r="A13" i="34" a="1"/>
  <c r="A13" i="34" s="1"/>
  <c r="J13" i="34" s="1" a="1"/>
  <c r="J13" i="34" s="1"/>
  <c r="A12" i="34" a="1"/>
  <c r="A12" i="34" s="1"/>
  <c r="D12" i="34" s="1" a="1"/>
  <c r="D12" i="34" s="1"/>
  <c r="A11" i="34" a="1"/>
  <c r="A11" i="34" s="1"/>
  <c r="J11" i="34" s="1" a="1"/>
  <c r="J11" i="34" s="1"/>
  <c r="A10" i="34" a="1"/>
  <c r="A10" i="34" s="1"/>
  <c r="H10" i="34" s="1" a="1"/>
  <c r="H10" i="34" s="1"/>
  <c r="I9" i="34" a="1"/>
  <c r="I9" i="34" s="1"/>
  <c r="A9" i="34" a="1"/>
  <c r="A9" i="34" s="1"/>
  <c r="H9" i="34" s="1" a="1"/>
  <c r="H9" i="34" s="1"/>
  <c r="A8" i="34" a="1"/>
  <c r="A8" i="34" s="1"/>
  <c r="C8" i="34" s="1" a="1"/>
  <c r="C8" i="34" s="1"/>
  <c r="A7" i="34" a="1"/>
  <c r="A7" i="34" s="1"/>
  <c r="F7" i="34" s="1" a="1"/>
  <c r="F7" i="34" s="1"/>
  <c r="F6" i="34" a="1"/>
  <c r="F6" i="34" s="1"/>
  <c r="A6" i="34" a="1"/>
  <c r="A6" i="34" s="1"/>
  <c r="H6" i="34" s="1" a="1"/>
  <c r="H6" i="34" s="1"/>
  <c r="A5" i="34" a="1"/>
  <c r="A5" i="34" s="1"/>
  <c r="C5" i="34" s="1" a="1"/>
  <c r="C5" i="34" s="1"/>
  <c r="A4" i="34" a="1"/>
  <c r="A4" i="34" s="1"/>
  <c r="F203" i="33"/>
  <c r="N188" i="33"/>
  <c r="E187" i="33"/>
  <c r="D187" i="33"/>
  <c r="C187" i="33"/>
  <c r="E186" i="33"/>
  <c r="F186" i="33" s="1"/>
  <c r="K208" i="33" s="1"/>
  <c r="D186" i="33"/>
  <c r="C186" i="33"/>
  <c r="E185" i="33"/>
  <c r="D185" i="33"/>
  <c r="C185" i="33"/>
  <c r="E184" i="33"/>
  <c r="D184" i="33"/>
  <c r="C184" i="33"/>
  <c r="E183" i="33"/>
  <c r="D183" i="33"/>
  <c r="C183" i="33"/>
  <c r="F183" i="33" s="1"/>
  <c r="E182" i="33"/>
  <c r="D182" i="33"/>
  <c r="F182" i="33" s="1"/>
  <c r="C182" i="33"/>
  <c r="F177" i="33"/>
  <c r="C175" i="33"/>
  <c r="E197" i="33" s="1"/>
  <c r="D174" i="33"/>
  <c r="D108" i="33"/>
  <c r="D107" i="33"/>
  <c r="D106" i="33"/>
  <c r="D105" i="33"/>
  <c r="D104" i="33"/>
  <c r="D103" i="33"/>
  <c r="D102" i="33"/>
  <c r="D101" i="33"/>
  <c r="D100" i="33"/>
  <c r="D99" i="33"/>
  <c r="D98" i="33"/>
  <c r="D97" i="33"/>
  <c r="D96" i="33"/>
  <c r="D95" i="33"/>
  <c r="D94" i="33"/>
  <c r="D93" i="33"/>
  <c r="D92" i="33"/>
  <c r="D91" i="33"/>
  <c r="D90" i="33"/>
  <c r="D89" i="33"/>
  <c r="D88" i="33"/>
  <c r="D87" i="33"/>
  <c r="D86" i="33"/>
  <c r="D85" i="33"/>
  <c r="D84" i="33"/>
  <c r="D83" i="33"/>
  <c r="D82" i="33"/>
  <c r="D81" i="33"/>
  <c r="D80" i="33"/>
  <c r="D79" i="33"/>
  <c r="D78" i="33"/>
  <c r="D77" i="33"/>
  <c r="D76" i="33"/>
  <c r="D75" i="33"/>
  <c r="D74" i="33"/>
  <c r="D73" i="33"/>
  <c r="D72" i="33"/>
  <c r="D71" i="33"/>
  <c r="D70" i="33"/>
  <c r="D69" i="33"/>
  <c r="D68" i="33"/>
  <c r="D67" i="33"/>
  <c r="D66" i="33"/>
  <c r="D65" i="33"/>
  <c r="D64" i="33"/>
  <c r="D63" i="33"/>
  <c r="D62" i="33"/>
  <c r="D61" i="33"/>
  <c r="D60" i="33"/>
  <c r="D59" i="33"/>
  <c r="D58" i="33"/>
  <c r="D57" i="33"/>
  <c r="D56" i="33"/>
  <c r="D55" i="33"/>
  <c r="D54" i="33"/>
  <c r="D53" i="33"/>
  <c r="D52" i="33"/>
  <c r="D51" i="33"/>
  <c r="D50" i="33"/>
  <c r="D49" i="33"/>
  <c r="D48" i="33"/>
  <c r="D47" i="33"/>
  <c r="D46" i="33"/>
  <c r="D45" i="33"/>
  <c r="D44" i="33"/>
  <c r="D43" i="33"/>
  <c r="D42" i="33"/>
  <c r="D41" i="33"/>
  <c r="D40" i="33"/>
  <c r="D39" i="33"/>
  <c r="D38" i="33"/>
  <c r="D37" i="33"/>
  <c r="D36" i="33"/>
  <c r="D35" i="33"/>
  <c r="D34" i="33"/>
  <c r="D33" i="33"/>
  <c r="D32" i="33"/>
  <c r="D31" i="33"/>
  <c r="D30" i="33"/>
  <c r="D29" i="33"/>
  <c r="D28" i="33"/>
  <c r="D27" i="33"/>
  <c r="D26" i="33"/>
  <c r="D25" i="33"/>
  <c r="D24" i="33"/>
  <c r="D23" i="33"/>
  <c r="D22" i="33"/>
  <c r="D21" i="33"/>
  <c r="D20" i="33"/>
  <c r="D19" i="33"/>
  <c r="D18" i="33"/>
  <c r="D17" i="33"/>
  <c r="D16" i="33"/>
  <c r="D15" i="33"/>
  <c r="D14" i="33"/>
  <c r="D13" i="33"/>
  <c r="D12" i="33"/>
  <c r="D11" i="33"/>
  <c r="D10" i="33"/>
  <c r="D9" i="33"/>
  <c r="D8" i="33"/>
  <c r="D7" i="33"/>
  <c r="D6" i="33"/>
  <c r="H151" i="32" a="1"/>
  <c r="H151" i="32" s="1"/>
  <c r="A151" i="32" a="1"/>
  <c r="A151" i="32" s="1"/>
  <c r="I151" i="32" s="1" a="1"/>
  <c r="I151" i="32" s="1"/>
  <c r="I150" i="32" a="1"/>
  <c r="I150" i="32" s="1"/>
  <c r="H150" i="32" a="1"/>
  <c r="H150" i="32" s="1"/>
  <c r="G150" i="32" a="1"/>
  <c r="G150" i="32" s="1"/>
  <c r="A150" i="32" a="1"/>
  <c r="A150" i="32" s="1"/>
  <c r="A149" i="32" a="1"/>
  <c r="A149" i="32" s="1"/>
  <c r="G148" i="32" a="1"/>
  <c r="G148" i="32" s="1"/>
  <c r="F148" i="32" a="1"/>
  <c r="F148" i="32" s="1"/>
  <c r="E148" i="32" a="1"/>
  <c r="E148" i="32" s="1"/>
  <c r="A148" i="32" a="1"/>
  <c r="A148" i="32" s="1"/>
  <c r="D148" i="32" s="1" a="1"/>
  <c r="D148" i="32" s="1"/>
  <c r="A147" i="32" a="1"/>
  <c r="A147" i="32" s="1"/>
  <c r="J146" i="32" a="1"/>
  <c r="J146" i="32" s="1"/>
  <c r="F146" i="32" a="1"/>
  <c r="F146" i="32" s="1"/>
  <c r="D146" i="32" a="1"/>
  <c r="D146" i="32" s="1"/>
  <c r="A146" i="32" a="1"/>
  <c r="A146" i="32" s="1"/>
  <c r="I146" i="32" s="1" a="1"/>
  <c r="I146" i="32" s="1"/>
  <c r="A145" i="32" a="1"/>
  <c r="A145" i="32" s="1"/>
  <c r="J144" i="32" a="1"/>
  <c r="J144" i="32" s="1"/>
  <c r="I144" i="32" a="1"/>
  <c r="I144" i="32" s="1"/>
  <c r="G144" i="32" a="1"/>
  <c r="G144" i="32" s="1"/>
  <c r="F144" i="32" a="1"/>
  <c r="F144" i="32" s="1"/>
  <c r="E144" i="32" a="1"/>
  <c r="E144" i="32" s="1"/>
  <c r="C144" i="32" a="1"/>
  <c r="C144" i="32" s="1"/>
  <c r="A144" i="32" a="1"/>
  <c r="A144" i="32" s="1"/>
  <c r="H144" i="32" s="1" a="1"/>
  <c r="H144" i="32" s="1"/>
  <c r="F143" i="32" a="1"/>
  <c r="F143" i="32" s="1"/>
  <c r="E143" i="32" a="1"/>
  <c r="E143" i="32" s="1"/>
  <c r="A143" i="32" a="1"/>
  <c r="A143" i="32" s="1"/>
  <c r="D143" i="32" s="1" a="1"/>
  <c r="D143" i="32" s="1"/>
  <c r="H142" i="32" a="1"/>
  <c r="H142" i="32" s="1"/>
  <c r="D142" i="32" a="1"/>
  <c r="D142" i="32" s="1"/>
  <c r="A142" i="32" a="1"/>
  <c r="A142" i="32" s="1"/>
  <c r="J142" i="32" s="1" a="1"/>
  <c r="J142" i="32" s="1"/>
  <c r="A141" i="32" a="1"/>
  <c r="A141" i="32" s="1"/>
  <c r="J140" i="32" a="1"/>
  <c r="J140" i="32" s="1"/>
  <c r="I140" i="32" a="1"/>
  <c r="I140" i="32" s="1"/>
  <c r="G140" i="32" a="1"/>
  <c r="G140" i="32" s="1"/>
  <c r="E140" i="32" a="1"/>
  <c r="E140" i="32" s="1"/>
  <c r="C140" i="32" a="1"/>
  <c r="C140" i="32"/>
  <c r="A140" i="32" a="1"/>
  <c r="A140" i="32" s="1"/>
  <c r="F140" i="32" s="1" a="1"/>
  <c r="F140" i="32" s="1"/>
  <c r="J139" i="32" a="1"/>
  <c r="J139" i="32" s="1"/>
  <c r="I139" i="32" a="1"/>
  <c r="I139" i="32" s="1"/>
  <c r="F139" i="32" a="1"/>
  <c r="F139" i="32" s="1"/>
  <c r="E139" i="32" a="1"/>
  <c r="E139" i="32" s="1"/>
  <c r="C139" i="32" a="1"/>
  <c r="C139" i="32" s="1"/>
  <c r="A139" i="32" a="1"/>
  <c r="A139" i="32" s="1"/>
  <c r="H139" i="32" s="1" a="1"/>
  <c r="H139" i="32" s="1"/>
  <c r="H138" i="32" a="1"/>
  <c r="H138" i="32" s="1"/>
  <c r="F138" i="32" a="1"/>
  <c r="F138" i="32" s="1"/>
  <c r="E138" i="32" a="1"/>
  <c r="E138" i="32" s="1"/>
  <c r="A138" i="32" a="1"/>
  <c r="A138" i="32" s="1"/>
  <c r="J138" i="32" s="1" a="1"/>
  <c r="J138" i="32" s="1"/>
  <c r="A137" i="32" a="1"/>
  <c r="A137" i="32" s="1"/>
  <c r="J136" i="32" a="1"/>
  <c r="J136" i="32" s="1"/>
  <c r="I136" i="32" a="1"/>
  <c r="I136" i="32" s="1"/>
  <c r="G136" i="32" a="1"/>
  <c r="G136" i="32"/>
  <c r="F136" i="32" a="1"/>
  <c r="F136" i="32" s="1"/>
  <c r="E136" i="32" a="1"/>
  <c r="E136" i="32" s="1"/>
  <c r="D136" i="32" a="1"/>
  <c r="D136" i="32" s="1"/>
  <c r="C136" i="32" a="1"/>
  <c r="C136" i="32"/>
  <c r="A136" i="32" a="1"/>
  <c r="A136" i="32" s="1"/>
  <c r="H136" i="32" s="1" a="1"/>
  <c r="H136" i="32" s="1"/>
  <c r="J135" i="32" a="1"/>
  <c r="J135" i="32" s="1"/>
  <c r="I135" i="32" a="1"/>
  <c r="I135" i="32" s="1"/>
  <c r="G135" i="32" a="1"/>
  <c r="G135" i="32" s="1"/>
  <c r="C135" i="32" a="1"/>
  <c r="C135" i="32" s="1"/>
  <c r="A135" i="32" a="1"/>
  <c r="A135" i="32" s="1"/>
  <c r="F135" i="32" s="1" a="1"/>
  <c r="F135" i="32" s="1"/>
  <c r="J134" i="32" a="1"/>
  <c r="J134" i="32" s="1"/>
  <c r="I134" i="32" a="1"/>
  <c r="I134" i="32" s="1"/>
  <c r="F134" i="32" a="1"/>
  <c r="F134" i="32" s="1"/>
  <c r="E134" i="32" a="1"/>
  <c r="E134" i="32" s="1"/>
  <c r="D134" i="32" a="1"/>
  <c r="D134" i="32" s="1"/>
  <c r="C134" i="32" a="1"/>
  <c r="C134" i="32" s="1"/>
  <c r="A134" i="32" a="1"/>
  <c r="A134" i="32" s="1"/>
  <c r="H134" i="32" s="1" a="1"/>
  <c r="H134" i="32" s="1"/>
  <c r="H133" i="32" a="1"/>
  <c r="H133" i="32" s="1"/>
  <c r="F133" i="32" a="1"/>
  <c r="F133" i="32" s="1"/>
  <c r="A133" i="32" a="1"/>
  <c r="A133" i="32"/>
  <c r="A132" i="32" a="1"/>
  <c r="A132" i="32" s="1"/>
  <c r="J131" i="32" a="1"/>
  <c r="J131" i="32" s="1"/>
  <c r="G131" i="32" a="1"/>
  <c r="G131" i="32" s="1"/>
  <c r="E131" i="32" a="1"/>
  <c r="E131" i="32" s="1"/>
  <c r="D131" i="32" a="1"/>
  <c r="D131" i="32" s="1"/>
  <c r="A131" i="32" a="1"/>
  <c r="A131" i="32" s="1"/>
  <c r="I131" i="32" s="1" a="1"/>
  <c r="I131" i="32" s="1"/>
  <c r="J130" i="32" a="1"/>
  <c r="J130" i="32" s="1"/>
  <c r="I130" i="32" a="1"/>
  <c r="I130" i="32" s="1"/>
  <c r="H130" i="32" a="1"/>
  <c r="H130" i="32" s="1"/>
  <c r="G130" i="32" a="1"/>
  <c r="G130" i="32" s="1"/>
  <c r="D130" i="32" a="1"/>
  <c r="D130" i="32" s="1"/>
  <c r="C130" i="32" a="1"/>
  <c r="C130" i="32" s="1"/>
  <c r="A130" i="32" a="1"/>
  <c r="A130" i="32" s="1"/>
  <c r="F130" i="32" s="1" a="1"/>
  <c r="F130" i="32" s="1"/>
  <c r="J129" i="32" a="1"/>
  <c r="J129" i="32"/>
  <c r="D129" i="32" a="1"/>
  <c r="D129" i="32" s="1"/>
  <c r="C129" i="32" a="1"/>
  <c r="C129" i="32" s="1"/>
  <c r="A129" i="32" a="1"/>
  <c r="A129" i="32" s="1"/>
  <c r="A128" i="32" a="1"/>
  <c r="A128" i="32" s="1"/>
  <c r="I127" i="32" a="1"/>
  <c r="I127" i="32" s="1"/>
  <c r="H127" i="32" a="1"/>
  <c r="H127" i="32" s="1"/>
  <c r="A127" i="32" a="1"/>
  <c r="A127" i="32" s="1"/>
  <c r="J126" i="32" a="1"/>
  <c r="J126" i="32" s="1"/>
  <c r="H126" i="32" a="1"/>
  <c r="H126" i="32" s="1"/>
  <c r="G126" i="32" a="1"/>
  <c r="G126" i="32" s="1"/>
  <c r="E126" i="32" a="1"/>
  <c r="E126" i="32" s="1"/>
  <c r="D126" i="32" a="1"/>
  <c r="D126" i="32" s="1"/>
  <c r="A126" i="32" a="1"/>
  <c r="A126" i="32" s="1"/>
  <c r="I126" i="32" s="1" a="1"/>
  <c r="I126" i="32" s="1"/>
  <c r="A125" i="32" a="1"/>
  <c r="A125" i="32"/>
  <c r="J124" i="32" a="1"/>
  <c r="J124" i="32" s="1"/>
  <c r="I124" i="32" a="1"/>
  <c r="I124" i="32" s="1"/>
  <c r="G124" i="32" a="1"/>
  <c r="G124" i="32"/>
  <c r="F124" i="32" a="1"/>
  <c r="F124" i="32" s="1"/>
  <c r="E124" i="32" a="1"/>
  <c r="E124" i="32" s="1"/>
  <c r="D124" i="32" a="1"/>
  <c r="D124" i="32" s="1"/>
  <c r="C124" i="32" a="1"/>
  <c r="C124" i="32" s="1"/>
  <c r="A124" i="32" a="1"/>
  <c r="A124" i="32" s="1"/>
  <c r="H124" i="32" s="1" a="1"/>
  <c r="H124" i="32" s="1"/>
  <c r="A123" i="32" a="1"/>
  <c r="A123" i="32" s="1"/>
  <c r="I122" i="32" a="1"/>
  <c r="I122" i="32" s="1"/>
  <c r="C122" i="32" a="1"/>
  <c r="C122" i="32" s="1"/>
  <c r="A122" i="32" a="1"/>
  <c r="A122" i="32" s="1"/>
  <c r="A121" i="32" a="1"/>
  <c r="A121" i="32" s="1"/>
  <c r="J120" i="32" a="1"/>
  <c r="J120" i="32" s="1"/>
  <c r="H120" i="32" a="1"/>
  <c r="H120" i="32" s="1"/>
  <c r="A120" i="32" a="1"/>
  <c r="A120" i="32" s="1"/>
  <c r="A119" i="32" a="1"/>
  <c r="A119" i="32" s="1"/>
  <c r="I118" i="32" a="1"/>
  <c r="I118" i="32" s="1"/>
  <c r="D118" i="32" a="1"/>
  <c r="D118" i="32" s="1"/>
  <c r="A118" i="32" a="1"/>
  <c r="A118" i="32"/>
  <c r="C118" i="32" s="1" a="1"/>
  <c r="C118" i="32" s="1"/>
  <c r="A117" i="32" a="1"/>
  <c r="A117" i="32" s="1"/>
  <c r="I116" i="32" a="1"/>
  <c r="I116" i="32" s="1"/>
  <c r="A116" i="32" a="1"/>
  <c r="A116" i="32" s="1"/>
  <c r="I115" i="32" a="1"/>
  <c r="I115" i="32" s="1"/>
  <c r="F115" i="32" a="1"/>
  <c r="F115" i="32" s="1"/>
  <c r="A115" i="32" a="1"/>
  <c r="A115" i="32" s="1"/>
  <c r="J115" i="32" s="1" a="1"/>
  <c r="J115" i="32" s="1"/>
  <c r="A114" i="32" a="1"/>
  <c r="A114" i="32"/>
  <c r="A113" i="32" a="1"/>
  <c r="A113" i="32"/>
  <c r="J112" i="32" a="1"/>
  <c r="J112" i="32" s="1"/>
  <c r="F112" i="32" a="1"/>
  <c r="F112" i="32" s="1"/>
  <c r="D112" i="32" a="1"/>
  <c r="D112" i="32"/>
  <c r="A112" i="32" a="1"/>
  <c r="A112" i="32" s="1"/>
  <c r="I111" i="32" a="1"/>
  <c r="I111" i="32"/>
  <c r="H111" i="32" a="1"/>
  <c r="H111" i="32"/>
  <c r="E111" i="32" a="1"/>
  <c r="E111" i="32"/>
  <c r="D111" i="32" a="1"/>
  <c r="D111" i="32"/>
  <c r="C111" i="32" a="1"/>
  <c r="C111" i="32" s="1"/>
  <c r="A111" i="32" a="1"/>
  <c r="A111" i="32"/>
  <c r="H110" i="32" a="1"/>
  <c r="H110" i="32" s="1"/>
  <c r="G110" i="32" a="1"/>
  <c r="G110" i="32" s="1"/>
  <c r="A110" i="32" a="1"/>
  <c r="A110" i="32" s="1"/>
  <c r="G109" i="32" a="1"/>
  <c r="G109" i="32"/>
  <c r="C109" i="32" a="1"/>
  <c r="C109" i="32" s="1"/>
  <c r="A109" i="32" a="1"/>
  <c r="A109" i="32" s="1"/>
  <c r="A108" i="32" a="1"/>
  <c r="A108" i="32" s="1"/>
  <c r="A107" i="32" a="1"/>
  <c r="A107" i="32" s="1"/>
  <c r="G106" i="32" a="1"/>
  <c r="G106" i="32" s="1"/>
  <c r="A106" i="32" a="1"/>
  <c r="A106" i="32" s="1"/>
  <c r="A105" i="32" a="1"/>
  <c r="A105" i="32" s="1"/>
  <c r="A104" i="32" a="1"/>
  <c r="A104" i="32" s="1"/>
  <c r="J103" i="32" a="1"/>
  <c r="J103" i="32" s="1"/>
  <c r="A103" i="32" a="1"/>
  <c r="A103" i="32"/>
  <c r="F102" i="32" a="1"/>
  <c r="F102" i="32" s="1"/>
  <c r="A102" i="32" a="1"/>
  <c r="A102" i="32"/>
  <c r="J102" i="32" s="1" a="1"/>
  <c r="J102" i="32" s="1"/>
  <c r="A101" i="32" a="1"/>
  <c r="A101" i="32" s="1"/>
  <c r="E100" i="32" a="1"/>
  <c r="E100" i="32" s="1"/>
  <c r="A100" i="32" a="1"/>
  <c r="A100" i="32" s="1"/>
  <c r="A99" i="32" a="1"/>
  <c r="A99" i="32"/>
  <c r="J98" i="32" a="1"/>
  <c r="J98" i="32"/>
  <c r="F98" i="32" a="1"/>
  <c r="F98" i="32" s="1"/>
  <c r="A98" i="32" a="1"/>
  <c r="A98" i="32"/>
  <c r="A97" i="32" a="1"/>
  <c r="A97" i="32" s="1"/>
  <c r="J96" i="32" a="1"/>
  <c r="J96" i="32" s="1"/>
  <c r="F96" i="32" a="1"/>
  <c r="F96" i="32" s="1"/>
  <c r="A96" i="32" a="1"/>
  <c r="A96" i="32" s="1"/>
  <c r="I96" i="32" s="1" a="1"/>
  <c r="I96" i="32" s="1"/>
  <c r="I95" i="32" a="1"/>
  <c r="I95" i="32" s="1"/>
  <c r="F95" i="32" a="1"/>
  <c r="F95" i="32" s="1"/>
  <c r="A95" i="32" a="1"/>
  <c r="A95" i="32"/>
  <c r="A94" i="32" a="1"/>
  <c r="A94" i="32"/>
  <c r="I93" i="32" a="1"/>
  <c r="I93" i="32" s="1"/>
  <c r="E93" i="32" a="1"/>
  <c r="E93" i="32" s="1"/>
  <c r="A93" i="32" a="1"/>
  <c r="A93" i="32"/>
  <c r="A92" i="32" a="1"/>
  <c r="A92" i="32" s="1"/>
  <c r="J91" i="32" a="1"/>
  <c r="J91" i="32" s="1"/>
  <c r="F91" i="32" a="1"/>
  <c r="F91" i="32"/>
  <c r="E91" i="32" a="1"/>
  <c r="E91" i="32"/>
  <c r="D91" i="32" a="1"/>
  <c r="D91" i="32" s="1"/>
  <c r="A91" i="32" a="1"/>
  <c r="A91" i="32"/>
  <c r="A90" i="32" a="1"/>
  <c r="A90" i="32"/>
  <c r="I89" i="32" a="1"/>
  <c r="I89" i="32" s="1"/>
  <c r="D89" i="32" a="1"/>
  <c r="D89" i="32" s="1"/>
  <c r="A89" i="32" a="1"/>
  <c r="A89" i="32"/>
  <c r="A88" i="32" a="1"/>
  <c r="A88" i="32" s="1"/>
  <c r="A87" i="32" a="1"/>
  <c r="A87" i="32"/>
  <c r="I86" i="32" a="1"/>
  <c r="I86" i="32" s="1"/>
  <c r="H86" i="32" a="1"/>
  <c r="H86" i="32" s="1"/>
  <c r="E86" i="32" a="1"/>
  <c r="E86" i="32" s="1"/>
  <c r="C86" i="32" a="1"/>
  <c r="C86" i="32" s="1"/>
  <c r="A86" i="32" a="1"/>
  <c r="A86" i="32"/>
  <c r="J85" i="32" a="1"/>
  <c r="J85" i="32"/>
  <c r="I85" i="32" a="1"/>
  <c r="I85" i="32" s="1"/>
  <c r="F85" i="32" a="1"/>
  <c r="F85" i="32" s="1"/>
  <c r="E85" i="32" a="1"/>
  <c r="E85" i="32" s="1"/>
  <c r="D85" i="32" a="1"/>
  <c r="D85" i="32"/>
  <c r="C85" i="32" a="1"/>
  <c r="C85" i="32" s="1"/>
  <c r="A85" i="32" a="1"/>
  <c r="A85" i="32"/>
  <c r="G85" i="32" s="1" a="1"/>
  <c r="G85" i="32" s="1"/>
  <c r="J84" i="32" a="1"/>
  <c r="J84" i="32" s="1"/>
  <c r="I84" i="32" a="1"/>
  <c r="I84" i="32"/>
  <c r="H84" i="32" a="1"/>
  <c r="H84" i="32"/>
  <c r="F84" i="32" a="1"/>
  <c r="F84" i="32" s="1"/>
  <c r="E84" i="32" a="1"/>
  <c r="E84" i="32"/>
  <c r="D84" i="32" a="1"/>
  <c r="D84" i="32" s="1"/>
  <c r="C84" i="32" a="1"/>
  <c r="C84" i="32" s="1"/>
  <c r="A84" i="32" a="1"/>
  <c r="A84" i="32" s="1"/>
  <c r="G84" i="32" s="1" a="1"/>
  <c r="G84" i="32" s="1"/>
  <c r="J83" i="32" a="1"/>
  <c r="J83" i="32"/>
  <c r="I83" i="32" a="1"/>
  <c r="I83" i="32"/>
  <c r="H83" i="32" a="1"/>
  <c r="H83" i="32" s="1"/>
  <c r="E83" i="32" a="1"/>
  <c r="E83" i="32"/>
  <c r="D83" i="32" a="1"/>
  <c r="D83" i="32" s="1"/>
  <c r="C83" i="32" a="1"/>
  <c r="C83" i="32" s="1"/>
  <c r="A83" i="32" a="1"/>
  <c r="A83" i="32"/>
  <c r="G83" i="32" s="1" a="1"/>
  <c r="G83" i="32" s="1"/>
  <c r="J82" i="32" a="1"/>
  <c r="J82" i="32" s="1"/>
  <c r="I82" i="32" a="1"/>
  <c r="I82" i="32"/>
  <c r="H82" i="32" a="1"/>
  <c r="H82" i="32" s="1"/>
  <c r="G82" i="32" a="1"/>
  <c r="G82" i="32" s="1"/>
  <c r="F82" i="32"/>
  <c r="E82" i="32" a="1"/>
  <c r="E82" i="32"/>
  <c r="D82" i="32" a="1"/>
  <c r="D82" i="32" s="1"/>
  <c r="C82" i="32" a="1"/>
  <c r="C82" i="32"/>
  <c r="A82" i="32" a="1"/>
  <c r="A82" i="32"/>
  <c r="F82" i="32" s="1" a="1"/>
  <c r="J81" i="32" a="1"/>
  <c r="J81" i="32" s="1"/>
  <c r="I81" i="32" a="1"/>
  <c r="I81" i="32" s="1"/>
  <c r="H81" i="32" a="1"/>
  <c r="H81" i="32"/>
  <c r="G81" i="32" a="1"/>
  <c r="G81" i="32" s="1"/>
  <c r="E81" i="32" a="1"/>
  <c r="E81" i="32" s="1"/>
  <c r="D81" i="32" a="1"/>
  <c r="D81" i="32" s="1"/>
  <c r="C81" i="32" a="1"/>
  <c r="C81" i="32" s="1"/>
  <c r="A81" i="32" a="1"/>
  <c r="A81" i="32"/>
  <c r="F81" i="32" s="1" a="1"/>
  <c r="F81" i="32" s="1"/>
  <c r="E80" i="32" a="1"/>
  <c r="E80" i="32" s="1"/>
  <c r="C80" i="32" a="1"/>
  <c r="C80" i="32" s="1"/>
  <c r="A80" i="32" a="1"/>
  <c r="A80" i="32" s="1"/>
  <c r="I79" i="32" a="1"/>
  <c r="I79" i="32" s="1"/>
  <c r="G79" i="32" a="1"/>
  <c r="G79" i="32" s="1"/>
  <c r="E79" i="32" a="1"/>
  <c r="E79" i="32" s="1"/>
  <c r="D79" i="32" a="1"/>
  <c r="D79" i="32" s="1"/>
  <c r="A79" i="32" a="1"/>
  <c r="A79" i="32"/>
  <c r="G78" i="32" a="1"/>
  <c r="G78" i="32" s="1"/>
  <c r="D78" i="32" a="1"/>
  <c r="D78" i="32" s="1"/>
  <c r="A78" i="32" a="1"/>
  <c r="A78" i="32" s="1"/>
  <c r="I78" i="32" s="1" a="1"/>
  <c r="I78" i="32" s="1"/>
  <c r="F77" i="32" a="1"/>
  <c r="F77" i="32" s="1"/>
  <c r="A77" i="32" a="1"/>
  <c r="A77" i="32"/>
  <c r="I77" i="32" s="1" a="1"/>
  <c r="I77" i="32" s="1"/>
  <c r="I76" i="32" a="1"/>
  <c r="I76" i="32" s="1"/>
  <c r="F76" i="32" a="1"/>
  <c r="F76" i="32" s="1"/>
  <c r="D76" i="32" a="1"/>
  <c r="D76" i="32" s="1"/>
  <c r="A76" i="32" a="1"/>
  <c r="A76" i="32" s="1"/>
  <c r="J75" i="32" a="1"/>
  <c r="J75" i="32" s="1"/>
  <c r="I75" i="32" a="1"/>
  <c r="I75" i="32"/>
  <c r="H75" i="32" a="1"/>
  <c r="H75" i="32" s="1"/>
  <c r="F75" i="32" a="1"/>
  <c r="F75" i="32" s="1"/>
  <c r="E75" i="32"/>
  <c r="D75" i="32" a="1"/>
  <c r="D75" i="32"/>
  <c r="C75" i="32" a="1"/>
  <c r="C75" i="32" s="1"/>
  <c r="A75" i="32" a="1"/>
  <c r="A75" i="32"/>
  <c r="E75" i="32" s="1" a="1"/>
  <c r="A74" i="32" a="1"/>
  <c r="A74" i="32" s="1"/>
  <c r="H73" i="32" a="1"/>
  <c r="H73" i="32" s="1"/>
  <c r="G73" i="32" a="1"/>
  <c r="G73" i="32" s="1"/>
  <c r="F73" i="32" a="1"/>
  <c r="F73" i="32" s="1"/>
  <c r="A73" i="32" a="1"/>
  <c r="A73" i="32"/>
  <c r="J72" i="32" a="1"/>
  <c r="J72" i="32" s="1"/>
  <c r="H72" i="32" a="1"/>
  <c r="H72" i="32" s="1"/>
  <c r="G72" i="32" a="1"/>
  <c r="G72" i="32" s="1"/>
  <c r="F72" i="32" a="1"/>
  <c r="F72" i="32" s="1"/>
  <c r="E72" i="32" a="1"/>
  <c r="E72" i="32" s="1"/>
  <c r="A72" i="32" a="1"/>
  <c r="A72" i="32" s="1"/>
  <c r="A71" i="32" a="1"/>
  <c r="A71" i="32" s="1"/>
  <c r="A70" i="32" a="1"/>
  <c r="A70" i="32" s="1"/>
  <c r="E69" i="32" a="1"/>
  <c r="E69" i="32" s="1"/>
  <c r="A69" i="32" a="1"/>
  <c r="A69" i="32" s="1"/>
  <c r="F68" i="32" a="1"/>
  <c r="F68" i="32" s="1"/>
  <c r="E68" i="32" a="1"/>
  <c r="E68" i="32" s="1"/>
  <c r="A68" i="32" a="1"/>
  <c r="A68" i="32" s="1"/>
  <c r="I68" i="32" s="1" a="1"/>
  <c r="I68" i="32" s="1"/>
  <c r="F67" i="32" a="1"/>
  <c r="F67" i="32" s="1"/>
  <c r="A67" i="32" a="1"/>
  <c r="A67" i="32"/>
  <c r="J66" i="32" a="1"/>
  <c r="J66" i="32"/>
  <c r="F66" i="32" a="1"/>
  <c r="F66" i="32" s="1"/>
  <c r="E66" i="32" a="1"/>
  <c r="E66" i="32" s="1"/>
  <c r="A66" i="32" a="1"/>
  <c r="A66" i="32"/>
  <c r="G66" i="32" s="1" a="1"/>
  <c r="G66" i="32" s="1"/>
  <c r="F65" i="32" a="1"/>
  <c r="F65" i="32"/>
  <c r="A65" i="32" a="1"/>
  <c r="A65" i="32"/>
  <c r="I64" i="32" a="1"/>
  <c r="I64" i="32"/>
  <c r="A64" i="32" a="1"/>
  <c r="A64" i="32" s="1"/>
  <c r="A63" i="32" a="1"/>
  <c r="A63" i="32" s="1"/>
  <c r="A62" i="32" a="1"/>
  <c r="A62" i="32" s="1"/>
  <c r="A61" i="32" a="1"/>
  <c r="A61" i="32" s="1"/>
  <c r="A60" i="32" a="1"/>
  <c r="A60" i="32" s="1"/>
  <c r="H60" i="32" s="1" a="1"/>
  <c r="H60" i="32" s="1"/>
  <c r="J59" i="32" a="1"/>
  <c r="J59" i="32" s="1"/>
  <c r="F59" i="32" a="1"/>
  <c r="F59" i="32" s="1"/>
  <c r="E59" i="32" a="1"/>
  <c r="E59" i="32" s="1"/>
  <c r="D59" i="32" a="1"/>
  <c r="D59" i="32" s="1"/>
  <c r="A59" i="32" a="1"/>
  <c r="A59" i="32"/>
  <c r="I58" i="32" a="1"/>
  <c r="I58" i="32"/>
  <c r="A58" i="32" a="1"/>
  <c r="A58" i="32" s="1"/>
  <c r="A57" i="32" a="1"/>
  <c r="A57" i="32"/>
  <c r="J56" i="32" a="1"/>
  <c r="J56" i="32" s="1"/>
  <c r="H56" i="32" a="1"/>
  <c r="H56" i="32"/>
  <c r="G56" i="32" a="1"/>
  <c r="G56" i="32"/>
  <c r="F56" i="32" a="1"/>
  <c r="F56" i="32"/>
  <c r="D56" i="32" a="1"/>
  <c r="D56" i="32" s="1"/>
  <c r="B56" i="32" a="1"/>
  <c r="B56" i="32"/>
  <c r="A56" i="32" a="1"/>
  <c r="A56" i="32"/>
  <c r="I56" i="32" s="1" a="1"/>
  <c r="I56" i="32" s="1"/>
  <c r="A55" i="32" a="1"/>
  <c r="A55" i="32"/>
  <c r="E55" i="32" s="1" a="1"/>
  <c r="E55" i="32" s="1"/>
  <c r="J54" i="32" a="1"/>
  <c r="J54" i="32" s="1"/>
  <c r="D54" i="32" a="1"/>
  <c r="D54" i="32" s="1"/>
  <c r="A54" i="32" a="1"/>
  <c r="A54" i="32" s="1"/>
  <c r="A53" i="32" a="1"/>
  <c r="A53" i="32" s="1"/>
  <c r="E53" i="32" s="1" a="1"/>
  <c r="E53" i="32" s="1"/>
  <c r="J52" i="32" a="1"/>
  <c r="J52" i="32"/>
  <c r="D52" i="32" a="1"/>
  <c r="D52" i="32" s="1"/>
  <c r="A52" i="32" a="1"/>
  <c r="A52" i="32" s="1"/>
  <c r="I51" i="32" a="1"/>
  <c r="I51" i="32" s="1"/>
  <c r="E51" i="32" a="1"/>
  <c r="E51" i="32" s="1"/>
  <c r="A51" i="32" a="1"/>
  <c r="A51" i="32"/>
  <c r="A50" i="32" a="1"/>
  <c r="A50" i="32" s="1"/>
  <c r="G49" i="32" a="1"/>
  <c r="G49" i="32" s="1"/>
  <c r="F49" i="32" a="1"/>
  <c r="F49" i="32" s="1"/>
  <c r="B49" i="32" a="1"/>
  <c r="B49" i="32" s="1"/>
  <c r="A49" i="32" a="1"/>
  <c r="A49" i="32" s="1"/>
  <c r="I48" i="32" a="1"/>
  <c r="I48" i="32" s="1"/>
  <c r="G48" i="32" a="1"/>
  <c r="G48" i="32" s="1"/>
  <c r="D48" i="32" a="1"/>
  <c r="D48" i="32" s="1"/>
  <c r="A48" i="32" a="1"/>
  <c r="A48" i="32" s="1"/>
  <c r="B48" i="32" s="1" a="1"/>
  <c r="B48" i="32" s="1"/>
  <c r="H47" i="32" a="1"/>
  <c r="H47" i="32" s="1"/>
  <c r="E47" i="32" a="1"/>
  <c r="E47" i="32" s="1"/>
  <c r="D47" i="32" a="1"/>
  <c r="D47" i="32"/>
  <c r="A47" i="32" a="1"/>
  <c r="A47" i="32"/>
  <c r="I46" i="32" a="1"/>
  <c r="I46" i="32" s="1"/>
  <c r="H46" i="32" a="1"/>
  <c r="H46" i="32" s="1"/>
  <c r="G46" i="32" a="1"/>
  <c r="G46" i="32" s="1"/>
  <c r="F46" i="32" a="1"/>
  <c r="F46" i="32" s="1"/>
  <c r="E46" i="32" a="1"/>
  <c r="E46" i="32" s="1"/>
  <c r="D46" i="32" a="1"/>
  <c r="D46" i="32" s="1"/>
  <c r="A46" i="32" a="1"/>
  <c r="A46" i="32" s="1"/>
  <c r="A45" i="32" a="1"/>
  <c r="A45" i="32"/>
  <c r="I44" i="32" a="1"/>
  <c r="I44" i="32" s="1"/>
  <c r="F44" i="32" a="1"/>
  <c r="F44" i="32" s="1"/>
  <c r="D44" i="32" a="1"/>
  <c r="D44" i="32" s="1"/>
  <c r="C44" i="32" a="1"/>
  <c r="C44" i="32" s="1"/>
  <c r="B44" i="32" a="1"/>
  <c r="B44" i="32"/>
  <c r="A44" i="32" a="1"/>
  <c r="A44" i="32" s="1"/>
  <c r="J44" i="32" s="1" a="1"/>
  <c r="J44" i="32" s="1"/>
  <c r="E43" i="32" a="1"/>
  <c r="E43" i="32" s="1"/>
  <c r="D43" i="32" a="1"/>
  <c r="D43" i="32" s="1"/>
  <c r="B43" i="32" a="1"/>
  <c r="B43" i="32" s="1"/>
  <c r="A43" i="32" a="1"/>
  <c r="A43" i="32"/>
  <c r="G43" i="32" s="1" a="1"/>
  <c r="G43" i="32" s="1"/>
  <c r="I42" i="32" a="1"/>
  <c r="I42" i="32" s="1"/>
  <c r="H42" i="32" a="1"/>
  <c r="H42" i="32"/>
  <c r="G42" i="32" a="1"/>
  <c r="G42" i="32" s="1"/>
  <c r="F42" i="32" a="1"/>
  <c r="F42" i="32" s="1"/>
  <c r="E42" i="32" a="1"/>
  <c r="E42" i="32" s="1"/>
  <c r="D42" i="32" a="1"/>
  <c r="D42" i="32"/>
  <c r="A42" i="32" a="1"/>
  <c r="A42" i="32" s="1"/>
  <c r="B42" i="32" s="1" a="1"/>
  <c r="B42" i="32" s="1"/>
  <c r="J41" i="32" a="1"/>
  <c r="J41" i="32" s="1"/>
  <c r="I41" i="32" a="1"/>
  <c r="I41" i="32" s="1"/>
  <c r="D41" i="32" a="1"/>
  <c r="D41" i="32" s="1"/>
  <c r="B41" i="32" a="1"/>
  <c r="B41" i="32" s="1"/>
  <c r="A41" i="32" a="1"/>
  <c r="A41" i="32" s="1"/>
  <c r="H41" i="32" s="1" a="1"/>
  <c r="H41" i="32" s="1"/>
  <c r="E40" i="32" a="1"/>
  <c r="E40" i="32" s="1"/>
  <c r="A40" i="32" a="1"/>
  <c r="A40" i="32" s="1"/>
  <c r="J39" i="32" a="1"/>
  <c r="J39" i="32"/>
  <c r="A39" i="32" a="1"/>
  <c r="A39" i="32"/>
  <c r="F39" i="32" s="1" a="1"/>
  <c r="F39" i="32" s="1"/>
  <c r="I38" i="32" a="1"/>
  <c r="I38" i="32" s="1"/>
  <c r="H38" i="32" a="1"/>
  <c r="H38" i="32" s="1"/>
  <c r="G38" i="32" a="1"/>
  <c r="G38" i="32"/>
  <c r="F38" i="32" a="1"/>
  <c r="F38" i="32" s="1"/>
  <c r="E38" i="32" a="1"/>
  <c r="E38" i="32" s="1"/>
  <c r="D38" i="32" a="1"/>
  <c r="D38" i="32"/>
  <c r="B38" i="32" a="1"/>
  <c r="B38" i="32"/>
  <c r="A38" i="32" a="1"/>
  <c r="A38" i="32" s="1"/>
  <c r="J38" i="32" s="1" a="1"/>
  <c r="J38" i="32" s="1"/>
  <c r="J37" i="32" a="1"/>
  <c r="J37" i="32" s="1"/>
  <c r="I37" i="32" a="1"/>
  <c r="I37" i="32" s="1"/>
  <c r="H37" i="32" a="1"/>
  <c r="H37" i="32" s="1"/>
  <c r="G37" i="32" a="1"/>
  <c r="G37" i="32" s="1"/>
  <c r="D37" i="32" a="1"/>
  <c r="D37" i="32" s="1"/>
  <c r="B37" i="32" a="1"/>
  <c r="B37" i="32" s="1"/>
  <c r="A37" i="32" a="1"/>
  <c r="A37" i="32" s="1"/>
  <c r="I36" i="32" a="1"/>
  <c r="I36" i="32" s="1"/>
  <c r="H36" i="32" a="1"/>
  <c r="H36" i="32" s="1"/>
  <c r="C36" i="32" a="1"/>
  <c r="C36" i="32" s="1"/>
  <c r="B36" i="32" a="1"/>
  <c r="B36" i="32" s="1"/>
  <c r="A36" i="32" a="1"/>
  <c r="A36" i="32" s="1"/>
  <c r="E36" i="32" s="1" a="1"/>
  <c r="E36" i="32" s="1"/>
  <c r="A35" i="32" a="1"/>
  <c r="A35" i="32"/>
  <c r="J34" i="32" a="1"/>
  <c r="J34" i="32" s="1"/>
  <c r="H34" i="32" a="1"/>
  <c r="H34" i="32" s="1"/>
  <c r="G34" i="32" a="1"/>
  <c r="G34" i="32" s="1"/>
  <c r="F34" i="32" a="1"/>
  <c r="F34" i="32"/>
  <c r="E34" i="32" a="1"/>
  <c r="E34" i="32" s="1"/>
  <c r="B34" i="32" a="1"/>
  <c r="B34" i="32" s="1"/>
  <c r="A34" i="32" a="1"/>
  <c r="A34" i="32" s="1"/>
  <c r="H33" i="32" a="1"/>
  <c r="H33" i="32"/>
  <c r="B33" i="32" a="1"/>
  <c r="B33" i="32"/>
  <c r="A33" i="32" a="1"/>
  <c r="A33" i="32" s="1"/>
  <c r="F33" i="32" s="1" a="1"/>
  <c r="F33" i="32" s="1"/>
  <c r="J32" i="32" a="1"/>
  <c r="J32" i="32" s="1"/>
  <c r="D32" i="32" a="1"/>
  <c r="D32" i="32"/>
  <c r="A32" i="32" a="1"/>
  <c r="A32" i="32" s="1"/>
  <c r="I31" i="32" a="1"/>
  <c r="I31" i="32" s="1"/>
  <c r="H31" i="32" a="1"/>
  <c r="H31" i="32" s="1"/>
  <c r="E31" i="32" a="1"/>
  <c r="E31" i="32"/>
  <c r="D31" i="32" a="1"/>
  <c r="D31" i="32"/>
  <c r="A31" i="32" a="1"/>
  <c r="A31" i="32"/>
  <c r="I30" i="32" a="1"/>
  <c r="I30" i="32" s="1"/>
  <c r="H30" i="32" a="1"/>
  <c r="H30" i="32" s="1"/>
  <c r="A30" i="32" a="1"/>
  <c r="A30" i="32" s="1"/>
  <c r="F30" i="32" s="1" a="1"/>
  <c r="F30" i="32" s="1"/>
  <c r="A29" i="32" a="1"/>
  <c r="A29" i="32" s="1"/>
  <c r="A28" i="32" a="1"/>
  <c r="A28" i="32" s="1"/>
  <c r="E28" i="32" s="1" a="1"/>
  <c r="E28" i="32" s="1"/>
  <c r="A27" i="32" a="1"/>
  <c r="A27" i="32"/>
  <c r="J27" i="32" s="1" a="1"/>
  <c r="J27" i="32" s="1"/>
  <c r="A26" i="32" a="1"/>
  <c r="A26" i="32" s="1"/>
  <c r="B26" i="32" s="1" a="1"/>
  <c r="B26" i="32" s="1"/>
  <c r="J25" i="32" a="1"/>
  <c r="J25" i="32" s="1"/>
  <c r="E25" i="32" a="1"/>
  <c r="E25" i="32" s="1"/>
  <c r="A25" i="32" a="1"/>
  <c r="A25" i="32"/>
  <c r="H25" i="32" s="1" a="1"/>
  <c r="H25" i="32" s="1"/>
  <c r="J24" i="32" a="1"/>
  <c r="J24" i="32" s="1"/>
  <c r="I24" i="32" a="1"/>
  <c r="I24" i="32" s="1"/>
  <c r="E24" i="32" a="1"/>
  <c r="E24" i="32" s="1"/>
  <c r="D24" i="32" a="1"/>
  <c r="D24" i="32" s="1"/>
  <c r="C24" i="32" a="1"/>
  <c r="C24" i="32" s="1"/>
  <c r="A24" i="32" a="1"/>
  <c r="A24" i="32" s="1"/>
  <c r="H24" i="32" s="1" a="1"/>
  <c r="H24" i="32" s="1"/>
  <c r="J23" i="32" a="1"/>
  <c r="J23" i="32"/>
  <c r="I23" i="32"/>
  <c r="H23" i="32" a="1"/>
  <c r="H23" i="32" s="1"/>
  <c r="E23" i="32" a="1"/>
  <c r="E23" i="32" s="1"/>
  <c r="D23" i="32" a="1"/>
  <c r="D23" i="32" s="1"/>
  <c r="C23" i="32" a="1"/>
  <c r="C23" i="32" s="1"/>
  <c r="A23" i="32" a="1"/>
  <c r="A23" i="32"/>
  <c r="I23" i="32" s="1" a="1"/>
  <c r="J22" i="32"/>
  <c r="I22" i="32" a="1"/>
  <c r="I22" i="32" s="1"/>
  <c r="H22" i="32" a="1"/>
  <c r="H22" i="32"/>
  <c r="G22" i="32" a="1"/>
  <c r="G22" i="32" s="1"/>
  <c r="F22" i="32" a="1"/>
  <c r="F22" i="32" s="1"/>
  <c r="E22" i="32" a="1"/>
  <c r="E22" i="32" s="1"/>
  <c r="D22" i="32" a="1"/>
  <c r="D22" i="32"/>
  <c r="C22" i="32" a="1"/>
  <c r="C22" i="32"/>
  <c r="B22" i="32" a="1"/>
  <c r="B22" i="32" s="1"/>
  <c r="A22" i="32" a="1"/>
  <c r="A22" i="32" s="1"/>
  <c r="J22" i="32" s="1" a="1"/>
  <c r="J21" i="32" a="1"/>
  <c r="J21" i="32"/>
  <c r="I21" i="32" a="1"/>
  <c r="I21" i="32" s="1"/>
  <c r="H21" i="32" a="1"/>
  <c r="H21" i="32" s="1"/>
  <c r="E21" i="32" a="1"/>
  <c r="E21" i="32"/>
  <c r="D21" i="32" a="1"/>
  <c r="D21" i="32" s="1"/>
  <c r="C21" i="32" a="1"/>
  <c r="C21" i="32" s="1"/>
  <c r="A21" i="32" a="1"/>
  <c r="A21" i="32"/>
  <c r="F21" i="32" s="1" a="1"/>
  <c r="F21" i="32" s="1"/>
  <c r="J20" i="32" a="1"/>
  <c r="J20" i="32"/>
  <c r="I20" i="32" a="1"/>
  <c r="I20" i="32" s="1"/>
  <c r="H20" i="32" a="1"/>
  <c r="H20" i="32"/>
  <c r="G20" i="32"/>
  <c r="E20" i="32" a="1"/>
  <c r="E20" i="32" s="1"/>
  <c r="D20" i="32" a="1"/>
  <c r="D20" i="32"/>
  <c r="C20" i="32" a="1"/>
  <c r="C20" i="32" s="1"/>
  <c r="B20" i="32" a="1"/>
  <c r="B20" i="32" s="1"/>
  <c r="A20" i="32" a="1"/>
  <c r="A20" i="32" s="1"/>
  <c r="G20" i="32" s="1" a="1"/>
  <c r="A19" i="32" a="1"/>
  <c r="A19" i="32" s="1"/>
  <c r="H18" i="32" a="1"/>
  <c r="H18" i="32"/>
  <c r="G18" i="32" a="1"/>
  <c r="G18" i="32" s="1"/>
  <c r="C18" i="32" a="1"/>
  <c r="C18" i="32"/>
  <c r="B18" i="32" a="1"/>
  <c r="B18" i="32" s="1"/>
  <c r="A18" i="32" a="1"/>
  <c r="A18" i="32" s="1"/>
  <c r="J18" i="32" s="1" a="1"/>
  <c r="J18" i="32" s="1"/>
  <c r="G17" i="32" a="1"/>
  <c r="G17" i="32" s="1"/>
  <c r="B17" i="32" a="1"/>
  <c r="B17" i="32" s="1"/>
  <c r="A17" i="32" a="1"/>
  <c r="A17" i="32" s="1"/>
  <c r="E17" i="32" s="1" a="1"/>
  <c r="E17" i="32" s="1"/>
  <c r="A16" i="32" a="1"/>
  <c r="A16" i="32" s="1"/>
  <c r="I15" i="32" a="1"/>
  <c r="I15" i="32"/>
  <c r="G15" i="32" a="1"/>
  <c r="G15" i="32" s="1"/>
  <c r="F15" i="32" a="1"/>
  <c r="F15" i="32" s="1"/>
  <c r="C15" i="32" a="1"/>
  <c r="C15" i="32" s="1"/>
  <c r="B15" i="32" a="1"/>
  <c r="B15" i="32" s="1"/>
  <c r="A15" i="32" a="1"/>
  <c r="A15" i="32"/>
  <c r="I14" i="32" a="1"/>
  <c r="I14" i="32"/>
  <c r="H14" i="32" a="1"/>
  <c r="H14" i="32" s="1"/>
  <c r="D14" i="32" a="1"/>
  <c r="D14" i="32" s="1"/>
  <c r="C14" i="32" a="1"/>
  <c r="C14" i="32" s="1"/>
  <c r="A14" i="32" a="1"/>
  <c r="A14" i="32"/>
  <c r="A13" i="32" a="1"/>
  <c r="A13" i="32"/>
  <c r="C13" i="32" s="1" a="1"/>
  <c r="C13" i="32" s="1"/>
  <c r="A12" i="32" a="1"/>
  <c r="A12" i="32" s="1"/>
  <c r="A11" i="32" a="1"/>
  <c r="A11" i="32" s="1"/>
  <c r="A10" i="32" a="1"/>
  <c r="A10" i="32" s="1"/>
  <c r="I9" i="32" a="1"/>
  <c r="I9" i="32"/>
  <c r="G9" i="32" a="1"/>
  <c r="G9" i="32" s="1"/>
  <c r="A9" i="32" a="1"/>
  <c r="A9" i="32"/>
  <c r="J9" i="32" s="1" a="1"/>
  <c r="J9" i="32" s="1"/>
  <c r="I8" i="32" a="1"/>
  <c r="I8" i="32" s="1"/>
  <c r="H8" i="32" a="1"/>
  <c r="H8" i="32" s="1"/>
  <c r="D8" i="32" a="1"/>
  <c r="D8" i="32" s="1"/>
  <c r="A8" i="32" a="1"/>
  <c r="A8" i="32"/>
  <c r="E8" i="32" s="1" a="1"/>
  <c r="E8" i="32" s="1"/>
  <c r="A7" i="32" a="1"/>
  <c r="A7" i="32" s="1"/>
  <c r="A6" i="32" a="1"/>
  <c r="A6" i="32" s="1"/>
  <c r="A5" i="32" a="1"/>
  <c r="A5" i="32" s="1"/>
  <c r="I4" i="32" a="1"/>
  <c r="I4" i="32"/>
  <c r="H4" i="32" a="1"/>
  <c r="H4" i="32" s="1"/>
  <c r="G4" i="32" a="1"/>
  <c r="G4" i="32" s="1"/>
  <c r="D4" i="32" a="1"/>
  <c r="D4" i="32"/>
  <c r="C4" i="32" a="1"/>
  <c r="C4" i="32" s="1"/>
  <c r="A4" i="32" a="1"/>
  <c r="A4" i="32"/>
  <c r="J196" i="25"/>
  <c r="L196" i="25" s="1"/>
  <c r="F191" i="25"/>
  <c r="F190" i="25"/>
  <c r="J188" i="25"/>
  <c r="J194" i="25" s="1"/>
  <c r="E182" i="25"/>
  <c r="E184" i="25" s="1"/>
  <c r="N175" i="25"/>
  <c r="F174" i="25"/>
  <c r="K196" i="25" s="1"/>
  <c r="E174" i="25"/>
  <c r="D174" i="25"/>
  <c r="C174" i="25"/>
  <c r="E173" i="25"/>
  <c r="D173" i="25"/>
  <c r="F173" i="25" s="1"/>
  <c r="K195" i="25" s="1"/>
  <c r="C173" i="25"/>
  <c r="F172" i="25"/>
  <c r="K194" i="25" s="1"/>
  <c r="E172" i="25"/>
  <c r="D172" i="25"/>
  <c r="C172" i="25"/>
  <c r="E171" i="25"/>
  <c r="D171" i="25"/>
  <c r="C171" i="25"/>
  <c r="F171" i="25" s="1"/>
  <c r="F170" i="25"/>
  <c r="E170" i="25"/>
  <c r="D170" i="25"/>
  <c r="C170" i="25"/>
  <c r="E169" i="25"/>
  <c r="D169" i="25"/>
  <c r="C169" i="25"/>
  <c r="F169" i="25" s="1"/>
  <c r="F164" i="25"/>
  <c r="D162" i="25"/>
  <c r="C162" i="25"/>
  <c r="D161" i="25"/>
  <c r="D160" i="25"/>
  <c r="D159" i="25"/>
  <c r="D158" i="25"/>
  <c r="D157" i="25"/>
  <c r="D156" i="25"/>
  <c r="D155" i="25"/>
  <c r="D154" i="25"/>
  <c r="D153" i="25"/>
  <c r="D152" i="25"/>
  <c r="D151" i="25"/>
  <c r="D150" i="25"/>
  <c r="D149" i="25"/>
  <c r="D148" i="25"/>
  <c r="D147" i="25"/>
  <c r="D146" i="25"/>
  <c r="D144" i="25"/>
  <c r="D143" i="25"/>
  <c r="D142" i="25"/>
  <c r="D141" i="25"/>
  <c r="D140" i="25"/>
  <c r="D139" i="25"/>
  <c r="D138" i="25"/>
  <c r="D137" i="25"/>
  <c r="D136" i="25"/>
  <c r="D135" i="25"/>
  <c r="D134" i="25"/>
  <c r="D133" i="25"/>
  <c r="D132" i="25"/>
  <c r="D131" i="25"/>
  <c r="D130" i="25"/>
  <c r="D129" i="25"/>
  <c r="D128" i="25"/>
  <c r="D127" i="25"/>
  <c r="D126" i="25"/>
  <c r="D125" i="25"/>
  <c r="D124" i="25"/>
  <c r="D123" i="25"/>
  <c r="D122" i="25"/>
  <c r="D121" i="25"/>
  <c r="D120" i="25"/>
  <c r="D119" i="25"/>
  <c r="D118" i="25"/>
  <c r="D117" i="25"/>
  <c r="D116" i="25"/>
  <c r="D115" i="25"/>
  <c r="D114" i="25"/>
  <c r="D113" i="25"/>
  <c r="D112" i="25"/>
  <c r="D111" i="25"/>
  <c r="D110" i="25"/>
  <c r="D109" i="25"/>
  <c r="D108" i="25"/>
  <c r="D107" i="25"/>
  <c r="D106" i="25"/>
  <c r="D105" i="25"/>
  <c r="D104" i="25"/>
  <c r="D103" i="25"/>
  <c r="D102" i="25"/>
  <c r="D101" i="25"/>
  <c r="D100" i="25"/>
  <c r="D99" i="25"/>
  <c r="D98" i="25"/>
  <c r="D97" i="25"/>
  <c r="D96" i="25"/>
  <c r="D95" i="25"/>
  <c r="C56" i="32" s="1" a="1"/>
  <c r="C56" i="32" s="1"/>
  <c r="D94" i="25"/>
  <c r="D93" i="25"/>
  <c r="D92" i="25"/>
  <c r="D91" i="25"/>
  <c r="D90" i="25"/>
  <c r="D89" i="25"/>
  <c r="D88" i="25"/>
  <c r="D87" i="25"/>
  <c r="C48" i="32" s="1" a="1"/>
  <c r="C48" i="32" s="1"/>
  <c r="D86" i="25"/>
  <c r="D85" i="25"/>
  <c r="D84" i="25"/>
  <c r="D83" i="25"/>
  <c r="D82" i="25"/>
  <c r="C43" i="32" s="1" a="1"/>
  <c r="C43" i="32" s="1"/>
  <c r="D81" i="25"/>
  <c r="C42" i="32" s="1" a="1"/>
  <c r="C42" i="32" s="1"/>
  <c r="D80" i="25"/>
  <c r="D79" i="25"/>
  <c r="D78" i="25"/>
  <c r="D77" i="25"/>
  <c r="C39" i="32" s="1" a="1"/>
  <c r="C39" i="32" s="1"/>
  <c r="D76" i="25"/>
  <c r="C38" i="32" s="1" a="1"/>
  <c r="C38" i="32" s="1"/>
  <c r="D75" i="25"/>
  <c r="D74" i="25"/>
  <c r="D73" i="25"/>
  <c r="D72" i="25"/>
  <c r="D71" i="25"/>
  <c r="D70" i="25"/>
  <c r="D69" i="25"/>
  <c r="D68" i="25"/>
  <c r="C37" i="32" s="1" a="1"/>
  <c r="C37" i="32" s="1"/>
  <c r="D67" i="25"/>
  <c r="D66" i="25"/>
  <c r="D65" i="25"/>
  <c r="D64" i="25"/>
  <c r="D63" i="25"/>
  <c r="D62" i="25"/>
  <c r="D61" i="25"/>
  <c r="D60" i="25"/>
  <c r="D59" i="25"/>
  <c r="D58" i="25"/>
  <c r="C31" i="32" s="1" a="1"/>
  <c r="C31" i="32" s="1"/>
  <c r="D57" i="25"/>
  <c r="D56" i="25"/>
  <c r="D55" i="25"/>
  <c r="D54" i="25"/>
  <c r="D53" i="25"/>
  <c r="D52" i="25"/>
  <c r="D51" i="25"/>
  <c r="D50" i="25"/>
  <c r="D49" i="25"/>
  <c r="D36" i="25"/>
  <c r="D35" i="25"/>
  <c r="D34" i="25"/>
  <c r="D33" i="25"/>
  <c r="D32" i="25"/>
  <c r="C9" i="32" s="1" a="1"/>
  <c r="C9" i="32" s="1"/>
  <c r="D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D7" i="25"/>
  <c r="D6" i="25"/>
  <c r="H151" i="35" a="1"/>
  <c r="H151" i="35" s="1"/>
  <c r="G151" i="35" a="1"/>
  <c r="G151" i="35" s="1"/>
  <c r="A151" i="35" a="1"/>
  <c r="A151" i="35" s="1"/>
  <c r="H150" i="35" a="1"/>
  <c r="H150" i="35" s="1"/>
  <c r="A150" i="35" a="1"/>
  <c r="A150" i="35" s="1"/>
  <c r="I149" i="35" a="1"/>
  <c r="I149" i="35"/>
  <c r="G149" i="35" a="1"/>
  <c r="G149" i="35" s="1"/>
  <c r="E149" i="35" a="1"/>
  <c r="E149" i="35"/>
  <c r="D149" i="35" a="1"/>
  <c r="D149" i="35" s="1"/>
  <c r="C149" i="35" a="1"/>
  <c r="C149" i="35" s="1"/>
  <c r="A149" i="35" a="1"/>
  <c r="A149" i="35"/>
  <c r="A148" i="35" a="1"/>
  <c r="A148" i="35" s="1"/>
  <c r="A147" i="35" a="1"/>
  <c r="A147" i="35" s="1"/>
  <c r="J146" i="35" a="1"/>
  <c r="J146" i="35" s="1"/>
  <c r="G146" i="35" a="1"/>
  <c r="G146" i="35" s="1"/>
  <c r="E146" i="35" a="1"/>
  <c r="E146" i="35"/>
  <c r="C146" i="35" a="1"/>
  <c r="C146" i="35" s="1"/>
  <c r="A146" i="35" a="1"/>
  <c r="A146" i="35" s="1"/>
  <c r="I146" i="35" s="1" a="1"/>
  <c r="I146" i="35" s="1"/>
  <c r="I145" i="35" a="1"/>
  <c r="I145" i="35"/>
  <c r="D145" i="35" a="1"/>
  <c r="D145" i="35" s="1"/>
  <c r="A145" i="35" a="1"/>
  <c r="A145" i="35" s="1"/>
  <c r="G144" i="35" a="1"/>
  <c r="G144" i="35"/>
  <c r="A144" i="35" a="1"/>
  <c r="A144" i="35"/>
  <c r="F143" i="35" a="1"/>
  <c r="F143" i="35" s="1"/>
  <c r="E143" i="35" a="1"/>
  <c r="E143" i="35" s="1"/>
  <c r="A143" i="35" a="1"/>
  <c r="A143" i="35" s="1"/>
  <c r="J143" i="35" s="1" a="1"/>
  <c r="J143" i="35" s="1"/>
  <c r="J142" i="35" a="1"/>
  <c r="J142" i="35" s="1"/>
  <c r="I142" i="35" a="1"/>
  <c r="I142" i="35"/>
  <c r="H142" i="35" a="1"/>
  <c r="H142" i="35" s="1"/>
  <c r="G142" i="35" a="1"/>
  <c r="G142" i="35" s="1"/>
  <c r="F142" i="35" a="1"/>
  <c r="F142" i="35" s="1"/>
  <c r="E142" i="35" a="1"/>
  <c r="E142" i="35" s="1"/>
  <c r="D142" i="35" a="1"/>
  <c r="D142" i="35" s="1"/>
  <c r="C142" i="35" a="1"/>
  <c r="C142" i="35" s="1"/>
  <c r="A142" i="35" a="1"/>
  <c r="A142" i="35" s="1"/>
  <c r="A141" i="35" a="1"/>
  <c r="A141" i="35" s="1"/>
  <c r="A140" i="35" a="1"/>
  <c r="A140" i="35" s="1"/>
  <c r="J139" i="35" a="1"/>
  <c r="J139" i="35" s="1"/>
  <c r="I139" i="35" a="1"/>
  <c r="I139" i="35" s="1"/>
  <c r="F139" i="35" a="1"/>
  <c r="F139" i="35" s="1"/>
  <c r="D139" i="35" a="1"/>
  <c r="D139" i="35" s="1"/>
  <c r="A139" i="35" a="1"/>
  <c r="A139" i="35" s="1"/>
  <c r="C138" i="35" a="1"/>
  <c r="C138" i="35" s="1"/>
  <c r="A138" i="35" a="1"/>
  <c r="A138" i="35" s="1"/>
  <c r="I138" i="35" s="1" a="1"/>
  <c r="I138" i="35" s="1"/>
  <c r="F137" i="35" a="1"/>
  <c r="F137" i="35"/>
  <c r="A137" i="35" a="1"/>
  <c r="A137" i="35" s="1"/>
  <c r="J136" i="35" a="1"/>
  <c r="J136" i="35" s="1"/>
  <c r="E136" i="35" a="1"/>
  <c r="E136" i="35" s="1"/>
  <c r="D136" i="35" a="1"/>
  <c r="D136" i="35" s="1"/>
  <c r="A136" i="35" a="1"/>
  <c r="A136" i="35" s="1"/>
  <c r="J135" i="35" a="1"/>
  <c r="J135" i="35" s="1"/>
  <c r="H135" i="35" a="1"/>
  <c r="H135" i="35" s="1"/>
  <c r="F135" i="35" a="1"/>
  <c r="F135" i="35" s="1"/>
  <c r="D135" i="35" a="1"/>
  <c r="D135" i="35" s="1"/>
  <c r="C135" i="35" a="1"/>
  <c r="C135" i="35"/>
  <c r="A135" i="35" a="1"/>
  <c r="A135" i="35" s="1"/>
  <c r="G135" i="35" s="1" a="1"/>
  <c r="G135" i="35" s="1"/>
  <c r="H134" i="35" a="1"/>
  <c r="H134" i="35" s="1"/>
  <c r="A134" i="35" a="1"/>
  <c r="A134" i="35" s="1"/>
  <c r="A133" i="35" a="1"/>
  <c r="A133" i="35" s="1"/>
  <c r="I132" i="35" a="1"/>
  <c r="I132" i="35" s="1"/>
  <c r="H132" i="35" a="1"/>
  <c r="H132" i="35" s="1"/>
  <c r="D132" i="35" a="1"/>
  <c r="D132" i="35" s="1"/>
  <c r="C132" i="35" a="1"/>
  <c r="C132" i="35" s="1"/>
  <c r="A132" i="35" a="1"/>
  <c r="A132" i="35" s="1"/>
  <c r="G132" i="35" s="1" a="1"/>
  <c r="G132" i="35" s="1"/>
  <c r="A131" i="35" a="1"/>
  <c r="A131" i="35" s="1"/>
  <c r="J130" i="35" a="1"/>
  <c r="J130" i="35" s="1"/>
  <c r="H130" i="35" a="1"/>
  <c r="H130" i="35" s="1"/>
  <c r="G130" i="35" a="1"/>
  <c r="G130" i="35" s="1"/>
  <c r="F130" i="35" a="1"/>
  <c r="F130" i="35" s="1"/>
  <c r="E130" i="35" a="1"/>
  <c r="E130" i="35"/>
  <c r="D130" i="35" a="1"/>
  <c r="D130" i="35" s="1"/>
  <c r="C130" i="35" a="1"/>
  <c r="C130" i="35" s="1"/>
  <c r="A130" i="35" a="1"/>
  <c r="A130" i="35" s="1"/>
  <c r="I130" i="35" s="1" a="1"/>
  <c r="I130" i="35" s="1"/>
  <c r="H129" i="35" a="1"/>
  <c r="H129" i="35" s="1"/>
  <c r="F129" i="35" a="1"/>
  <c r="F129" i="35" s="1"/>
  <c r="D129" i="35" a="1"/>
  <c r="D129" i="35" s="1"/>
  <c r="A129" i="35" a="1"/>
  <c r="A129" i="35" s="1"/>
  <c r="G129" i="35" s="1" a="1"/>
  <c r="G129" i="35" s="1"/>
  <c r="A128" i="35" a="1"/>
  <c r="A128" i="35" s="1"/>
  <c r="J128" i="35" s="1" a="1"/>
  <c r="J128" i="35" s="1"/>
  <c r="J127" i="35" a="1"/>
  <c r="J127" i="35" s="1"/>
  <c r="G127" i="35" a="1"/>
  <c r="G127" i="35"/>
  <c r="E127" i="35" a="1"/>
  <c r="E127" i="35" s="1"/>
  <c r="C127" i="35" a="1"/>
  <c r="C127" i="35" s="1"/>
  <c r="A127" i="35" a="1"/>
  <c r="A127" i="35" s="1"/>
  <c r="J126" i="35" a="1"/>
  <c r="J126" i="35" s="1"/>
  <c r="I126" i="35" a="1"/>
  <c r="I126" i="35" s="1"/>
  <c r="H126" i="35" a="1"/>
  <c r="H126" i="35" s="1"/>
  <c r="G126" i="35" a="1"/>
  <c r="G126" i="35" s="1"/>
  <c r="F126" i="35" a="1"/>
  <c r="F126" i="35" s="1"/>
  <c r="E126" i="35" a="1"/>
  <c r="E126" i="35"/>
  <c r="D126" i="35" a="1"/>
  <c r="D126" i="35"/>
  <c r="C126" i="35" a="1"/>
  <c r="C126" i="35" s="1"/>
  <c r="A126" i="35" a="1"/>
  <c r="A126" i="35" s="1"/>
  <c r="A125" i="35" a="1"/>
  <c r="A125" i="35" s="1"/>
  <c r="A124" i="35" a="1"/>
  <c r="A124" i="35" s="1"/>
  <c r="A123" i="35" a="1"/>
  <c r="A123" i="35" s="1"/>
  <c r="J123" i="35" s="1" a="1"/>
  <c r="J123" i="35" s="1"/>
  <c r="J122" i="35" a="1"/>
  <c r="J122" i="35" s="1"/>
  <c r="A122" i="35" a="1"/>
  <c r="A122" i="35" s="1"/>
  <c r="A121" i="35" a="1"/>
  <c r="A121" i="35"/>
  <c r="E120" i="35" a="1"/>
  <c r="E120" i="35" s="1"/>
  <c r="A120" i="35" a="1"/>
  <c r="A120" i="35"/>
  <c r="A119" i="35" a="1"/>
  <c r="A119" i="35" s="1"/>
  <c r="I118" i="35" a="1"/>
  <c r="I118" i="35" s="1"/>
  <c r="D118" i="35" a="1"/>
  <c r="D118" i="35" s="1"/>
  <c r="A118" i="35" a="1"/>
  <c r="A118" i="35" s="1"/>
  <c r="A117" i="35" a="1"/>
  <c r="A117" i="35" s="1"/>
  <c r="J116" i="35" a="1"/>
  <c r="J116" i="35" s="1"/>
  <c r="D116" i="35" a="1"/>
  <c r="D116" i="35"/>
  <c r="A116" i="35" a="1"/>
  <c r="A116" i="35" s="1"/>
  <c r="G116" i="35" s="1" a="1"/>
  <c r="G116" i="35" s="1"/>
  <c r="A115" i="35" a="1"/>
  <c r="A115" i="35" s="1"/>
  <c r="A114" i="35" a="1"/>
  <c r="A114" i="35" s="1"/>
  <c r="I114" i="35" s="1" a="1"/>
  <c r="I114" i="35" s="1"/>
  <c r="A113" i="35" a="1"/>
  <c r="A113" i="35" s="1"/>
  <c r="A112" i="35" a="1"/>
  <c r="A112" i="35" s="1"/>
  <c r="A111" i="35" a="1"/>
  <c r="A111" i="35"/>
  <c r="A110" i="35" a="1"/>
  <c r="A110" i="35" s="1"/>
  <c r="G109" i="35" a="1"/>
  <c r="G109" i="35" s="1"/>
  <c r="A109" i="35" a="1"/>
  <c r="A109" i="35" s="1"/>
  <c r="A108" i="35" a="1"/>
  <c r="A108" i="35" s="1"/>
  <c r="A107" i="35" a="1"/>
  <c r="A107" i="35" s="1"/>
  <c r="I106" i="35" a="1"/>
  <c r="I106" i="35" s="1"/>
  <c r="F106" i="35" a="1"/>
  <c r="F106" i="35" s="1"/>
  <c r="C106" i="35" a="1"/>
  <c r="C106" i="35" s="1"/>
  <c r="A106" i="35" a="1"/>
  <c r="A106" i="35" s="1"/>
  <c r="A105" i="35" a="1"/>
  <c r="A105" i="35" s="1"/>
  <c r="H104" i="35"/>
  <c r="F104" i="35" a="1"/>
  <c r="F104" i="35" s="1"/>
  <c r="E104" i="35" a="1"/>
  <c r="E104" i="35" s="1"/>
  <c r="C104" i="35" a="1"/>
  <c r="C104" i="35"/>
  <c r="A104" i="35" a="1"/>
  <c r="A104" i="35" s="1"/>
  <c r="H104" i="35" s="1" a="1"/>
  <c r="A103" i="35" a="1"/>
  <c r="A103" i="35" s="1"/>
  <c r="A102" i="35" a="1"/>
  <c r="A102" i="35"/>
  <c r="I102" i="35" s="1" a="1"/>
  <c r="I102" i="35" s="1"/>
  <c r="A101" i="35" a="1"/>
  <c r="A101" i="35" s="1"/>
  <c r="J100" i="35" a="1"/>
  <c r="J100" i="35" s="1"/>
  <c r="I100" i="35" a="1"/>
  <c r="I100" i="35" s="1"/>
  <c r="H100" i="35" a="1"/>
  <c r="H100" i="35" s="1"/>
  <c r="F100" i="35" a="1"/>
  <c r="F100" i="35"/>
  <c r="D100" i="35" a="1"/>
  <c r="D100" i="35" s="1"/>
  <c r="A100" i="35" a="1"/>
  <c r="A100" i="35"/>
  <c r="J99" i="35" a="1"/>
  <c r="J99" i="35" s="1"/>
  <c r="H99" i="35" a="1"/>
  <c r="H99" i="35" s="1"/>
  <c r="F99" i="35" a="1"/>
  <c r="F99" i="35" s="1"/>
  <c r="C99" i="35" a="1"/>
  <c r="C99" i="35" s="1"/>
  <c r="A99" i="35" a="1"/>
  <c r="A99" i="35"/>
  <c r="J98" i="35" a="1"/>
  <c r="J98" i="35" s="1"/>
  <c r="I98" i="35" a="1"/>
  <c r="I98" i="35" s="1"/>
  <c r="D98" i="35" a="1"/>
  <c r="D98" i="35"/>
  <c r="C98" i="35" a="1"/>
  <c r="C98" i="35" s="1"/>
  <c r="A98" i="35" a="1"/>
  <c r="A98" i="35"/>
  <c r="F97" i="35" a="1"/>
  <c r="F97" i="35" s="1"/>
  <c r="A97" i="35" a="1"/>
  <c r="A97" i="35" s="1"/>
  <c r="J97" i="35" s="1" a="1"/>
  <c r="J97" i="35" s="1"/>
  <c r="J96" i="35" a="1"/>
  <c r="J96" i="35"/>
  <c r="H96" i="35" a="1"/>
  <c r="H96" i="35" s="1"/>
  <c r="F96" i="35" a="1"/>
  <c r="F96" i="35" s="1"/>
  <c r="E96" i="35" a="1"/>
  <c r="E96" i="35" s="1"/>
  <c r="D96" i="35" a="1"/>
  <c r="D96" i="35"/>
  <c r="C96" i="35" a="1"/>
  <c r="C96" i="35" s="1"/>
  <c r="A96" i="35" a="1"/>
  <c r="A96" i="35"/>
  <c r="E95" i="35" a="1"/>
  <c r="E95" i="35" s="1"/>
  <c r="C95" i="35" a="1"/>
  <c r="C95" i="35" s="1"/>
  <c r="A95" i="35" a="1"/>
  <c r="A95" i="35"/>
  <c r="J95" i="35" s="1" a="1"/>
  <c r="J95" i="35" s="1"/>
  <c r="H94" i="35" a="1"/>
  <c r="H94" i="35" s="1"/>
  <c r="C94" i="35" a="1"/>
  <c r="C94" i="35" s="1"/>
  <c r="A94" i="35" a="1"/>
  <c r="A94" i="35" s="1"/>
  <c r="J94" i="35" s="1" a="1"/>
  <c r="J94" i="35" s="1"/>
  <c r="I93" i="35" a="1"/>
  <c r="I93" i="35" s="1"/>
  <c r="H93" i="35" a="1"/>
  <c r="H93" i="35" s="1"/>
  <c r="F93" i="35" a="1"/>
  <c r="F93" i="35" s="1"/>
  <c r="C93" i="35" a="1"/>
  <c r="C93" i="35" s="1"/>
  <c r="A93" i="35" a="1"/>
  <c r="A93" i="35" s="1"/>
  <c r="A92" i="35" a="1"/>
  <c r="A92" i="35"/>
  <c r="A91" i="35" a="1"/>
  <c r="A91" i="35"/>
  <c r="H91" i="35" s="1" a="1"/>
  <c r="H91" i="35" s="1"/>
  <c r="F90" i="35" a="1"/>
  <c r="F90" i="35"/>
  <c r="E90" i="35" a="1"/>
  <c r="E90" i="35" s="1"/>
  <c r="D90" i="35" a="1"/>
  <c r="D90" i="35" s="1"/>
  <c r="A90" i="35" a="1"/>
  <c r="A90" i="35"/>
  <c r="J89" i="35" a="1"/>
  <c r="J89" i="35" s="1"/>
  <c r="C89" i="35" a="1"/>
  <c r="C89" i="35" s="1"/>
  <c r="A89" i="35" a="1"/>
  <c r="A89" i="35" s="1"/>
  <c r="J88" i="35" a="1"/>
  <c r="J88" i="35" s="1"/>
  <c r="D88" i="35" a="1"/>
  <c r="D88" i="35" s="1"/>
  <c r="A88" i="35" a="1"/>
  <c r="A88" i="35" s="1"/>
  <c r="A87" i="35" a="1"/>
  <c r="A87" i="35" s="1"/>
  <c r="J86" i="35" a="1"/>
  <c r="J86" i="35" s="1"/>
  <c r="H86" i="35" a="1"/>
  <c r="H86" i="35" s="1"/>
  <c r="C86" i="35" a="1"/>
  <c r="C86" i="35" s="1"/>
  <c r="A86" i="35" a="1"/>
  <c r="A86" i="35" s="1"/>
  <c r="D86" i="35" s="1" a="1"/>
  <c r="D86" i="35" s="1"/>
  <c r="J85" i="35" a="1"/>
  <c r="J85" i="35" s="1"/>
  <c r="E85" i="35" a="1"/>
  <c r="E85" i="35" s="1"/>
  <c r="A85" i="35" a="1"/>
  <c r="A85" i="35"/>
  <c r="D85" i="35" s="1" a="1"/>
  <c r="D85" i="35" s="1"/>
  <c r="I84" i="35" a="1"/>
  <c r="I84" i="35" s="1"/>
  <c r="C84" i="35" a="1"/>
  <c r="C84" i="35" s="1"/>
  <c r="A84" i="35" a="1"/>
  <c r="A84" i="35"/>
  <c r="D84" i="35" s="1" a="1"/>
  <c r="D84" i="35" s="1"/>
  <c r="A83" i="35" a="1"/>
  <c r="A83" i="35" s="1"/>
  <c r="I82" i="35" a="1"/>
  <c r="I82" i="35" s="1"/>
  <c r="H82" i="35"/>
  <c r="F82" i="35" a="1"/>
  <c r="F82" i="35" s="1"/>
  <c r="D82" i="35" a="1"/>
  <c r="D82" i="35" s="1"/>
  <c r="A82" i="35" a="1"/>
  <c r="A82" i="35" s="1"/>
  <c r="H82" i="35" s="1" a="1"/>
  <c r="A81" i="35" a="1"/>
  <c r="A81" i="35" s="1"/>
  <c r="A80" i="35" a="1"/>
  <c r="A80" i="35" s="1"/>
  <c r="J79" i="35" a="1"/>
  <c r="J79" i="35" s="1"/>
  <c r="A79" i="35" a="1"/>
  <c r="A79" i="35"/>
  <c r="A78" i="35" a="1"/>
  <c r="A78" i="35" s="1"/>
  <c r="D77" i="35" a="1"/>
  <c r="D77" i="35" s="1"/>
  <c r="A77" i="35" a="1"/>
  <c r="A77" i="35"/>
  <c r="H76" i="35" a="1"/>
  <c r="H76" i="35" s="1"/>
  <c r="F76" i="35" a="1"/>
  <c r="F76" i="35" s="1"/>
  <c r="E76" i="35" a="1"/>
  <c r="E76" i="35" s="1"/>
  <c r="C76" i="35" a="1"/>
  <c r="C76" i="35" s="1"/>
  <c r="A76" i="35" a="1"/>
  <c r="A76" i="35"/>
  <c r="F75" i="35" a="1"/>
  <c r="F75" i="35" s="1"/>
  <c r="A75" i="35" a="1"/>
  <c r="A75" i="35"/>
  <c r="I74" i="35" a="1"/>
  <c r="I74" i="35" s="1"/>
  <c r="F74" i="35" a="1"/>
  <c r="F74" i="35" s="1"/>
  <c r="C74" i="35" a="1"/>
  <c r="C74" i="35" s="1"/>
  <c r="A74" i="35" a="1"/>
  <c r="A74" i="35" s="1"/>
  <c r="G74" i="35" s="1" a="1"/>
  <c r="G74" i="35" s="1"/>
  <c r="J73" i="35" a="1"/>
  <c r="J73" i="35" s="1"/>
  <c r="I73" i="35" a="1"/>
  <c r="I73" i="35" s="1"/>
  <c r="C73" i="35" a="1"/>
  <c r="C73" i="35" s="1"/>
  <c r="A73" i="35" a="1"/>
  <c r="A73" i="35"/>
  <c r="G73" i="35" s="1" a="1"/>
  <c r="G73" i="35" s="1"/>
  <c r="J72" i="35" a="1"/>
  <c r="J72" i="35" s="1"/>
  <c r="I72" i="35" a="1"/>
  <c r="I72" i="35" s="1"/>
  <c r="A72" i="35" a="1"/>
  <c r="A72" i="35" s="1"/>
  <c r="G72" i="35" s="1" a="1"/>
  <c r="G72" i="35" s="1"/>
  <c r="G71" i="35" a="1"/>
  <c r="G71" i="35" s="1"/>
  <c r="A71" i="35" a="1"/>
  <c r="A71" i="35" s="1"/>
  <c r="G70" i="35" a="1"/>
  <c r="G70" i="35" s="1"/>
  <c r="E70" i="35" a="1"/>
  <c r="E70" i="35" s="1"/>
  <c r="A70" i="35" a="1"/>
  <c r="A70" i="35" s="1"/>
  <c r="A69" i="35" a="1"/>
  <c r="A69" i="35" s="1"/>
  <c r="E69" i="35" s="1" a="1"/>
  <c r="E69" i="35" s="1"/>
  <c r="A68" i="35" a="1"/>
  <c r="A68" i="35" s="1"/>
  <c r="A67" i="35" a="1"/>
  <c r="A67" i="35" s="1"/>
  <c r="I66" i="35" a="1"/>
  <c r="I66" i="35" s="1"/>
  <c r="A66" i="35" a="1"/>
  <c r="A66" i="35" s="1"/>
  <c r="I65" i="35" a="1"/>
  <c r="I65" i="35" s="1"/>
  <c r="A65" i="35" a="1"/>
  <c r="A65" i="35"/>
  <c r="A64" i="35" a="1"/>
  <c r="A64" i="35"/>
  <c r="J64" i="35" s="1" a="1"/>
  <c r="J64" i="35" s="1"/>
  <c r="I63" i="35" a="1"/>
  <c r="I63" i="35" s="1"/>
  <c r="F63" i="35" a="1"/>
  <c r="F63" i="35" s="1"/>
  <c r="D63" i="35" a="1"/>
  <c r="D63" i="35" s="1"/>
  <c r="C63" i="35" a="1"/>
  <c r="C63" i="35" s="1"/>
  <c r="A63" i="35" a="1"/>
  <c r="A63" i="35"/>
  <c r="J62" i="35" a="1"/>
  <c r="J62" i="35" s="1"/>
  <c r="I62" i="35"/>
  <c r="F62" i="35" a="1"/>
  <c r="F62" i="35" s="1"/>
  <c r="E62" i="35" a="1"/>
  <c r="E62" i="35" s="1"/>
  <c r="D62" i="35" a="1"/>
  <c r="D62" i="35" s="1"/>
  <c r="C62" i="35" a="1"/>
  <c r="C62" i="35" s="1"/>
  <c r="A62" i="35" a="1"/>
  <c r="A62" i="35" s="1"/>
  <c r="I62" i="35" s="1" a="1"/>
  <c r="J61" i="35" a="1"/>
  <c r="J61" i="35"/>
  <c r="I61" i="35"/>
  <c r="E61" i="35" a="1"/>
  <c r="E61" i="35" s="1"/>
  <c r="D61" i="35" a="1"/>
  <c r="D61" i="35" s="1"/>
  <c r="C61" i="35" a="1"/>
  <c r="C61" i="35" s="1"/>
  <c r="A61" i="35" a="1"/>
  <c r="A61" i="35"/>
  <c r="I61" i="35" s="1" a="1"/>
  <c r="J60" i="35" a="1"/>
  <c r="J60" i="35" s="1"/>
  <c r="I60" i="35"/>
  <c r="G60" i="35" a="1"/>
  <c r="G60" i="35" s="1"/>
  <c r="E60" i="35" a="1"/>
  <c r="E60" i="35" s="1"/>
  <c r="D60" i="35" a="1"/>
  <c r="D60" i="35" s="1"/>
  <c r="A60" i="35" a="1"/>
  <c r="A60" i="35"/>
  <c r="I60" i="35" s="1" a="1"/>
  <c r="H59" i="35" a="1"/>
  <c r="H59" i="35" s="1"/>
  <c r="A59" i="35" a="1"/>
  <c r="A59" i="35" s="1"/>
  <c r="E58" i="35" a="1"/>
  <c r="E58" i="35" s="1"/>
  <c r="A58" i="35" a="1"/>
  <c r="A58" i="35" s="1"/>
  <c r="A57" i="35" a="1"/>
  <c r="A57" i="35" s="1"/>
  <c r="G57" i="35" s="1" a="1"/>
  <c r="G57" i="35" s="1"/>
  <c r="A56" i="35" a="1"/>
  <c r="A56" i="35"/>
  <c r="A55" i="35" a="1"/>
  <c r="A55" i="35" s="1"/>
  <c r="G55" i="35" s="1" a="1"/>
  <c r="G55" i="35" s="1"/>
  <c r="H54" i="35" a="1"/>
  <c r="H54" i="35" s="1"/>
  <c r="E54" i="35" a="1"/>
  <c r="E54" i="35" s="1"/>
  <c r="C54" i="35" a="1"/>
  <c r="C54" i="35" s="1"/>
  <c r="B54" i="35" a="1"/>
  <c r="B54" i="35" s="1"/>
  <c r="A54" i="35" a="1"/>
  <c r="A54" i="35"/>
  <c r="D54" i="35" s="1" a="1"/>
  <c r="D54" i="35" s="1"/>
  <c r="I53" i="35" a="1"/>
  <c r="I53" i="35" s="1"/>
  <c r="H53" i="35" a="1"/>
  <c r="H53" i="35" s="1"/>
  <c r="G53" i="35" a="1"/>
  <c r="G53" i="35" s="1"/>
  <c r="A53" i="35" a="1"/>
  <c r="A53" i="35" s="1"/>
  <c r="J52" i="35" a="1"/>
  <c r="J52" i="35" s="1"/>
  <c r="A52" i="35" a="1"/>
  <c r="A52" i="35" s="1"/>
  <c r="A51" i="35" a="1"/>
  <c r="A51" i="35" s="1"/>
  <c r="A50" i="35" a="1"/>
  <c r="A50" i="35"/>
  <c r="F50" i="35" s="1" a="1"/>
  <c r="F50" i="35" s="1"/>
  <c r="A49" i="35" a="1"/>
  <c r="A49" i="35" s="1"/>
  <c r="I48" i="35" a="1"/>
  <c r="I48" i="35"/>
  <c r="H48" i="35" a="1"/>
  <c r="H48" i="35" s="1"/>
  <c r="G48" i="35" a="1"/>
  <c r="G48" i="35" s="1"/>
  <c r="C48" i="35" a="1"/>
  <c r="C48" i="35"/>
  <c r="B48" i="35" a="1"/>
  <c r="B48" i="35" s="1"/>
  <c r="A48" i="35" a="1"/>
  <c r="A48" i="35" s="1"/>
  <c r="J48" i="35" s="1" a="1"/>
  <c r="J48" i="35" s="1"/>
  <c r="I47" i="35" a="1"/>
  <c r="I47" i="35" s="1"/>
  <c r="H47" i="35" a="1"/>
  <c r="H47" i="35" s="1"/>
  <c r="G47" i="35" a="1"/>
  <c r="G47" i="35" s="1"/>
  <c r="D47" i="35" a="1"/>
  <c r="D47" i="35" s="1"/>
  <c r="C47" i="35" a="1"/>
  <c r="C47" i="35" s="1"/>
  <c r="B47" i="35" a="1"/>
  <c r="B47" i="35" s="1"/>
  <c r="A47" i="35" a="1"/>
  <c r="A47" i="35"/>
  <c r="F47" i="35" s="1" a="1"/>
  <c r="F47" i="35" s="1"/>
  <c r="A46" i="35" a="1"/>
  <c r="A46" i="35" s="1"/>
  <c r="G46" i="35" s="1" a="1"/>
  <c r="G46" i="35" s="1"/>
  <c r="D45" i="35" a="1"/>
  <c r="D45" i="35" s="1"/>
  <c r="A45" i="35" a="1"/>
  <c r="A45" i="35" s="1"/>
  <c r="F44" i="35" a="1"/>
  <c r="F44" i="35" s="1"/>
  <c r="C44" i="35" a="1"/>
  <c r="C44" i="35" s="1"/>
  <c r="A44" i="35" a="1"/>
  <c r="A44" i="35" s="1"/>
  <c r="I44" i="35" s="1" a="1"/>
  <c r="I44" i="35" s="1"/>
  <c r="H43" i="35" a="1"/>
  <c r="H43" i="35" s="1"/>
  <c r="F43" i="35" a="1"/>
  <c r="F43" i="35" s="1"/>
  <c r="C43" i="35" a="1"/>
  <c r="C43" i="35" s="1"/>
  <c r="A43" i="35" a="1"/>
  <c r="A43" i="35"/>
  <c r="A42" i="35" a="1"/>
  <c r="A42" i="35"/>
  <c r="H42" i="35" s="1" a="1"/>
  <c r="H42" i="35" s="1"/>
  <c r="H41" i="35" a="1"/>
  <c r="H41" i="35" s="1"/>
  <c r="E41" i="35" a="1"/>
  <c r="E41" i="35" s="1"/>
  <c r="C41" i="35" a="1"/>
  <c r="C41" i="35" s="1"/>
  <c r="A41" i="35" a="1"/>
  <c r="A41" i="35"/>
  <c r="B41" i="35" s="1" a="1"/>
  <c r="B41" i="35" s="1"/>
  <c r="B40" i="35" a="1"/>
  <c r="B40" i="35" s="1"/>
  <c r="A40" i="35" a="1"/>
  <c r="A40" i="35" s="1"/>
  <c r="J39" i="35" a="1"/>
  <c r="J39" i="35" s="1"/>
  <c r="G39" i="35" a="1"/>
  <c r="G39" i="35" s="1"/>
  <c r="B39" i="35" a="1"/>
  <c r="B39" i="35" s="1"/>
  <c r="A39" i="35" a="1"/>
  <c r="A39" i="35"/>
  <c r="H39" i="35" s="1" a="1"/>
  <c r="H39" i="35" s="1"/>
  <c r="D38" i="35" a="1"/>
  <c r="D38" i="35" s="1"/>
  <c r="A38" i="35" a="1"/>
  <c r="A38" i="35"/>
  <c r="I38" i="35" s="1" a="1"/>
  <c r="I38" i="35" s="1"/>
  <c r="A37" i="35" a="1"/>
  <c r="A37" i="35" s="1"/>
  <c r="C36" i="35" a="1"/>
  <c r="C36" i="35" s="1"/>
  <c r="A36" i="35" a="1"/>
  <c r="A36" i="35"/>
  <c r="H35" i="35" a="1"/>
  <c r="H35" i="35" s="1"/>
  <c r="E35" i="35" a="1"/>
  <c r="E35" i="35" s="1"/>
  <c r="C35" i="35" a="1"/>
  <c r="C35" i="35" s="1"/>
  <c r="A35" i="35" a="1"/>
  <c r="A35" i="35" s="1"/>
  <c r="A34" i="35" a="1"/>
  <c r="A34" i="35" s="1"/>
  <c r="J34" i="35" s="1" a="1"/>
  <c r="J34" i="35" s="1"/>
  <c r="J33" i="35" a="1"/>
  <c r="J33" i="35" s="1"/>
  <c r="G33" i="35" a="1"/>
  <c r="G33" i="35" s="1"/>
  <c r="A33" i="35" a="1"/>
  <c r="A33" i="35" s="1"/>
  <c r="B33" i="35" s="1" a="1"/>
  <c r="B33" i="35" s="1"/>
  <c r="I32" i="35" a="1"/>
  <c r="I32" i="35" s="1"/>
  <c r="D32" i="35" a="1"/>
  <c r="D32" i="35" s="1"/>
  <c r="A32" i="35" a="1"/>
  <c r="A32" i="35" s="1"/>
  <c r="E32" i="35" s="1" a="1"/>
  <c r="E32" i="35" s="1"/>
  <c r="A31" i="35" a="1"/>
  <c r="A31" i="35"/>
  <c r="F31" i="35" s="1" a="1"/>
  <c r="F31" i="35" s="1"/>
  <c r="I30" i="35" a="1"/>
  <c r="I30" i="35" s="1"/>
  <c r="F30" i="35" a="1"/>
  <c r="F30" i="35" s="1"/>
  <c r="B30" i="35" a="1"/>
  <c r="B30" i="35" s="1"/>
  <c r="A30" i="35" a="1"/>
  <c r="A30" i="35" s="1"/>
  <c r="G29" i="35" a="1"/>
  <c r="G29" i="35" s="1"/>
  <c r="E29" i="35" a="1"/>
  <c r="E29" i="35" s="1"/>
  <c r="A29" i="35" a="1"/>
  <c r="A29" i="35"/>
  <c r="J29" i="35" s="1" a="1"/>
  <c r="J29" i="35" s="1"/>
  <c r="H28" i="35" a="1"/>
  <c r="H28" i="35" s="1"/>
  <c r="A28" i="35" a="1"/>
  <c r="A28" i="35"/>
  <c r="D28" i="35" s="1" a="1"/>
  <c r="D28" i="35" s="1"/>
  <c r="A27" i="35" a="1"/>
  <c r="A27" i="35"/>
  <c r="F27" i="35" s="1" a="1"/>
  <c r="F27" i="35" s="1"/>
  <c r="A26" i="35" a="1"/>
  <c r="A26" i="35" s="1"/>
  <c r="J25" i="35" a="1"/>
  <c r="J25" i="35" s="1"/>
  <c r="F25" i="35" a="1"/>
  <c r="F25" i="35" s="1"/>
  <c r="C25" i="35" a="1"/>
  <c r="C25" i="35" s="1"/>
  <c r="B25" i="35" a="1"/>
  <c r="B25" i="35" s="1"/>
  <c r="A25" i="35" a="1"/>
  <c r="A25" i="35"/>
  <c r="H24" i="35" a="1"/>
  <c r="H24" i="35" s="1"/>
  <c r="A24" i="35" a="1"/>
  <c r="A24" i="35"/>
  <c r="E24" i="35" s="1" a="1"/>
  <c r="E24" i="35" s="1"/>
  <c r="J23" i="35" a="1"/>
  <c r="J23" i="35" s="1"/>
  <c r="F23" i="35" a="1"/>
  <c r="F23" i="35" s="1"/>
  <c r="C23" i="35" a="1"/>
  <c r="C23" i="35"/>
  <c r="B23" i="35" a="1"/>
  <c r="B23" i="35" s="1"/>
  <c r="A23" i="35" a="1"/>
  <c r="A23" i="35"/>
  <c r="I22" i="35" a="1"/>
  <c r="I22" i="35" s="1"/>
  <c r="E22" i="35" a="1"/>
  <c r="E22" i="35" s="1"/>
  <c r="C22" i="35" a="1"/>
  <c r="C22" i="35" s="1"/>
  <c r="A22" i="35" a="1"/>
  <c r="A22" i="35"/>
  <c r="D22" i="35" s="1" a="1"/>
  <c r="D22" i="35" s="1"/>
  <c r="J21" i="35" a="1"/>
  <c r="J21" i="35" s="1"/>
  <c r="I21" i="35" a="1"/>
  <c r="I21" i="35" s="1"/>
  <c r="C21" i="35" a="1"/>
  <c r="C21" i="35"/>
  <c r="B21" i="35" a="1"/>
  <c r="B21" i="35" s="1"/>
  <c r="A21" i="35" a="1"/>
  <c r="A21" i="35"/>
  <c r="E20" i="35" a="1"/>
  <c r="E20" i="35" s="1"/>
  <c r="A20" i="35" a="1"/>
  <c r="A20" i="35"/>
  <c r="D20" i="35" s="1" a="1"/>
  <c r="D20" i="35" s="1"/>
  <c r="A19" i="35" a="1"/>
  <c r="A19" i="35" s="1"/>
  <c r="A18" i="35" a="1"/>
  <c r="A18" i="35"/>
  <c r="J17" i="35" a="1"/>
  <c r="J17" i="35" s="1"/>
  <c r="E17" i="35" a="1"/>
  <c r="E17" i="35"/>
  <c r="A17" i="35" a="1"/>
  <c r="A17" i="35"/>
  <c r="I17" i="35" s="1" a="1"/>
  <c r="I17" i="35" s="1"/>
  <c r="A16" i="35" a="1"/>
  <c r="A16" i="35" s="1"/>
  <c r="A15" i="35" a="1"/>
  <c r="A15" i="35" s="1"/>
  <c r="H14" i="35" a="1"/>
  <c r="H14" i="35" s="1"/>
  <c r="G14" i="35" a="1"/>
  <c r="G14" i="35" s="1"/>
  <c r="C14" i="35" a="1"/>
  <c r="C14" i="35"/>
  <c r="A14" i="35" a="1"/>
  <c r="A14" i="35"/>
  <c r="A13" i="35" a="1"/>
  <c r="A13" i="35" s="1"/>
  <c r="A12" i="35" a="1"/>
  <c r="A12" i="35" s="1"/>
  <c r="E11" i="35" a="1"/>
  <c r="E11" i="35" s="1"/>
  <c r="A11" i="35" a="1"/>
  <c r="A11" i="35"/>
  <c r="J11" i="35" s="1" a="1"/>
  <c r="J11" i="35" s="1"/>
  <c r="E10" i="35" a="1"/>
  <c r="E10" i="35"/>
  <c r="A10" i="35" a="1"/>
  <c r="A10" i="35"/>
  <c r="C10" i="35" s="1" a="1"/>
  <c r="C10" i="35" s="1"/>
  <c r="J9" i="35" a="1"/>
  <c r="J9" i="35" s="1"/>
  <c r="I9" i="35" a="1"/>
  <c r="I9" i="35" s="1"/>
  <c r="E9" i="35" a="1"/>
  <c r="E9" i="35"/>
  <c r="A9" i="35" a="1"/>
  <c r="A9" i="35"/>
  <c r="C9" i="35" s="1" a="1"/>
  <c r="C9" i="35" s="1"/>
  <c r="A8" i="35" a="1"/>
  <c r="A8" i="35" s="1"/>
  <c r="A7" i="35" a="1"/>
  <c r="A7" i="35" s="1"/>
  <c r="H6" i="35" a="1"/>
  <c r="H6" i="35" s="1"/>
  <c r="G6" i="35" a="1"/>
  <c r="G6" i="35" s="1"/>
  <c r="C6" i="35" a="1"/>
  <c r="C6" i="35"/>
  <c r="A6" i="35" a="1"/>
  <c r="A6" i="35"/>
  <c r="A5" i="35" a="1"/>
  <c r="A5" i="35" s="1"/>
  <c r="A4" i="35" a="1"/>
  <c r="A4" i="35"/>
  <c r="E4" i="35" s="1" a="1"/>
  <c r="E4" i="35" s="1"/>
  <c r="J79" i="22"/>
  <c r="L72" i="22"/>
  <c r="J80" i="22" s="1"/>
  <c r="K72" i="22"/>
  <c r="J72" i="22"/>
  <c r="J78" i="22" s="1"/>
  <c r="F73" i="22"/>
  <c r="E57" i="22"/>
  <c r="D57" i="22"/>
  <c r="C57" i="22"/>
  <c r="E56" i="22"/>
  <c r="D56" i="22"/>
  <c r="F56" i="22" s="1"/>
  <c r="K79" i="22" s="1"/>
  <c r="C56" i="22"/>
  <c r="E55" i="22"/>
  <c r="D55" i="22"/>
  <c r="C55" i="22"/>
  <c r="E54" i="22"/>
  <c r="D54" i="22"/>
  <c r="C54" i="22"/>
  <c r="F54" i="22" s="1"/>
  <c r="E53" i="22"/>
  <c r="D53" i="22"/>
  <c r="C53" i="22"/>
  <c r="F53" i="22" s="1"/>
  <c r="E52" i="22"/>
  <c r="D52" i="22"/>
  <c r="F52" i="22" s="1"/>
  <c r="C52" i="22"/>
  <c r="F47" i="22"/>
  <c r="C45" i="22"/>
  <c r="E65" i="22" s="1"/>
  <c r="F41" i="26"/>
  <c r="F40" i="26"/>
  <c r="F39" i="26"/>
  <c r="F38" i="26"/>
  <c r="F37" i="26"/>
  <c r="F36" i="26"/>
  <c r="F35" i="26"/>
  <c r="F34" i="26"/>
  <c r="F33" i="26"/>
  <c r="F32" i="26"/>
  <c r="F28" i="26"/>
  <c r="F27" i="26"/>
  <c r="F26" i="26"/>
  <c r="F25" i="26"/>
  <c r="F24" i="26"/>
  <c r="F23" i="26"/>
  <c r="F22" i="26"/>
  <c r="F21" i="26"/>
  <c r="F20" i="26"/>
  <c r="F19" i="26"/>
  <c r="F15" i="26"/>
  <c r="F14" i="26"/>
  <c r="F13" i="26"/>
  <c r="F12" i="26"/>
  <c r="F11" i="26"/>
  <c r="F10" i="26"/>
  <c r="F9" i="26"/>
  <c r="F8" i="26"/>
  <c r="F7" i="26"/>
  <c r="F6" i="26"/>
  <c r="D20" i="27"/>
  <c r="D14" i="27"/>
  <c r="D8" i="27"/>
  <c r="D17" i="30"/>
  <c r="D16" i="30"/>
  <c r="L9" i="30"/>
  <c r="D20" i="21"/>
  <c r="D19" i="34" l="1" a="1"/>
  <c r="D19" i="34" s="1"/>
  <c r="I51" i="34" a="1"/>
  <c r="I51" i="34" s="1"/>
  <c r="H51" i="34" a="1"/>
  <c r="H51" i="34" s="1"/>
  <c r="I55" i="34" a="1"/>
  <c r="I55" i="34" s="1"/>
  <c r="E55" i="34" a="1"/>
  <c r="E55" i="34" s="1"/>
  <c r="G55" i="34" a="1"/>
  <c r="G55" i="34" s="1"/>
  <c r="I89" i="34" a="1"/>
  <c r="I89" i="34" s="1"/>
  <c r="E89" i="34" a="1"/>
  <c r="E89" i="34" s="1"/>
  <c r="G6" i="34" a="1"/>
  <c r="G6" i="34" s="1"/>
  <c r="C11" i="34" a="1"/>
  <c r="C11" i="34" s="1"/>
  <c r="D53" i="34" a="1"/>
  <c r="D53" i="34" s="1"/>
  <c r="G114" i="34" a="1"/>
  <c r="G114" i="34" s="1"/>
  <c r="D124" i="34" a="1"/>
  <c r="D124" i="34" s="1"/>
  <c r="H148" i="34" a="1"/>
  <c r="H148" i="34" s="1"/>
  <c r="E11" i="34" a="1"/>
  <c r="E11" i="34" s="1"/>
  <c r="F53" i="34" a="1"/>
  <c r="F53" i="34" s="1"/>
  <c r="C133" i="34" a="1"/>
  <c r="C133" i="34" s="1"/>
  <c r="G11" i="34" a="1"/>
  <c r="G11" i="34" s="1"/>
  <c r="E19" i="34" a="1"/>
  <c r="E19" i="34" s="1"/>
  <c r="H23" i="34" a="1"/>
  <c r="H23" i="34" s="1"/>
  <c r="E35" i="34" a="1"/>
  <c r="E35" i="34" s="1"/>
  <c r="J41" i="34" a="1"/>
  <c r="J41" i="34" s="1"/>
  <c r="H82" i="34" a="1"/>
  <c r="H82" i="34" s="1"/>
  <c r="C116" i="34" a="1"/>
  <c r="C116" i="34" s="1"/>
  <c r="B9" i="34" a="1"/>
  <c r="B9" i="34" s="1"/>
  <c r="G19" i="34" a="1"/>
  <c r="G19" i="34" s="1"/>
  <c r="E63" i="34" a="1"/>
  <c r="E63" i="34" s="1"/>
  <c r="C87" i="34" a="1"/>
  <c r="C87" i="34" s="1"/>
  <c r="D116" i="34" a="1"/>
  <c r="D116" i="34" s="1"/>
  <c r="E132" i="34" a="1"/>
  <c r="E132" i="34" s="1"/>
  <c r="D134" i="34" a="1"/>
  <c r="D134" i="34" s="1"/>
  <c r="F11" i="34" a="1"/>
  <c r="F11" i="34" s="1"/>
  <c r="G116" i="34" a="1"/>
  <c r="G116" i="34" s="1"/>
  <c r="J128" i="34" a="1"/>
  <c r="J128" i="34" s="1"/>
  <c r="F132" i="34" a="1"/>
  <c r="F132" i="34" s="1"/>
  <c r="J134" i="34" a="1"/>
  <c r="J134" i="34" s="1"/>
  <c r="F12" i="34" a="1"/>
  <c r="F12" i="34" s="1"/>
  <c r="G132" i="34" a="1"/>
  <c r="G132" i="34" s="1"/>
  <c r="F109" i="34" a="1"/>
  <c r="F109" i="34" s="1"/>
  <c r="C109" i="34" a="1"/>
  <c r="C109" i="34" s="1"/>
  <c r="I97" i="34" a="1"/>
  <c r="I97" i="34" s="1"/>
  <c r="F97" i="34" a="1"/>
  <c r="F97" i="34" s="1"/>
  <c r="J88" i="34" a="1"/>
  <c r="J88" i="34" s="1"/>
  <c r="I88" i="34" a="1"/>
  <c r="I88" i="34" s="1"/>
  <c r="B19" i="34" a="1"/>
  <c r="B19" i="34" s="1"/>
  <c r="C37" i="34" a="1"/>
  <c r="C37" i="34" s="1"/>
  <c r="F94" i="34" a="1"/>
  <c r="F94" i="34" s="1"/>
  <c r="D148" i="34" a="1"/>
  <c r="D148" i="34" s="1"/>
  <c r="G106" i="34" a="1"/>
  <c r="G106" i="34" s="1"/>
  <c r="E124" i="34" a="1"/>
  <c r="E124" i="34" s="1"/>
  <c r="J127" i="34" a="1"/>
  <c r="J127" i="34" s="1"/>
  <c r="F124" i="34" a="1"/>
  <c r="F124" i="34" s="1"/>
  <c r="G124" i="34" a="1"/>
  <c r="G124" i="34" s="1"/>
  <c r="H19" i="34" a="1"/>
  <c r="H19" i="34" s="1"/>
  <c r="I19" i="34" a="1"/>
  <c r="I19" i="34" s="1"/>
  <c r="I124" i="34" a="1"/>
  <c r="I124" i="34" s="1"/>
  <c r="J124" i="34" a="1"/>
  <c r="J124" i="34" s="1"/>
  <c r="C124" i="34" a="1"/>
  <c r="C124" i="34" s="1"/>
  <c r="C148" i="34" a="1"/>
  <c r="C148" i="34" s="1"/>
  <c r="G32" i="34" a="1"/>
  <c r="G32" i="34" s="1"/>
  <c r="C32" i="34" a="1"/>
  <c r="C32" i="34" s="1"/>
  <c r="B44" i="34" a="1"/>
  <c r="B44" i="34" s="1"/>
  <c r="D44" i="34" a="1"/>
  <c r="D44" i="34" s="1"/>
  <c r="J44" i="34" a="1"/>
  <c r="J44" i="34" s="1"/>
  <c r="F44" i="34" a="1"/>
  <c r="F44" i="34" s="1"/>
  <c r="F99" i="34" a="1"/>
  <c r="F99" i="34" s="1"/>
  <c r="E99" i="34" a="1"/>
  <c r="E99" i="34" s="1"/>
  <c r="F46" i="34" a="1"/>
  <c r="F46" i="34" s="1"/>
  <c r="D46" i="34" a="1"/>
  <c r="D46" i="34" s="1"/>
  <c r="G83" i="34" a="1"/>
  <c r="G83" i="34" s="1"/>
  <c r="F83" i="34" a="1"/>
  <c r="F83" i="34" s="1"/>
  <c r="E83" i="34" a="1"/>
  <c r="E83" i="34" s="1"/>
  <c r="D83" i="34" a="1"/>
  <c r="D83" i="34" s="1"/>
  <c r="F100" i="34" a="1"/>
  <c r="F100" i="34" s="1"/>
  <c r="E100" i="34" a="1"/>
  <c r="E100" i="34" s="1"/>
  <c r="H91" i="34" a="1"/>
  <c r="H91" i="34" s="1"/>
  <c r="E91" i="34" a="1"/>
  <c r="E91" i="34" s="1"/>
  <c r="G107" i="34" a="1"/>
  <c r="G107" i="34" s="1"/>
  <c r="F107" i="34" a="1"/>
  <c r="F107" i="34" s="1"/>
  <c r="J138" i="34" a="1"/>
  <c r="J138" i="34" s="1"/>
  <c r="F138" i="34" a="1"/>
  <c r="F138" i="34" s="1"/>
  <c r="F96" i="34" a="1"/>
  <c r="F96" i="34" s="1"/>
  <c r="I96" i="34" a="1"/>
  <c r="I96" i="34" s="1"/>
  <c r="J96" i="34" a="1"/>
  <c r="J96" i="34" s="1"/>
  <c r="I126" i="34" a="1"/>
  <c r="I126" i="34" s="1"/>
  <c r="C126" i="34" a="1"/>
  <c r="C126" i="34" s="1"/>
  <c r="F73" i="34" a="1"/>
  <c r="F73" i="34" s="1"/>
  <c r="J73" i="34" a="1"/>
  <c r="J73" i="34" s="1"/>
  <c r="C73" i="34" a="1"/>
  <c r="C73" i="34" s="1"/>
  <c r="D79" i="34" a="1"/>
  <c r="D79" i="34" s="1"/>
  <c r="F79" i="34" a="1"/>
  <c r="F79" i="34" s="1"/>
  <c r="G79" i="34" a="1"/>
  <c r="G79" i="34" s="1"/>
  <c r="I42" i="34" a="1"/>
  <c r="I42" i="34" s="1"/>
  <c r="J42" i="34" a="1"/>
  <c r="J42" i="34" s="1"/>
  <c r="E42" i="34" a="1"/>
  <c r="E42" i="34" s="1"/>
  <c r="E85" i="34" a="1"/>
  <c r="E85" i="34" s="1"/>
  <c r="F85" i="34" a="1"/>
  <c r="F85" i="34" s="1"/>
  <c r="D85" i="34" a="1"/>
  <c r="D85" i="34" s="1"/>
  <c r="J85" i="34" a="1"/>
  <c r="J85" i="34" s="1"/>
  <c r="C85" i="34" a="1"/>
  <c r="C85" i="34" s="1"/>
  <c r="I85" i="34" a="1"/>
  <c r="I85" i="34" s="1"/>
  <c r="C115" i="34" a="1"/>
  <c r="C115" i="34" s="1"/>
  <c r="E115" i="34" a="1"/>
  <c r="E115" i="34" s="1"/>
  <c r="D115" i="34" a="1"/>
  <c r="D115" i="34" s="1"/>
  <c r="G115" i="34" a="1"/>
  <c r="G115" i="34" s="1"/>
  <c r="J115" i="34" a="1"/>
  <c r="J115" i="34" s="1"/>
  <c r="C39" i="34" a="1"/>
  <c r="C39" i="34" s="1"/>
  <c r="J47" i="34" a="1"/>
  <c r="J47" i="34" s="1"/>
  <c r="I84" i="34" a="1"/>
  <c r="I84" i="34" s="1"/>
  <c r="D87" i="34" a="1"/>
  <c r="D87" i="34" s="1"/>
  <c r="J94" i="34" a="1"/>
  <c r="J94" i="34" s="1"/>
  <c r="I114" i="34" a="1"/>
  <c r="I114" i="34" s="1"/>
  <c r="B33" i="34" a="1"/>
  <c r="B33" i="34" s="1"/>
  <c r="J10" i="34" a="1"/>
  <c r="J10" i="34" s="1"/>
  <c r="B25" i="34" a="1"/>
  <c r="B25" i="34" s="1"/>
  <c r="C27" i="34" a="1"/>
  <c r="C27" i="34" s="1"/>
  <c r="F31" i="34" a="1"/>
  <c r="F31" i="34" s="1"/>
  <c r="D33" i="34" a="1"/>
  <c r="D33" i="34" s="1"/>
  <c r="C36" i="34" a="1"/>
  <c r="C36" i="34" s="1"/>
  <c r="I39" i="34" a="1"/>
  <c r="I39" i="34" s="1"/>
  <c r="B49" i="34" a="1"/>
  <c r="B49" i="34" s="1"/>
  <c r="D57" i="34" a="1"/>
  <c r="D57" i="34" s="1"/>
  <c r="D60" i="34" a="1"/>
  <c r="D60" i="34" s="1"/>
  <c r="E65" i="34" a="1"/>
  <c r="E65" i="34" s="1"/>
  <c r="E74" i="34" a="1"/>
  <c r="E74" i="34" s="1"/>
  <c r="E87" i="34" a="1"/>
  <c r="E87" i="34" s="1"/>
  <c r="J114" i="34" a="1"/>
  <c r="J114" i="34" s="1"/>
  <c r="C118" i="34" a="1"/>
  <c r="C118" i="34" s="1"/>
  <c r="C128" i="34" a="1"/>
  <c r="C128" i="34" s="1"/>
  <c r="F133" i="34" a="1"/>
  <c r="F133" i="34" s="1"/>
  <c r="D145" i="34" a="1"/>
  <c r="D145" i="34" s="1"/>
  <c r="C149" i="34" a="1"/>
  <c r="C149" i="34" s="1"/>
  <c r="H11" i="34" a="1"/>
  <c r="H11" i="34" s="1"/>
  <c r="B14" i="34" a="1"/>
  <c r="B14" i="34" s="1"/>
  <c r="D25" i="34" a="1"/>
  <c r="D25" i="34" s="1"/>
  <c r="D27" i="34" a="1"/>
  <c r="D27" i="34" s="1"/>
  <c r="D28" i="34" a="1"/>
  <c r="D28" i="34" s="1"/>
  <c r="G31" i="34" a="1"/>
  <c r="G31" i="34" s="1"/>
  <c r="I33" i="34" a="1"/>
  <c r="I33" i="34" s="1"/>
  <c r="D36" i="34" a="1"/>
  <c r="D36" i="34" s="1"/>
  <c r="B47" i="34" a="1"/>
  <c r="B47" i="34" s="1"/>
  <c r="D49" i="34" a="1"/>
  <c r="D49" i="34" s="1"/>
  <c r="B51" i="34" a="1"/>
  <c r="B51" i="34" s="1"/>
  <c r="D63" i="34" a="1"/>
  <c r="D63" i="34" s="1"/>
  <c r="J65" i="34" a="1"/>
  <c r="J65" i="34" s="1"/>
  <c r="F78" i="34" a="1"/>
  <c r="F78" i="34" s="1"/>
  <c r="E118" i="34" a="1"/>
  <c r="E118" i="34" s="1"/>
  <c r="C122" i="34" a="1"/>
  <c r="C122" i="34" s="1"/>
  <c r="D128" i="34" a="1"/>
  <c r="D128" i="34" s="1"/>
  <c r="D130" i="34" a="1"/>
  <c r="D130" i="34" s="1"/>
  <c r="H133" i="34" a="1"/>
  <c r="H133" i="34" s="1"/>
  <c r="D141" i="34" a="1"/>
  <c r="D141" i="34" s="1"/>
  <c r="E145" i="34" a="1"/>
  <c r="E145" i="34" s="1"/>
  <c r="B27" i="34" a="1"/>
  <c r="B27" i="34" s="1"/>
  <c r="I27" i="34" a="1"/>
  <c r="I27" i="34" s="1"/>
  <c r="H7" i="34" a="1"/>
  <c r="H7" i="34" s="1"/>
  <c r="B6" i="34" a="1"/>
  <c r="B6" i="34" s="1"/>
  <c r="B11" i="34" a="1"/>
  <c r="B11" i="34" s="1"/>
  <c r="I11" i="34" a="1"/>
  <c r="I11" i="34" s="1"/>
  <c r="I25" i="34" a="1"/>
  <c r="I25" i="34" s="1"/>
  <c r="E27" i="34" a="1"/>
  <c r="E27" i="34" s="1"/>
  <c r="F28" i="34" a="1"/>
  <c r="F28" i="34" s="1"/>
  <c r="H31" i="34" a="1"/>
  <c r="H31" i="34" s="1"/>
  <c r="F36" i="34" a="1"/>
  <c r="F36" i="34" s="1"/>
  <c r="D47" i="34" a="1"/>
  <c r="D47" i="34" s="1"/>
  <c r="B48" i="34" a="1"/>
  <c r="B48" i="34" s="1"/>
  <c r="F49" i="34" a="1"/>
  <c r="F49" i="34" s="1"/>
  <c r="D51" i="34" a="1"/>
  <c r="D51" i="34" s="1"/>
  <c r="E60" i="34" a="1"/>
  <c r="E60" i="34" s="1"/>
  <c r="F87" i="34" a="1"/>
  <c r="F87" i="34" s="1"/>
  <c r="J122" i="34" a="1"/>
  <c r="J122" i="34" s="1"/>
  <c r="E128" i="34" a="1"/>
  <c r="E128" i="34" s="1"/>
  <c r="G130" i="34" a="1"/>
  <c r="G130" i="34" s="1"/>
  <c r="C137" i="34" a="1"/>
  <c r="C137" i="34" s="1"/>
  <c r="J141" i="34" a="1"/>
  <c r="J141" i="34" s="1"/>
  <c r="F145" i="34" a="1"/>
  <c r="F145" i="34" s="1"/>
  <c r="F27" i="34" a="1"/>
  <c r="F27" i="34" s="1"/>
  <c r="E41" i="34" a="1"/>
  <c r="E41" i="34" s="1"/>
  <c r="D48" i="34" a="1"/>
  <c r="D48" i="34" s="1"/>
  <c r="H49" i="34" a="1"/>
  <c r="H49" i="34" s="1"/>
  <c r="F51" i="34" a="1"/>
  <c r="F51" i="34" s="1"/>
  <c r="J63" i="34" a="1"/>
  <c r="J63" i="34" s="1"/>
  <c r="J97" i="34" a="1"/>
  <c r="J97" i="34" s="1"/>
  <c r="F106" i="34" a="1"/>
  <c r="F106" i="34" s="1"/>
  <c r="F128" i="34" a="1"/>
  <c r="F128" i="34" s="1"/>
  <c r="G27" i="34" a="1"/>
  <c r="G27" i="34" s="1"/>
  <c r="G128" i="34" a="1"/>
  <c r="G128" i="34" s="1"/>
  <c r="E131" i="34" a="1"/>
  <c r="E131" i="34" s="1"/>
  <c r="E134" i="34" a="1"/>
  <c r="E134" i="34" s="1"/>
  <c r="E137" i="34" a="1"/>
  <c r="E137" i="34" s="1"/>
  <c r="G142" i="34" a="1"/>
  <c r="G142" i="34" s="1"/>
  <c r="C146" i="34" a="1"/>
  <c r="C146" i="34" s="1"/>
  <c r="E148" i="34" a="1"/>
  <c r="E148" i="34" s="1"/>
  <c r="F47" i="34" a="1"/>
  <c r="F47" i="34" s="1"/>
  <c r="J49" i="34" a="1"/>
  <c r="J49" i="34" s="1"/>
  <c r="D9" i="34" a="1"/>
  <c r="D9" i="34" s="1"/>
  <c r="D11" i="34" a="1"/>
  <c r="D11" i="34" s="1"/>
  <c r="H15" i="34" a="1"/>
  <c r="H15" i="34" s="1"/>
  <c r="H27" i="34" a="1"/>
  <c r="H27" i="34" s="1"/>
  <c r="G35" i="34" a="1"/>
  <c r="G35" i="34" s="1"/>
  <c r="H47" i="34" a="1"/>
  <c r="H47" i="34" s="1"/>
  <c r="J51" i="34" a="1"/>
  <c r="J51" i="34" s="1"/>
  <c r="G53" i="34" a="1"/>
  <c r="G53" i="34" s="1"/>
  <c r="B56" i="34" a="1"/>
  <c r="B56" i="34" s="1"/>
  <c r="F114" i="34" a="1"/>
  <c r="F114" i="34" s="1"/>
  <c r="I120" i="34" a="1"/>
  <c r="I120" i="34" s="1"/>
  <c r="F127" i="34" a="1"/>
  <c r="F127" i="34" s="1"/>
  <c r="H128" i="34" a="1"/>
  <c r="H128" i="34" s="1"/>
  <c r="F137" i="34" a="1"/>
  <c r="F137" i="34" s="1"/>
  <c r="F140" i="34" a="1"/>
  <c r="F140" i="34" s="1"/>
  <c r="J146" i="34" a="1"/>
  <c r="J146" i="34" s="1"/>
  <c r="G4" i="34" a="1"/>
  <c r="G4" i="34" s="1"/>
  <c r="B4" i="34" a="1"/>
  <c r="B4" i="34" s="1"/>
  <c r="I4" i="34" a="1"/>
  <c r="I4" i="34" s="1"/>
  <c r="J4" i="34" a="1"/>
  <c r="J4" i="34" s="1"/>
  <c r="D4" i="34" a="1"/>
  <c r="D4" i="34" s="1"/>
  <c r="C4" i="34" a="1"/>
  <c r="C4" i="34" s="1"/>
  <c r="H4" i="34" a="1"/>
  <c r="H4" i="34" s="1"/>
  <c r="F4" i="34" a="1"/>
  <c r="F4" i="34" s="1"/>
  <c r="E4" i="34" a="1"/>
  <c r="E4" i="34" s="1"/>
  <c r="F5" i="34" a="1"/>
  <c r="F5" i="34" s="1"/>
  <c r="H5" i="34" a="1"/>
  <c r="H5" i="34" s="1"/>
  <c r="G5" i="34" a="1"/>
  <c r="G5" i="34" s="1"/>
  <c r="F187" i="33"/>
  <c r="K209" i="33" s="1"/>
  <c r="B5" i="34" a="1"/>
  <c r="B5" i="34" s="1"/>
  <c r="D14" i="34" a="1"/>
  <c r="D14" i="34" s="1"/>
  <c r="H14" i="34" a="1"/>
  <c r="H14" i="34" s="1"/>
  <c r="C14" i="34" a="1"/>
  <c r="C14" i="34" s="1"/>
  <c r="F14" i="34" a="1"/>
  <c r="F14" i="34" s="1"/>
  <c r="J14" i="34" a="1"/>
  <c r="J14" i="34" s="1"/>
  <c r="E14" i="34" a="1"/>
  <c r="E14" i="34" s="1"/>
  <c r="H18" i="34" a="1"/>
  <c r="H18" i="34" s="1"/>
  <c r="G21" i="34" a="1"/>
  <c r="G21" i="34" s="1"/>
  <c r="B21" i="34" a="1"/>
  <c r="B21" i="34" s="1"/>
  <c r="F21" i="34" a="1"/>
  <c r="F21" i="34" s="1"/>
  <c r="J21" i="34" a="1"/>
  <c r="J21" i="34" s="1"/>
  <c r="E21" i="34" a="1"/>
  <c r="E21" i="34" s="1"/>
  <c r="I21" i="34" a="1"/>
  <c r="I21" i="34" s="1"/>
  <c r="D21" i="34" a="1"/>
  <c r="D21" i="34" s="1"/>
  <c r="H21" i="34" a="1"/>
  <c r="H21" i="34" s="1"/>
  <c r="D30" i="34" a="1"/>
  <c r="D30" i="34" s="1"/>
  <c r="H30" i="34" a="1"/>
  <c r="H30" i="34" s="1"/>
  <c r="C30" i="34" a="1"/>
  <c r="C30" i="34" s="1"/>
  <c r="G30" i="34" a="1"/>
  <c r="G30" i="34" s="1"/>
  <c r="B30" i="34" a="1"/>
  <c r="B30" i="34" s="1"/>
  <c r="F30" i="34" a="1"/>
  <c r="F30" i="34" s="1"/>
  <c r="J30" i="34" a="1"/>
  <c r="J30" i="34" s="1"/>
  <c r="E30" i="34" a="1"/>
  <c r="E30" i="34" s="1"/>
  <c r="H40" i="34" a="1"/>
  <c r="H40" i="34" s="1"/>
  <c r="C40" i="34" a="1"/>
  <c r="C40" i="34" s="1"/>
  <c r="B40" i="34" a="1"/>
  <c r="B40" i="34" s="1"/>
  <c r="G40" i="34" a="1"/>
  <c r="G40" i="34" s="1"/>
  <c r="F40" i="34" a="1"/>
  <c r="F40" i="34" s="1"/>
  <c r="E40" i="34" a="1"/>
  <c r="E40" i="34" s="1"/>
  <c r="J40" i="34" a="1"/>
  <c r="J40" i="34" s="1"/>
  <c r="I40" i="34" a="1"/>
  <c r="I40" i="34" s="1"/>
  <c r="D40" i="34" a="1"/>
  <c r="D40" i="34" s="1"/>
  <c r="I5" i="34" a="1"/>
  <c r="I5" i="34" s="1"/>
  <c r="E34" i="34" a="1"/>
  <c r="E34" i="34" s="1"/>
  <c r="I34" i="34" a="1"/>
  <c r="I34" i="34" s="1"/>
  <c r="D34" i="34" a="1"/>
  <c r="D34" i="34" s="1"/>
  <c r="H34" i="34" a="1"/>
  <c r="H34" i="34" s="1"/>
  <c r="C34" i="34" a="1"/>
  <c r="C34" i="34" s="1"/>
  <c r="G34" i="34" a="1"/>
  <c r="G34" i="34" s="1"/>
  <c r="B34" i="34" a="1"/>
  <c r="B34" i="34" s="1"/>
  <c r="F34" i="34" a="1"/>
  <c r="F34" i="34" s="1"/>
  <c r="J34" i="34" a="1"/>
  <c r="J34" i="34" s="1"/>
  <c r="F185" i="33"/>
  <c r="K207" i="33" s="1"/>
  <c r="G16" i="34" a="1"/>
  <c r="G16" i="34" s="1"/>
  <c r="B16" i="34" a="1"/>
  <c r="B16" i="34" s="1"/>
  <c r="F16" i="34" a="1"/>
  <c r="F16" i="34" s="1"/>
  <c r="J16" i="34" a="1"/>
  <c r="J16" i="34" s="1"/>
  <c r="I16" i="34" a="1"/>
  <c r="I16" i="34" s="1"/>
  <c r="D16" i="34" a="1"/>
  <c r="D16" i="34" s="1"/>
  <c r="H16" i="34" a="1"/>
  <c r="H16" i="34" s="1"/>
  <c r="I24" i="34" a="1"/>
  <c r="I24" i="34" s="1"/>
  <c r="D24" i="34" a="1"/>
  <c r="D24" i="34" s="1"/>
  <c r="H24" i="34" a="1"/>
  <c r="H24" i="34" s="1"/>
  <c r="C24" i="34" a="1"/>
  <c r="C24" i="34" s="1"/>
  <c r="G24" i="34" a="1"/>
  <c r="G24" i="34" s="1"/>
  <c r="B24" i="34" a="1"/>
  <c r="B24" i="34" s="1"/>
  <c r="F24" i="34" a="1"/>
  <c r="F24" i="34" s="1"/>
  <c r="J24" i="34" a="1"/>
  <c r="J24" i="34" s="1"/>
  <c r="C26" i="34" a="1"/>
  <c r="C26" i="34" s="1"/>
  <c r="G26" i="34" a="1"/>
  <c r="G26" i="34" s="1"/>
  <c r="B26" i="34" a="1"/>
  <c r="B26" i="34" s="1"/>
  <c r="F26" i="34" a="1"/>
  <c r="F26" i="34" s="1"/>
  <c r="J26" i="34" a="1"/>
  <c r="J26" i="34" s="1"/>
  <c r="E26" i="34" a="1"/>
  <c r="E26" i="34" s="1"/>
  <c r="I26" i="34" a="1"/>
  <c r="I26" i="34" s="1"/>
  <c r="D26" i="34" a="1"/>
  <c r="D26" i="34" s="1"/>
  <c r="F195" i="33"/>
  <c r="D5" i="34" a="1"/>
  <c r="D5" i="34" s="1"/>
  <c r="J5" i="34" a="1"/>
  <c r="J5" i="34" s="1"/>
  <c r="E13" i="34" a="1"/>
  <c r="E13" i="34" s="1"/>
  <c r="I13" i="34" a="1"/>
  <c r="I13" i="34" s="1"/>
  <c r="D13" i="34" a="1"/>
  <c r="D13" i="34" s="1"/>
  <c r="H13" i="34" a="1"/>
  <c r="H13" i="34" s="1"/>
  <c r="G13" i="34" a="1"/>
  <c r="G13" i="34" s="1"/>
  <c r="B13" i="34" a="1"/>
  <c r="B13" i="34" s="1"/>
  <c r="F13" i="34" a="1"/>
  <c r="F13" i="34" s="1"/>
  <c r="H20" i="34" a="1"/>
  <c r="H20" i="34" s="1"/>
  <c r="C20" i="34" a="1"/>
  <c r="C20" i="34" s="1"/>
  <c r="G20" i="34" a="1"/>
  <c r="G20" i="34" s="1"/>
  <c r="B20" i="34" a="1"/>
  <c r="B20" i="34" s="1"/>
  <c r="J20" i="34" a="1"/>
  <c r="J20" i="34" s="1"/>
  <c r="E20" i="34" a="1"/>
  <c r="E20" i="34" s="1"/>
  <c r="I20" i="34" a="1"/>
  <c r="I20" i="34" s="1"/>
  <c r="F22" i="34" a="1"/>
  <c r="F22" i="34" s="1"/>
  <c r="J22" i="34" a="1"/>
  <c r="J22" i="34" s="1"/>
  <c r="E22" i="34" a="1"/>
  <c r="E22" i="34" s="1"/>
  <c r="I22" i="34" a="1"/>
  <c r="I22" i="34" s="1"/>
  <c r="D22" i="34" a="1"/>
  <c r="D22" i="34" s="1"/>
  <c r="H22" i="34" a="1"/>
  <c r="H22" i="34" s="1"/>
  <c r="C22" i="34" a="1"/>
  <c r="C22" i="34" s="1"/>
  <c r="I8" i="34" a="1"/>
  <c r="I8" i="34" s="1"/>
  <c r="D8" i="34" a="1"/>
  <c r="D8" i="34" s="1"/>
  <c r="H8" i="34" a="1"/>
  <c r="H8" i="34" s="1"/>
  <c r="G8" i="34" a="1"/>
  <c r="G8" i="34" s="1"/>
  <c r="B8" i="34" a="1"/>
  <c r="B8" i="34" s="1"/>
  <c r="F8" i="34" a="1"/>
  <c r="F8" i="34" s="1"/>
  <c r="J8" i="34" a="1"/>
  <c r="J8" i="34" s="1"/>
  <c r="D175" i="33"/>
  <c r="E5" i="34" a="1"/>
  <c r="E5" i="34" s="1"/>
  <c r="J6" i="34" a="1"/>
  <c r="J6" i="34" s="1"/>
  <c r="E6" i="34" a="1"/>
  <c r="E6" i="34" s="1"/>
  <c r="D6" i="34" a="1"/>
  <c r="D6" i="34" s="1"/>
  <c r="C6" i="34" a="1"/>
  <c r="C6" i="34" s="1"/>
  <c r="I6" i="34" a="1"/>
  <c r="I6" i="34" s="1"/>
  <c r="C13" i="34" a="1"/>
  <c r="C13" i="34" s="1"/>
  <c r="I14" i="34" a="1"/>
  <c r="I14" i="34" s="1"/>
  <c r="C16" i="34" a="1"/>
  <c r="C16" i="34" s="1"/>
  <c r="B22" i="34" a="1"/>
  <c r="B22" i="34" s="1"/>
  <c r="E24" i="34" a="1"/>
  <c r="E24" i="34" s="1"/>
  <c r="H26" i="34" a="1"/>
  <c r="H26" i="34" s="1"/>
  <c r="B38" i="34" a="1"/>
  <c r="B38" i="34" s="1"/>
  <c r="G38" i="34" a="1"/>
  <c r="G38" i="34" s="1"/>
  <c r="F38" i="34" a="1"/>
  <c r="F38" i="34" s="1"/>
  <c r="E38" i="34" a="1"/>
  <c r="E38" i="34" s="1"/>
  <c r="J38" i="34" a="1"/>
  <c r="J38" i="34" s="1"/>
  <c r="I38" i="34" a="1"/>
  <c r="I38" i="34" s="1"/>
  <c r="D38" i="34" a="1"/>
  <c r="D38" i="34" s="1"/>
  <c r="H38" i="34" a="1"/>
  <c r="H38" i="34" s="1"/>
  <c r="C38" i="34" a="1"/>
  <c r="C38" i="34" s="1"/>
  <c r="F184" i="33"/>
  <c r="J7" i="34" a="1"/>
  <c r="J7" i="34" s="1"/>
  <c r="E7" i="34" a="1"/>
  <c r="E7" i="34" s="1"/>
  <c r="I7" i="34" a="1"/>
  <c r="I7" i="34" s="1"/>
  <c r="D7" i="34" a="1"/>
  <c r="D7" i="34" s="1"/>
  <c r="C7" i="34" a="1"/>
  <c r="C7" i="34" s="1"/>
  <c r="G7" i="34" a="1"/>
  <c r="G7" i="34" s="1"/>
  <c r="B7" i="34" a="1"/>
  <c r="B7" i="34" s="1"/>
  <c r="E16" i="34" a="1"/>
  <c r="E16" i="34" s="1"/>
  <c r="E18" i="34" a="1"/>
  <c r="E18" i="34" s="1"/>
  <c r="I18" i="34" a="1"/>
  <c r="I18" i="34" s="1"/>
  <c r="D18" i="34" a="1"/>
  <c r="D18" i="34" s="1"/>
  <c r="C18" i="34" a="1"/>
  <c r="C18" i="34" s="1"/>
  <c r="G18" i="34" a="1"/>
  <c r="G18" i="34" s="1"/>
  <c r="B18" i="34" a="1"/>
  <c r="B18" i="34" s="1"/>
  <c r="F18" i="34" a="1"/>
  <c r="F18" i="34" s="1"/>
  <c r="E29" i="34" a="1"/>
  <c r="E29" i="34" s="1"/>
  <c r="I29" i="34" a="1"/>
  <c r="I29" i="34" s="1"/>
  <c r="D29" i="34" a="1"/>
  <c r="D29" i="34" s="1"/>
  <c r="H29" i="34" a="1"/>
  <c r="H29" i="34" s="1"/>
  <c r="C29" i="34" a="1"/>
  <c r="C29" i="34" s="1"/>
  <c r="G29" i="34" a="1"/>
  <c r="G29" i="34" s="1"/>
  <c r="B29" i="34" a="1"/>
  <c r="B29" i="34" s="1"/>
  <c r="F29" i="34" a="1"/>
  <c r="F29" i="34" s="1"/>
  <c r="E8" i="34" a="1"/>
  <c r="E8" i="34" s="1"/>
  <c r="C10" i="34" a="1"/>
  <c r="C10" i="34" s="1"/>
  <c r="G10" i="34" a="1"/>
  <c r="G10" i="34" s="1"/>
  <c r="B10" i="34" a="1"/>
  <c r="B10" i="34" s="1"/>
  <c r="F10" i="34" a="1"/>
  <c r="F10" i="34" s="1"/>
  <c r="E10" i="34" a="1"/>
  <c r="E10" i="34" s="1"/>
  <c r="I10" i="34" a="1"/>
  <c r="I10" i="34" s="1"/>
  <c r="D10" i="34" a="1"/>
  <c r="D10" i="34" s="1"/>
  <c r="J12" i="34" a="1"/>
  <c r="J12" i="34" s="1"/>
  <c r="E12" i="34" a="1"/>
  <c r="E12" i="34" s="1"/>
  <c r="I12" i="34" a="1"/>
  <c r="I12" i="34" s="1"/>
  <c r="H12" i="34" a="1"/>
  <c r="H12" i="34" s="1"/>
  <c r="C12" i="34" a="1"/>
  <c r="C12" i="34" s="1"/>
  <c r="G12" i="34" a="1"/>
  <c r="G12" i="34" s="1"/>
  <c r="B12" i="34" a="1"/>
  <c r="B12" i="34" s="1"/>
  <c r="F20" i="34" a="1"/>
  <c r="F20" i="34" s="1"/>
  <c r="I54" i="34" a="1"/>
  <c r="I54" i="34" s="1"/>
  <c r="D54" i="34" a="1"/>
  <c r="D54" i="34" s="1"/>
  <c r="C54" i="34" a="1"/>
  <c r="C54" i="34" s="1"/>
  <c r="G54" i="34" a="1"/>
  <c r="G54" i="34" s="1"/>
  <c r="J54" i="34" a="1"/>
  <c r="J54" i="34" s="1"/>
  <c r="H54" i="34" a="1"/>
  <c r="H54" i="34" s="1"/>
  <c r="F54" i="34" a="1"/>
  <c r="F54" i="34" s="1"/>
  <c r="E54" i="34" a="1"/>
  <c r="E54" i="34" s="1"/>
  <c r="B54" i="34" a="1"/>
  <c r="B54" i="34" s="1"/>
  <c r="I43" i="34" a="1"/>
  <c r="I43" i="34" s="1"/>
  <c r="E43" i="34" a="1"/>
  <c r="E43" i="34" s="1"/>
  <c r="I45" i="34" a="1"/>
  <c r="I45" i="34" s="1"/>
  <c r="E45" i="34" a="1"/>
  <c r="E45" i="34" s="1"/>
  <c r="G45" i="34" a="1"/>
  <c r="G45" i="34" s="1"/>
  <c r="C45" i="34" a="1"/>
  <c r="C45" i="34" s="1"/>
  <c r="H45" i="34" a="1"/>
  <c r="H45" i="34" s="1"/>
  <c r="G52" i="34" a="1"/>
  <c r="G52" i="34" s="1"/>
  <c r="C52" i="34" a="1"/>
  <c r="C52" i="34" s="1"/>
  <c r="I52" i="34" a="1"/>
  <c r="I52" i="34" s="1"/>
  <c r="E52" i="34" a="1"/>
  <c r="E52" i="34" s="1"/>
  <c r="H52" i="34" a="1"/>
  <c r="H52" i="34" s="1"/>
  <c r="H62" i="34" a="1"/>
  <c r="H62" i="34" s="1"/>
  <c r="D62" i="34" a="1"/>
  <c r="D62" i="34" s="1"/>
  <c r="F62" i="34" a="1"/>
  <c r="F62" i="34" s="1"/>
  <c r="J62" i="34" a="1"/>
  <c r="J62" i="34" s="1"/>
  <c r="E62" i="34" a="1"/>
  <c r="E62" i="34" s="1"/>
  <c r="I62" i="34" a="1"/>
  <c r="I62" i="34" s="1"/>
  <c r="C62" i="34" a="1"/>
  <c r="C62" i="34" s="1"/>
  <c r="H66" i="34" a="1"/>
  <c r="H66" i="34" s="1"/>
  <c r="C66" i="34" a="1"/>
  <c r="C66" i="34" s="1"/>
  <c r="G66" i="34" a="1"/>
  <c r="G66" i="34" s="1"/>
  <c r="F66" i="34" a="1"/>
  <c r="F66" i="34" s="1"/>
  <c r="E66" i="34" a="1"/>
  <c r="E66" i="34" s="1"/>
  <c r="J66" i="34" a="1"/>
  <c r="J66" i="34" s="1"/>
  <c r="D66" i="34" a="1"/>
  <c r="D66" i="34" s="1"/>
  <c r="I66" i="34" a="1"/>
  <c r="I66" i="34" s="1"/>
  <c r="I72" i="34" a="1"/>
  <c r="I72" i="34" s="1"/>
  <c r="D72" i="34" a="1"/>
  <c r="D72" i="34" s="1"/>
  <c r="H72" i="34" a="1"/>
  <c r="H72" i="34" s="1"/>
  <c r="G72" i="34" a="1"/>
  <c r="G72" i="34" s="1"/>
  <c r="F72" i="34" a="1"/>
  <c r="F72" i="34" s="1"/>
  <c r="E72" i="34" a="1"/>
  <c r="E72" i="34" s="1"/>
  <c r="J72" i="34" a="1"/>
  <c r="J72" i="34" s="1"/>
  <c r="C72" i="34" a="1"/>
  <c r="C72" i="34" s="1"/>
  <c r="E9" i="34" a="1"/>
  <c r="E9" i="34" s="1"/>
  <c r="D15" i="34" a="1"/>
  <c r="D15" i="34" s="1"/>
  <c r="I15" i="34" a="1"/>
  <c r="I15" i="34" s="1"/>
  <c r="G17" i="34" a="1"/>
  <c r="G17" i="34" s="1"/>
  <c r="J19" i="34" a="1"/>
  <c r="J19" i="34" s="1"/>
  <c r="B23" i="34" a="1"/>
  <c r="B23" i="34" s="1"/>
  <c r="E25" i="34" a="1"/>
  <c r="E25" i="34" s="1"/>
  <c r="B28" i="34" a="1"/>
  <c r="B28" i="34" s="1"/>
  <c r="G28" i="34" a="1"/>
  <c r="G28" i="34" s="1"/>
  <c r="D31" i="34" a="1"/>
  <c r="D31" i="34" s="1"/>
  <c r="I31" i="34" a="1"/>
  <c r="I31" i="34" s="1"/>
  <c r="H32" i="34" a="1"/>
  <c r="H32" i="34" s="1"/>
  <c r="G33" i="34" a="1"/>
  <c r="G33" i="34" s="1"/>
  <c r="J35" i="34" a="1"/>
  <c r="J35" i="34" s="1"/>
  <c r="I36" i="34" a="1"/>
  <c r="I36" i="34" s="1"/>
  <c r="H37" i="34" a="1"/>
  <c r="H37" i="34" s="1"/>
  <c r="D39" i="34" a="1"/>
  <c r="D39" i="34" s="1"/>
  <c r="F42" i="34" a="1"/>
  <c r="F42" i="34" s="1"/>
  <c r="G43" i="34" a="1"/>
  <c r="G43" i="34" s="1"/>
  <c r="G50" i="34" a="1"/>
  <c r="G50" i="34" s="1"/>
  <c r="C50" i="34" a="1"/>
  <c r="C50" i="34" s="1"/>
  <c r="I50" i="34" a="1"/>
  <c r="I50" i="34" s="1"/>
  <c r="E50" i="34" a="1"/>
  <c r="E50" i="34" s="1"/>
  <c r="H50" i="34" a="1"/>
  <c r="H50" i="34" s="1"/>
  <c r="H64" i="34" a="1"/>
  <c r="H64" i="34" s="1"/>
  <c r="C64" i="34" a="1"/>
  <c r="C64" i="34" s="1"/>
  <c r="G64" i="34" a="1"/>
  <c r="G64" i="34" s="1"/>
  <c r="F64" i="34" a="1"/>
  <c r="F64" i="34" s="1"/>
  <c r="E64" i="34" a="1"/>
  <c r="E64" i="34" s="1"/>
  <c r="J64" i="34" a="1"/>
  <c r="J64" i="34" s="1"/>
  <c r="D64" i="34" a="1"/>
  <c r="D64" i="34" s="1"/>
  <c r="I64" i="34" a="1"/>
  <c r="I64" i="34" s="1"/>
  <c r="H80" i="34" a="1"/>
  <c r="H80" i="34" s="1"/>
  <c r="C80" i="34" a="1"/>
  <c r="C80" i="34" s="1"/>
  <c r="J80" i="34" a="1"/>
  <c r="J80" i="34" s="1"/>
  <c r="E80" i="34" a="1"/>
  <c r="E80" i="34" s="1"/>
  <c r="G80" i="34" a="1"/>
  <c r="G80" i="34" s="1"/>
  <c r="F80" i="34" a="1"/>
  <c r="F80" i="34" s="1"/>
  <c r="D80" i="34" a="1"/>
  <c r="D80" i="34" s="1"/>
  <c r="I80" i="34" a="1"/>
  <c r="I80" i="34" s="1"/>
  <c r="J9" i="34" a="1"/>
  <c r="J9" i="34" s="1"/>
  <c r="E15" i="34" a="1"/>
  <c r="E15" i="34" s="1"/>
  <c r="C17" i="34" a="1"/>
  <c r="C17" i="34" s="1"/>
  <c r="F19" i="34" a="1"/>
  <c r="F19" i="34" s="1"/>
  <c r="G23" i="34" a="1"/>
  <c r="G23" i="34" s="1"/>
  <c r="J25" i="34" a="1"/>
  <c r="J25" i="34" s="1"/>
  <c r="C28" i="34" a="1"/>
  <c r="C28" i="34" s="1"/>
  <c r="E31" i="34" a="1"/>
  <c r="E31" i="34" s="1"/>
  <c r="D32" i="34" a="1"/>
  <c r="D32" i="34" s="1"/>
  <c r="C33" i="34" a="1"/>
  <c r="C33" i="34" s="1"/>
  <c r="F35" i="34" a="1"/>
  <c r="F35" i="34" s="1"/>
  <c r="E36" i="34" a="1"/>
  <c r="E36" i="34" s="1"/>
  <c r="D37" i="34" a="1"/>
  <c r="D37" i="34" s="1"/>
  <c r="I37" i="34" a="1"/>
  <c r="I37" i="34" s="1"/>
  <c r="E39" i="34" a="1"/>
  <c r="E39" i="34" s="1"/>
  <c r="J39" i="34" a="1"/>
  <c r="J39" i="34" s="1"/>
  <c r="F41" i="34" a="1"/>
  <c r="F41" i="34" s="1"/>
  <c r="G42" i="34" a="1"/>
  <c r="G42" i="34" s="1"/>
  <c r="B43" i="34" a="1"/>
  <c r="B43" i="34" s="1"/>
  <c r="H43" i="34" a="1"/>
  <c r="H43" i="34" s="1"/>
  <c r="B45" i="34" a="1"/>
  <c r="B45" i="34" s="1"/>
  <c r="J45" i="34" a="1"/>
  <c r="J45" i="34" s="1"/>
  <c r="G48" i="34" a="1"/>
  <c r="G48" i="34" s="1"/>
  <c r="C48" i="34" a="1"/>
  <c r="C48" i="34" s="1"/>
  <c r="I48" i="34" a="1"/>
  <c r="I48" i="34" s="1"/>
  <c r="E48" i="34" a="1"/>
  <c r="E48" i="34" s="1"/>
  <c r="H48" i="34" a="1"/>
  <c r="H48" i="34" s="1"/>
  <c r="B52" i="34" a="1"/>
  <c r="B52" i="34" s="1"/>
  <c r="J52" i="34" a="1"/>
  <c r="J52" i="34" s="1"/>
  <c r="H57" i="34" a="1"/>
  <c r="H57" i="34" s="1"/>
  <c r="H59" i="34" a="1"/>
  <c r="H59" i="34" s="1"/>
  <c r="C59" i="34" a="1"/>
  <c r="C59" i="34" s="1"/>
  <c r="G59" i="34" a="1"/>
  <c r="G59" i="34" s="1"/>
  <c r="F59" i="34" a="1"/>
  <c r="F59" i="34" s="1"/>
  <c r="J59" i="34" a="1"/>
  <c r="J59" i="34" s="1"/>
  <c r="E59" i="34" a="1"/>
  <c r="E59" i="34" s="1"/>
  <c r="G62" i="34" a="1"/>
  <c r="G62" i="34" s="1"/>
  <c r="H67" i="34" a="1"/>
  <c r="H67" i="34" s="1"/>
  <c r="C67" i="34" a="1"/>
  <c r="C67" i="34" s="1"/>
  <c r="E67" i="34" a="1"/>
  <c r="E67" i="34" s="1"/>
  <c r="J67" i="34" a="1"/>
  <c r="J67" i="34" s="1"/>
  <c r="D67" i="34" a="1"/>
  <c r="D67" i="34" s="1"/>
  <c r="I67" i="34" a="1"/>
  <c r="I67" i="34" s="1"/>
  <c r="G67" i="34" a="1"/>
  <c r="G67" i="34" s="1"/>
  <c r="F67" i="34" a="1"/>
  <c r="F67" i="34" s="1"/>
  <c r="F9" i="34" a="1"/>
  <c r="F9" i="34" s="1"/>
  <c r="J15" i="34" a="1"/>
  <c r="J15" i="34" s="1"/>
  <c r="H17" i="34" a="1"/>
  <c r="H17" i="34" s="1"/>
  <c r="C23" i="34" a="1"/>
  <c r="C23" i="34" s="1"/>
  <c r="F25" i="34" a="1"/>
  <c r="F25" i="34" s="1"/>
  <c r="H28" i="34" a="1"/>
  <c r="H28" i="34" s="1"/>
  <c r="J31" i="34" a="1"/>
  <c r="J31" i="34" s="1"/>
  <c r="I32" i="34" a="1"/>
  <c r="I32" i="34" s="1"/>
  <c r="H33" i="34" a="1"/>
  <c r="H33" i="34" s="1"/>
  <c r="B35" i="34" a="1"/>
  <c r="B35" i="34" s="1"/>
  <c r="J36" i="34" a="1"/>
  <c r="J36" i="34" s="1"/>
  <c r="E37" i="34" a="1"/>
  <c r="E37" i="34" s="1"/>
  <c r="B42" i="34" a="1"/>
  <c r="B42" i="34" s="1"/>
  <c r="G46" i="34" a="1"/>
  <c r="G46" i="34" s="1"/>
  <c r="C46" i="34" a="1"/>
  <c r="C46" i="34" s="1"/>
  <c r="I46" i="34" a="1"/>
  <c r="I46" i="34" s="1"/>
  <c r="E46" i="34" a="1"/>
  <c r="E46" i="34" s="1"/>
  <c r="H46" i="34" a="1"/>
  <c r="H46" i="34" s="1"/>
  <c r="B50" i="34" a="1"/>
  <c r="B50" i="34" s="1"/>
  <c r="J50" i="34" a="1"/>
  <c r="J50" i="34" s="1"/>
  <c r="E32" i="34" a="1"/>
  <c r="E32" i="34" s="1"/>
  <c r="J37" i="34" a="1"/>
  <c r="J37" i="34" s="1"/>
  <c r="F39" i="34" a="1"/>
  <c r="F39" i="34" s="1"/>
  <c r="B41" i="34" a="1"/>
  <c r="B41" i="34" s="1"/>
  <c r="G41" i="34" a="1"/>
  <c r="G41" i="34" s="1"/>
  <c r="C42" i="34" a="1"/>
  <c r="C42" i="34" s="1"/>
  <c r="H42" i="34" a="1"/>
  <c r="H42" i="34" s="1"/>
  <c r="C43" i="34" a="1"/>
  <c r="C43" i="34" s="1"/>
  <c r="J43" i="34" a="1"/>
  <c r="J43" i="34" s="1"/>
  <c r="D45" i="34" a="1"/>
  <c r="D45" i="34" s="1"/>
  <c r="D52" i="34" a="1"/>
  <c r="D52" i="34" s="1"/>
  <c r="H58" i="34" a="1"/>
  <c r="H58" i="34" s="1"/>
  <c r="C58" i="34" a="1"/>
  <c r="C58" i="34" s="1"/>
  <c r="G58" i="34" a="1"/>
  <c r="G58" i="34" s="1"/>
  <c r="F58" i="34" a="1"/>
  <c r="F58" i="34" s="1"/>
  <c r="J58" i="34" a="1"/>
  <c r="J58" i="34" s="1"/>
  <c r="E58" i="34" a="1"/>
  <c r="E58" i="34" s="1"/>
  <c r="I61" i="34" a="1"/>
  <c r="I61" i="34" s="1"/>
  <c r="E61" i="34" a="1"/>
  <c r="E61" i="34" s="1"/>
  <c r="J61" i="34" a="1"/>
  <c r="J61" i="34" s="1"/>
  <c r="D61" i="34" a="1"/>
  <c r="D61" i="34" s="1"/>
  <c r="H61" i="34" a="1"/>
  <c r="H61" i="34" s="1"/>
  <c r="C61" i="34" a="1"/>
  <c r="C61" i="34" s="1"/>
  <c r="G61" i="34" a="1"/>
  <c r="G61" i="34" s="1"/>
  <c r="D68" i="34" a="1"/>
  <c r="D68" i="34" s="1"/>
  <c r="H68" i="34" a="1"/>
  <c r="H68" i="34" s="1"/>
  <c r="C68" i="34" a="1"/>
  <c r="C68" i="34" s="1"/>
  <c r="G68" i="34" a="1"/>
  <c r="G68" i="34" s="1"/>
  <c r="F68" i="34" a="1"/>
  <c r="F68" i="34" s="1"/>
  <c r="E68" i="34" a="1"/>
  <c r="E68" i="34" s="1"/>
  <c r="J68" i="34" a="1"/>
  <c r="J68" i="34" s="1"/>
  <c r="I68" i="34" a="1"/>
  <c r="I68" i="34" s="1"/>
  <c r="G75" i="34" a="1"/>
  <c r="G75" i="34" s="1"/>
  <c r="E75" i="34" a="1"/>
  <c r="E75" i="34" s="1"/>
  <c r="I75" i="34" a="1"/>
  <c r="I75" i="34" s="1"/>
  <c r="D75" i="34" a="1"/>
  <c r="D75" i="34" s="1"/>
  <c r="J75" i="34" a="1"/>
  <c r="J75" i="34" s="1"/>
  <c r="H75" i="34" a="1"/>
  <c r="H75" i="34" s="1"/>
  <c r="F75" i="34" a="1"/>
  <c r="F75" i="34" s="1"/>
  <c r="C75" i="34" a="1"/>
  <c r="C75" i="34" s="1"/>
  <c r="G9" i="34" a="1"/>
  <c r="G9" i="34" s="1"/>
  <c r="B15" i="34" a="1"/>
  <c r="B15" i="34" s="1"/>
  <c r="E17" i="34" a="1"/>
  <c r="E17" i="34" s="1"/>
  <c r="D23" i="34" a="1"/>
  <c r="D23" i="34" s="1"/>
  <c r="I23" i="34" a="1"/>
  <c r="I23" i="34" s="1"/>
  <c r="G25" i="34" a="1"/>
  <c r="G25" i="34" s="1"/>
  <c r="I28" i="34" a="1"/>
  <c r="I28" i="34" s="1"/>
  <c r="B31" i="34" a="1"/>
  <c r="B31" i="34" s="1"/>
  <c r="J32" i="34" a="1"/>
  <c r="J32" i="34" s="1"/>
  <c r="E33" i="34" a="1"/>
  <c r="E33" i="34" s="1"/>
  <c r="C35" i="34" a="1"/>
  <c r="C35" i="34" s="1"/>
  <c r="B36" i="34" a="1"/>
  <c r="B36" i="34" s="1"/>
  <c r="G36" i="34" a="1"/>
  <c r="G36" i="34" s="1"/>
  <c r="F37" i="34" a="1"/>
  <c r="F37" i="34" s="1"/>
  <c r="H41" i="34" a="1"/>
  <c r="H41" i="34" s="1"/>
  <c r="D43" i="34" a="1"/>
  <c r="D43" i="34" s="1"/>
  <c r="G44" i="34" a="1"/>
  <c r="G44" i="34" s="1"/>
  <c r="C44" i="34" a="1"/>
  <c r="C44" i="34" s="1"/>
  <c r="I44" i="34" a="1"/>
  <c r="I44" i="34" s="1"/>
  <c r="E44" i="34" a="1"/>
  <c r="E44" i="34" s="1"/>
  <c r="H44" i="34" a="1"/>
  <c r="H44" i="34" s="1"/>
  <c r="B46" i="34" a="1"/>
  <c r="B46" i="34" s="1"/>
  <c r="J46" i="34" a="1"/>
  <c r="J46" i="34" s="1"/>
  <c r="D50" i="34" a="1"/>
  <c r="D50" i="34" s="1"/>
  <c r="D58" i="34" a="1"/>
  <c r="D58" i="34" s="1"/>
  <c r="D69" i="34" a="1"/>
  <c r="D69" i="34" s="1"/>
  <c r="H69" i="34" a="1"/>
  <c r="H69" i="34" s="1"/>
  <c r="E69" i="34" a="1"/>
  <c r="E69" i="34" s="1"/>
  <c r="J69" i="34" a="1"/>
  <c r="J69" i="34" s="1"/>
  <c r="C69" i="34" a="1"/>
  <c r="C69" i="34" s="1"/>
  <c r="I69" i="34" a="1"/>
  <c r="I69" i="34" s="1"/>
  <c r="G69" i="34" a="1"/>
  <c r="G69" i="34" s="1"/>
  <c r="F69" i="34" a="1"/>
  <c r="F69" i="34" s="1"/>
  <c r="C9" i="34" a="1"/>
  <c r="C9" i="34" s="1"/>
  <c r="G15" i="34" a="1"/>
  <c r="G15" i="34" s="1"/>
  <c r="J17" i="34" a="1"/>
  <c r="J17" i="34" s="1"/>
  <c r="E23" i="34" a="1"/>
  <c r="E23" i="34" s="1"/>
  <c r="C25" i="34" a="1"/>
  <c r="C25" i="34" s="1"/>
  <c r="E28" i="34" a="1"/>
  <c r="E28" i="34" s="1"/>
  <c r="F32" i="34" a="1"/>
  <c r="F32" i="34" s="1"/>
  <c r="J33" i="34" a="1"/>
  <c r="J33" i="34" s="1"/>
  <c r="H35" i="34" a="1"/>
  <c r="H35" i="34" s="1"/>
  <c r="B37" i="34" a="1"/>
  <c r="B37" i="34" s="1"/>
  <c r="B39" i="34" a="1"/>
  <c r="B39" i="34" s="1"/>
  <c r="G39" i="34" a="1"/>
  <c r="G39" i="34" s="1"/>
  <c r="C41" i="34" a="1"/>
  <c r="C41" i="34" s="1"/>
  <c r="I41" i="34" a="1"/>
  <c r="I41" i="34" s="1"/>
  <c r="D42" i="34" a="1"/>
  <c r="D42" i="34" s="1"/>
  <c r="F45" i="34" a="1"/>
  <c r="F45" i="34" s="1"/>
  <c r="F52" i="34" a="1"/>
  <c r="F52" i="34" s="1"/>
  <c r="C57" i="34" a="1"/>
  <c r="C57" i="34" s="1"/>
  <c r="G57" i="34" a="1"/>
  <c r="G57" i="34" s="1"/>
  <c r="F57" i="34" a="1"/>
  <c r="F57" i="34" s="1"/>
  <c r="J57" i="34" a="1"/>
  <c r="J57" i="34" s="1"/>
  <c r="E57" i="34" a="1"/>
  <c r="E57" i="34" s="1"/>
  <c r="F61" i="34" a="1"/>
  <c r="F61" i="34" s="1"/>
  <c r="B32" i="34" a="1"/>
  <c r="B32" i="34" s="1"/>
  <c r="D35" i="34" a="1"/>
  <c r="D35" i="34" s="1"/>
  <c r="F43" i="34" a="1"/>
  <c r="F43" i="34" s="1"/>
  <c r="F50" i="34" a="1"/>
  <c r="F50" i="34" s="1"/>
  <c r="D55" i="34" a="1"/>
  <c r="D55" i="34" s="1"/>
  <c r="H55" i="34" a="1"/>
  <c r="H55" i="34" s="1"/>
  <c r="C55" i="34" a="1"/>
  <c r="C55" i="34" s="1"/>
  <c r="B55" i="34" a="1"/>
  <c r="B55" i="34" s="1"/>
  <c r="F55" i="34" a="1"/>
  <c r="F55" i="34" s="1"/>
  <c r="J55" i="34" a="1"/>
  <c r="J55" i="34" s="1"/>
  <c r="C56" i="34" a="1"/>
  <c r="C56" i="34" s="1"/>
  <c r="G56" i="34" a="1"/>
  <c r="G56" i="34" s="1"/>
  <c r="F56" i="34" a="1"/>
  <c r="F56" i="34" s="1"/>
  <c r="J56" i="34" a="1"/>
  <c r="J56" i="34" s="1"/>
  <c r="E56" i="34" a="1"/>
  <c r="E56" i="34" s="1"/>
  <c r="I56" i="34" a="1"/>
  <c r="I56" i="34" s="1"/>
  <c r="I71" i="34" a="1"/>
  <c r="I71" i="34" s="1"/>
  <c r="D71" i="34" a="1"/>
  <c r="D71" i="34" s="1"/>
  <c r="H71" i="34" a="1"/>
  <c r="H71" i="34" s="1"/>
  <c r="E71" i="34" a="1"/>
  <c r="E71" i="34" s="1"/>
  <c r="J71" i="34" a="1"/>
  <c r="J71" i="34" s="1"/>
  <c r="C71" i="34" a="1"/>
  <c r="C71" i="34" s="1"/>
  <c r="G71" i="34" a="1"/>
  <c r="G71" i="34" s="1"/>
  <c r="F71" i="34" a="1"/>
  <c r="F71" i="34" s="1"/>
  <c r="C77" i="34" a="1"/>
  <c r="C77" i="34" s="1"/>
  <c r="E77" i="34" a="1"/>
  <c r="E77" i="34" s="1"/>
  <c r="I77" i="34" a="1"/>
  <c r="I77" i="34" s="1"/>
  <c r="F77" i="34" a="1"/>
  <c r="F77" i="34" s="1"/>
  <c r="D77" i="34" a="1"/>
  <c r="D77" i="34" s="1"/>
  <c r="J77" i="34" a="1"/>
  <c r="J77" i="34" s="1"/>
  <c r="H77" i="34" a="1"/>
  <c r="H77" i="34" s="1"/>
  <c r="G77" i="34" a="1"/>
  <c r="G77" i="34" s="1"/>
  <c r="I70" i="34" a="1"/>
  <c r="I70" i="34" s="1"/>
  <c r="G76" i="34" a="1"/>
  <c r="G76" i="34" s="1"/>
  <c r="E76" i="34" a="1"/>
  <c r="E76" i="34" s="1"/>
  <c r="I76" i="34" a="1"/>
  <c r="I76" i="34" s="1"/>
  <c r="C90" i="34" a="1"/>
  <c r="C90" i="34" s="1"/>
  <c r="G90" i="34" a="1"/>
  <c r="G90" i="34" s="1"/>
  <c r="D90" i="34" a="1"/>
  <c r="D90" i="34" s="1"/>
  <c r="E90" i="34" a="1"/>
  <c r="E90" i="34" s="1"/>
  <c r="I90" i="34" a="1"/>
  <c r="I90" i="34" s="1"/>
  <c r="H90" i="34" a="1"/>
  <c r="H90" i="34" s="1"/>
  <c r="F112" i="34" a="1"/>
  <c r="F112" i="34" s="1"/>
  <c r="J112" i="34" a="1"/>
  <c r="J112" i="34" s="1"/>
  <c r="E112" i="34" a="1"/>
  <c r="E112" i="34" s="1"/>
  <c r="I112" i="34" a="1"/>
  <c r="I112" i="34" s="1"/>
  <c r="D112" i="34" a="1"/>
  <c r="D112" i="34" s="1"/>
  <c r="G112" i="34" a="1"/>
  <c r="G112" i="34" s="1"/>
  <c r="H112" i="34" a="1"/>
  <c r="H112" i="34" s="1"/>
  <c r="C112" i="34" a="1"/>
  <c r="C112" i="34" s="1"/>
  <c r="C70" i="34" a="1"/>
  <c r="C70" i="34" s="1"/>
  <c r="J70" i="34" a="1"/>
  <c r="J70" i="34" s="1"/>
  <c r="J76" i="34" a="1"/>
  <c r="J76" i="34" s="1"/>
  <c r="H81" i="34" a="1"/>
  <c r="H81" i="34" s="1"/>
  <c r="J81" i="34" a="1"/>
  <c r="J81" i="34" s="1"/>
  <c r="E81" i="34" a="1"/>
  <c r="E81" i="34" s="1"/>
  <c r="G86" i="34" a="1"/>
  <c r="G86" i="34" s="1"/>
  <c r="H86" i="34" a="1"/>
  <c r="H86" i="34" s="1"/>
  <c r="J86" i="34" a="1"/>
  <c r="J86" i="34" s="1"/>
  <c r="D86" i="34" a="1"/>
  <c r="D86" i="34" s="1"/>
  <c r="G88" i="34" a="1"/>
  <c r="G88" i="34" s="1"/>
  <c r="D88" i="34" a="1"/>
  <c r="D88" i="34" s="1"/>
  <c r="E88" i="34" a="1"/>
  <c r="E88" i="34" s="1"/>
  <c r="C89" i="34" a="1"/>
  <c r="C89" i="34" s="1"/>
  <c r="G89" i="34" a="1"/>
  <c r="G89" i="34" s="1"/>
  <c r="D89" i="34" a="1"/>
  <c r="D89" i="34" s="1"/>
  <c r="F89" i="34" a="1"/>
  <c r="F89" i="34" s="1"/>
  <c r="J89" i="34" a="1"/>
  <c r="J89" i="34" s="1"/>
  <c r="H93" i="34" a="1"/>
  <c r="H93" i="34" s="1"/>
  <c r="C93" i="34" a="1"/>
  <c r="C93" i="34" s="1"/>
  <c r="G93" i="34" a="1"/>
  <c r="G93" i="34" s="1"/>
  <c r="I93" i="34" a="1"/>
  <c r="I93" i="34" s="1"/>
  <c r="F93" i="34" a="1"/>
  <c r="F93" i="34" s="1"/>
  <c r="D93" i="34" a="1"/>
  <c r="D93" i="34" s="1"/>
  <c r="E103" i="34" a="1"/>
  <c r="E103" i="34" s="1"/>
  <c r="I103" i="34" a="1"/>
  <c r="I103" i="34" s="1"/>
  <c r="D103" i="34" a="1"/>
  <c r="D103" i="34" s="1"/>
  <c r="H103" i="34" a="1"/>
  <c r="H103" i="34" s="1"/>
  <c r="C103" i="34" a="1"/>
  <c r="C103" i="34" s="1"/>
  <c r="G103" i="34" a="1"/>
  <c r="G103" i="34" s="1"/>
  <c r="F103" i="34" a="1"/>
  <c r="F103" i="34" s="1"/>
  <c r="C47" i="34" a="1"/>
  <c r="C47" i="34" s="1"/>
  <c r="G47" i="34" a="1"/>
  <c r="G47" i="34" s="1"/>
  <c r="C49" i="34" a="1"/>
  <c r="C49" i="34" s="1"/>
  <c r="G49" i="34" a="1"/>
  <c r="G49" i="34" s="1"/>
  <c r="C51" i="34" a="1"/>
  <c r="C51" i="34" s="1"/>
  <c r="G51" i="34" a="1"/>
  <c r="G51" i="34" s="1"/>
  <c r="C53" i="34" a="1"/>
  <c r="C53" i="34" s="1"/>
  <c r="H53" i="34" a="1"/>
  <c r="H53" i="34" s="1"/>
  <c r="F65" i="34" a="1"/>
  <c r="F65" i="34" s="1"/>
  <c r="G73" i="34" a="1"/>
  <c r="G73" i="34" s="1"/>
  <c r="I73" i="34" a="1"/>
  <c r="I73" i="34" s="1"/>
  <c r="D73" i="34" a="1"/>
  <c r="D73" i="34" s="1"/>
  <c r="H73" i="34" a="1"/>
  <c r="H73" i="34" s="1"/>
  <c r="C76" i="34" a="1"/>
  <c r="C76" i="34" s="1"/>
  <c r="G78" i="34" a="1"/>
  <c r="G78" i="34" s="1"/>
  <c r="I81" i="34" a="1"/>
  <c r="I81" i="34" s="1"/>
  <c r="F84" i="34" a="1"/>
  <c r="F84" i="34" s="1"/>
  <c r="C86" i="34" a="1"/>
  <c r="C86" i="34" s="1"/>
  <c r="D98" i="34" a="1"/>
  <c r="D98" i="34" s="1"/>
  <c r="H98" i="34" a="1"/>
  <c r="H98" i="34" s="1"/>
  <c r="C98" i="34" a="1"/>
  <c r="C98" i="34" s="1"/>
  <c r="G98" i="34" a="1"/>
  <c r="G98" i="34" s="1"/>
  <c r="J98" i="34" a="1"/>
  <c r="J98" i="34" s="1"/>
  <c r="E98" i="34" a="1"/>
  <c r="E98" i="34" s="1"/>
  <c r="F98" i="34" a="1"/>
  <c r="F98" i="34" s="1"/>
  <c r="J103" i="34" a="1"/>
  <c r="J103" i="34" s="1"/>
  <c r="J60" i="34" a="1"/>
  <c r="J60" i="34" s="1"/>
  <c r="F60" i="34" a="1"/>
  <c r="F60" i="34" s="1"/>
  <c r="G60" i="34" a="1"/>
  <c r="G60" i="34" s="1"/>
  <c r="E70" i="34" a="1"/>
  <c r="E70" i="34" s="1"/>
  <c r="D76" i="34" a="1"/>
  <c r="D76" i="34" s="1"/>
  <c r="C81" i="34" a="1"/>
  <c r="C81" i="34" s="1"/>
  <c r="C82" i="34" a="1"/>
  <c r="C82" i="34" s="1"/>
  <c r="I82" i="34" a="1"/>
  <c r="I82" i="34" s="1"/>
  <c r="D82" i="34" a="1"/>
  <c r="D82" i="34" s="1"/>
  <c r="F82" i="34" a="1"/>
  <c r="F82" i="34" s="1"/>
  <c r="J82" i="34" a="1"/>
  <c r="J82" i="34" s="1"/>
  <c r="E86" i="34" a="1"/>
  <c r="E86" i="34" s="1"/>
  <c r="C88" i="34" a="1"/>
  <c r="C88" i="34" s="1"/>
  <c r="F90" i="34" a="1"/>
  <c r="F90" i="34" s="1"/>
  <c r="E93" i="34" a="1"/>
  <c r="E93" i="34" s="1"/>
  <c r="H95" i="34" a="1"/>
  <c r="H95" i="34" s="1"/>
  <c r="C95" i="34" a="1"/>
  <c r="C95" i="34" s="1"/>
  <c r="G95" i="34" a="1"/>
  <c r="G95" i="34" s="1"/>
  <c r="E95" i="34" a="1"/>
  <c r="E95" i="34" s="1"/>
  <c r="J95" i="34" a="1"/>
  <c r="J95" i="34" s="1"/>
  <c r="D95" i="34" a="1"/>
  <c r="D95" i="34" s="1"/>
  <c r="E104" i="34" a="1"/>
  <c r="E104" i="34" s="1"/>
  <c r="I104" i="34" a="1"/>
  <c r="I104" i="34" s="1"/>
  <c r="D104" i="34" a="1"/>
  <c r="D104" i="34" s="1"/>
  <c r="H104" i="34" a="1"/>
  <c r="H104" i="34" s="1"/>
  <c r="C104" i="34" a="1"/>
  <c r="C104" i="34" s="1"/>
  <c r="G104" i="34" a="1"/>
  <c r="G104" i="34" s="1"/>
  <c r="F104" i="34" a="1"/>
  <c r="F104" i="34" s="1"/>
  <c r="C63" i="34" a="1"/>
  <c r="C63" i="34" s="1"/>
  <c r="G63" i="34" a="1"/>
  <c r="G63" i="34" s="1"/>
  <c r="H63" i="34" a="1"/>
  <c r="H63" i="34" s="1"/>
  <c r="H65" i="34" a="1"/>
  <c r="H65" i="34" s="1"/>
  <c r="C65" i="34" a="1"/>
  <c r="C65" i="34" s="1"/>
  <c r="F70" i="34" a="1"/>
  <c r="F70" i="34" s="1"/>
  <c r="C78" i="34" a="1"/>
  <c r="C78" i="34" s="1"/>
  <c r="J78" i="34" a="1"/>
  <c r="J78" i="34" s="1"/>
  <c r="E78" i="34" a="1"/>
  <c r="E78" i="34" s="1"/>
  <c r="I78" i="34" a="1"/>
  <c r="I78" i="34" s="1"/>
  <c r="D81" i="34" a="1"/>
  <c r="D81" i="34" s="1"/>
  <c r="C83" i="34" a="1"/>
  <c r="C83" i="34" s="1"/>
  <c r="I83" i="34" a="1"/>
  <c r="I83" i="34" s="1"/>
  <c r="H83" i="34" a="1"/>
  <c r="H83" i="34" s="1"/>
  <c r="J83" i="34" a="1"/>
  <c r="J83" i="34" s="1"/>
  <c r="F86" i="34" a="1"/>
  <c r="F86" i="34" s="1"/>
  <c r="H92" i="34" a="1"/>
  <c r="H92" i="34" s="1"/>
  <c r="C92" i="34" a="1"/>
  <c r="C92" i="34" s="1"/>
  <c r="G92" i="34" a="1"/>
  <c r="G92" i="34" s="1"/>
  <c r="I92" i="34" a="1"/>
  <c r="I92" i="34" s="1"/>
  <c r="E92" i="34" a="1"/>
  <c r="E92" i="34" s="1"/>
  <c r="I98" i="34" a="1"/>
  <c r="I98" i="34" s="1"/>
  <c r="I101" i="34" a="1"/>
  <c r="I101" i="34" s="1"/>
  <c r="D101" i="34" a="1"/>
  <c r="D101" i="34" s="1"/>
  <c r="H101" i="34" a="1"/>
  <c r="H101" i="34" s="1"/>
  <c r="C101" i="34" a="1"/>
  <c r="C101" i="34" s="1"/>
  <c r="G101" i="34" a="1"/>
  <c r="G101" i="34" s="1"/>
  <c r="J101" i="34" a="1"/>
  <c r="J101" i="34" s="1"/>
  <c r="F101" i="34" a="1"/>
  <c r="F101" i="34" s="1"/>
  <c r="E101" i="34" a="1"/>
  <c r="E101" i="34" s="1"/>
  <c r="J104" i="34" a="1"/>
  <c r="J104" i="34" s="1"/>
  <c r="E53" i="34" a="1"/>
  <c r="E53" i="34" s="1"/>
  <c r="C60" i="34" a="1"/>
  <c r="C60" i="34" s="1"/>
  <c r="H60" i="34" a="1"/>
  <c r="H60" i="34" s="1"/>
  <c r="I63" i="34" a="1"/>
  <c r="I63" i="34" s="1"/>
  <c r="I65" i="34" a="1"/>
  <c r="I65" i="34" s="1"/>
  <c r="G74" i="34" a="1"/>
  <c r="G74" i="34" s="1"/>
  <c r="I74" i="34" a="1"/>
  <c r="I74" i="34" s="1"/>
  <c r="D74" i="34" a="1"/>
  <c r="D74" i="34" s="1"/>
  <c r="J74" i="34" a="1"/>
  <c r="J74" i="34" s="1"/>
  <c r="F76" i="34" a="1"/>
  <c r="F76" i="34" s="1"/>
  <c r="C79" i="34" a="1"/>
  <c r="C79" i="34" s="1"/>
  <c r="J79" i="34" a="1"/>
  <c r="J79" i="34" s="1"/>
  <c r="E79" i="34" a="1"/>
  <c r="E79" i="34" s="1"/>
  <c r="H79" i="34" a="1"/>
  <c r="H79" i="34" s="1"/>
  <c r="H84" i="34" a="1"/>
  <c r="H84" i="34" s="1"/>
  <c r="C84" i="34" a="1"/>
  <c r="C84" i="34" s="1"/>
  <c r="E84" i="34" a="1"/>
  <c r="E84" i="34" s="1"/>
  <c r="J84" i="34" a="1"/>
  <c r="J84" i="34" s="1"/>
  <c r="F88" i="34" a="1"/>
  <c r="F88" i="34" s="1"/>
  <c r="J90" i="34" a="1"/>
  <c r="J90" i="34" s="1"/>
  <c r="D92" i="34" a="1"/>
  <c r="D92" i="34" s="1"/>
  <c r="E105" i="34" a="1"/>
  <c r="E105" i="34" s="1"/>
  <c r="I105" i="34" a="1"/>
  <c r="I105" i="34" s="1"/>
  <c r="D105" i="34" a="1"/>
  <c r="D105" i="34" s="1"/>
  <c r="H105" i="34" a="1"/>
  <c r="H105" i="34" s="1"/>
  <c r="C105" i="34" a="1"/>
  <c r="C105" i="34" s="1"/>
  <c r="F105" i="34" a="1"/>
  <c r="F105" i="34" s="1"/>
  <c r="G105" i="34" a="1"/>
  <c r="G105" i="34" s="1"/>
  <c r="F110" i="34" a="1"/>
  <c r="F110" i="34" s="1"/>
  <c r="J110" i="34" a="1"/>
  <c r="J110" i="34" s="1"/>
  <c r="E110" i="34" a="1"/>
  <c r="E110" i="34" s="1"/>
  <c r="I110" i="34" a="1"/>
  <c r="I110" i="34" s="1"/>
  <c r="D110" i="34" a="1"/>
  <c r="D110" i="34" s="1"/>
  <c r="H110" i="34" a="1"/>
  <c r="H110" i="34" s="1"/>
  <c r="G110" i="34" a="1"/>
  <c r="G110" i="34" s="1"/>
  <c r="C110" i="34" a="1"/>
  <c r="C110" i="34" s="1"/>
  <c r="E117" i="34" a="1"/>
  <c r="E117" i="34" s="1"/>
  <c r="D117" i="34" a="1"/>
  <c r="D117" i="34" s="1"/>
  <c r="J117" i="34" a="1"/>
  <c r="J117" i="34" s="1"/>
  <c r="I117" i="34" a="1"/>
  <c r="I117" i="34" s="1"/>
  <c r="C117" i="34" a="1"/>
  <c r="C117" i="34" s="1"/>
  <c r="H117" i="34" a="1"/>
  <c r="H117" i="34" s="1"/>
  <c r="G117" i="34" a="1"/>
  <c r="G117" i="34" s="1"/>
  <c r="F117" i="34" a="1"/>
  <c r="F117" i="34" s="1"/>
  <c r="E47" i="34" a="1"/>
  <c r="E47" i="34" s="1"/>
  <c r="E49" i="34" a="1"/>
  <c r="E49" i="34" s="1"/>
  <c r="E51" i="34" a="1"/>
  <c r="E51" i="34" s="1"/>
  <c r="D65" i="34" a="1"/>
  <c r="D65" i="34" s="1"/>
  <c r="E73" i="34" a="1"/>
  <c r="E73" i="34" s="1"/>
  <c r="C74" i="34" a="1"/>
  <c r="C74" i="34" s="1"/>
  <c r="I79" i="34" a="1"/>
  <c r="I79" i="34" s="1"/>
  <c r="F81" i="34" a="1"/>
  <c r="F81" i="34" s="1"/>
  <c r="H88" i="34" a="1"/>
  <c r="H88" i="34" s="1"/>
  <c r="H89" i="34" a="1"/>
  <c r="H89" i="34" s="1"/>
  <c r="C91" i="34" a="1"/>
  <c r="C91" i="34" s="1"/>
  <c r="G91" i="34" a="1"/>
  <c r="G91" i="34" s="1"/>
  <c r="I91" i="34" a="1"/>
  <c r="I91" i="34" s="1"/>
  <c r="D91" i="34" a="1"/>
  <c r="D91" i="34" s="1"/>
  <c r="J91" i="34" a="1"/>
  <c r="J91" i="34" s="1"/>
  <c r="F91" i="34" a="1"/>
  <c r="F91" i="34" s="1"/>
  <c r="F92" i="34" a="1"/>
  <c r="F92" i="34" s="1"/>
  <c r="J93" i="34" a="1"/>
  <c r="J93" i="34" s="1"/>
  <c r="I95" i="34" a="1"/>
  <c r="I95" i="34" s="1"/>
  <c r="J105" i="34" a="1"/>
  <c r="J105" i="34" s="1"/>
  <c r="F111" i="34" a="1"/>
  <c r="F111" i="34" s="1"/>
  <c r="J111" i="34" a="1"/>
  <c r="J111" i="34" s="1"/>
  <c r="E111" i="34" a="1"/>
  <c r="E111" i="34" s="1"/>
  <c r="I111" i="34" a="1"/>
  <c r="I111" i="34" s="1"/>
  <c r="D111" i="34" a="1"/>
  <c r="D111" i="34" s="1"/>
  <c r="H111" i="34" a="1"/>
  <c r="H111" i="34" s="1"/>
  <c r="G111" i="34" a="1"/>
  <c r="G111" i="34" s="1"/>
  <c r="D70" i="34" a="1"/>
  <c r="D70" i="34" s="1"/>
  <c r="H70" i="34" a="1"/>
  <c r="H70" i="34" s="1"/>
  <c r="H76" i="34" a="1"/>
  <c r="H76" i="34" s="1"/>
  <c r="D78" i="34" a="1"/>
  <c r="D78" i="34" s="1"/>
  <c r="G81" i="34" a="1"/>
  <c r="G81" i="34" s="1"/>
  <c r="E82" i="34" a="1"/>
  <c r="E82" i="34" s="1"/>
  <c r="I86" i="34" a="1"/>
  <c r="I86" i="34" s="1"/>
  <c r="I102" i="34" a="1"/>
  <c r="I102" i="34" s="1"/>
  <c r="D102" i="34" a="1"/>
  <c r="D102" i="34" s="1"/>
  <c r="H102" i="34" a="1"/>
  <c r="H102" i="34" s="1"/>
  <c r="C102" i="34" a="1"/>
  <c r="C102" i="34" s="1"/>
  <c r="G102" i="34" a="1"/>
  <c r="G102" i="34" s="1"/>
  <c r="F102" i="34" a="1"/>
  <c r="F102" i="34" s="1"/>
  <c r="E102" i="34" a="1"/>
  <c r="E102" i="34" s="1"/>
  <c r="C111" i="34" a="1"/>
  <c r="C111" i="34" s="1"/>
  <c r="H94" i="34" a="1"/>
  <c r="H94" i="34" s="1"/>
  <c r="C94" i="34" a="1"/>
  <c r="C94" i="34" s="1"/>
  <c r="G94" i="34" a="1"/>
  <c r="G94" i="34" s="1"/>
  <c r="I94" i="34" a="1"/>
  <c r="I94" i="34" s="1"/>
  <c r="I99" i="34" a="1"/>
  <c r="I99" i="34" s="1"/>
  <c r="D99" i="34" a="1"/>
  <c r="D99" i="34" s="1"/>
  <c r="H99" i="34" a="1"/>
  <c r="H99" i="34" s="1"/>
  <c r="C99" i="34" a="1"/>
  <c r="C99" i="34" s="1"/>
  <c r="G99" i="34" a="1"/>
  <c r="G99" i="34" s="1"/>
  <c r="J99" i="34" a="1"/>
  <c r="J99" i="34" s="1"/>
  <c r="J108" i="34" a="1"/>
  <c r="J108" i="34" s="1"/>
  <c r="E108" i="34" a="1"/>
  <c r="E108" i="34" s="1"/>
  <c r="I108" i="34" a="1"/>
  <c r="I108" i="34" s="1"/>
  <c r="D108" i="34" a="1"/>
  <c r="D108" i="34" s="1"/>
  <c r="H108" i="34" a="1"/>
  <c r="H108" i="34" s="1"/>
  <c r="C108" i="34" a="1"/>
  <c r="C108" i="34" s="1"/>
  <c r="G113" i="34" a="1"/>
  <c r="G113" i="34" s="1"/>
  <c r="G85" i="34" a="1"/>
  <c r="G85" i="34" s="1"/>
  <c r="H85" i="34" a="1"/>
  <c r="H85" i="34" s="1"/>
  <c r="G87" i="34" a="1"/>
  <c r="G87" i="34" s="1"/>
  <c r="H87" i="34" a="1"/>
  <c r="H87" i="34" s="1"/>
  <c r="I87" i="34" a="1"/>
  <c r="I87" i="34" s="1"/>
  <c r="D94" i="34" a="1"/>
  <c r="D94" i="34" s="1"/>
  <c r="F119" i="34" a="1"/>
  <c r="F119" i="34" s="1"/>
  <c r="J107" i="34" a="1"/>
  <c r="J107" i="34" s="1"/>
  <c r="E107" i="34" a="1"/>
  <c r="E107" i="34" s="1"/>
  <c r="I107" i="34" a="1"/>
  <c r="I107" i="34" s="1"/>
  <c r="D107" i="34" a="1"/>
  <c r="D107" i="34" s="1"/>
  <c r="H107" i="34" a="1"/>
  <c r="H107" i="34" s="1"/>
  <c r="C107" i="34" a="1"/>
  <c r="C107" i="34" s="1"/>
  <c r="D97" i="34" a="1"/>
  <c r="D97" i="34" s="1"/>
  <c r="H97" i="34" a="1"/>
  <c r="H97" i="34" s="1"/>
  <c r="C97" i="34" a="1"/>
  <c r="C97" i="34" s="1"/>
  <c r="G97" i="34" a="1"/>
  <c r="G97" i="34" s="1"/>
  <c r="E97" i="34" a="1"/>
  <c r="E97" i="34" s="1"/>
  <c r="G108" i="34" a="1"/>
  <c r="G108" i="34" s="1"/>
  <c r="J143" i="34" a="1"/>
  <c r="J143" i="34" s="1"/>
  <c r="D143" i="34" a="1"/>
  <c r="D143" i="34" s="1"/>
  <c r="C143" i="34" a="1"/>
  <c r="C143" i="34" s="1"/>
  <c r="I143" i="34" a="1"/>
  <c r="I143" i="34" s="1"/>
  <c r="H143" i="34" a="1"/>
  <c r="H143" i="34" s="1"/>
  <c r="G143" i="34" a="1"/>
  <c r="G143" i="34" s="1"/>
  <c r="F143" i="34" a="1"/>
  <c r="F143" i="34" s="1"/>
  <c r="E143" i="34" a="1"/>
  <c r="E143" i="34" s="1"/>
  <c r="D96" i="34" a="1"/>
  <c r="D96" i="34" s="1"/>
  <c r="H96" i="34" a="1"/>
  <c r="H96" i="34" s="1"/>
  <c r="C96" i="34" a="1"/>
  <c r="C96" i="34" s="1"/>
  <c r="G96" i="34" a="1"/>
  <c r="G96" i="34" s="1"/>
  <c r="E96" i="34" a="1"/>
  <c r="E96" i="34" s="1"/>
  <c r="I100" i="34" a="1"/>
  <c r="I100" i="34" s="1"/>
  <c r="D100" i="34" a="1"/>
  <c r="D100" i="34" s="1"/>
  <c r="H100" i="34" a="1"/>
  <c r="H100" i="34" s="1"/>
  <c r="C100" i="34" a="1"/>
  <c r="C100" i="34" s="1"/>
  <c r="G100" i="34" a="1"/>
  <c r="G100" i="34" s="1"/>
  <c r="J100" i="34" a="1"/>
  <c r="J100" i="34" s="1"/>
  <c r="J109" i="34" a="1"/>
  <c r="J109" i="34" s="1"/>
  <c r="E109" i="34" a="1"/>
  <c r="E109" i="34" s="1"/>
  <c r="I109" i="34" a="1"/>
  <c r="I109" i="34" s="1"/>
  <c r="D109" i="34" a="1"/>
  <c r="D109" i="34" s="1"/>
  <c r="H109" i="34" a="1"/>
  <c r="H109" i="34" s="1"/>
  <c r="G109" i="34" a="1"/>
  <c r="G109" i="34" s="1"/>
  <c r="E129" i="34" a="1"/>
  <c r="E129" i="34" s="1"/>
  <c r="I129" i="34" a="1"/>
  <c r="I129" i="34" s="1"/>
  <c r="G129" i="34" a="1"/>
  <c r="G129" i="34" s="1"/>
  <c r="F129" i="34" a="1"/>
  <c r="F129" i="34" s="1"/>
  <c r="D129" i="34" a="1"/>
  <c r="D129" i="34" s="1"/>
  <c r="C129" i="34" a="1"/>
  <c r="C129" i="34" s="1"/>
  <c r="J129" i="34" a="1"/>
  <c r="J129" i="34" s="1"/>
  <c r="F113" i="34" a="1"/>
  <c r="F113" i="34" s="1"/>
  <c r="J113" i="34" a="1"/>
  <c r="J113" i="34" s="1"/>
  <c r="E113" i="34" a="1"/>
  <c r="E113" i="34" s="1"/>
  <c r="I113" i="34" a="1"/>
  <c r="I113" i="34" s="1"/>
  <c r="D113" i="34" a="1"/>
  <c r="D113" i="34" s="1"/>
  <c r="C113" i="34" a="1"/>
  <c r="C113" i="34" s="1"/>
  <c r="H129" i="34" a="1"/>
  <c r="H129" i="34" s="1"/>
  <c r="E119" i="34" a="1"/>
  <c r="E119" i="34" s="1"/>
  <c r="J119" i="34" a="1"/>
  <c r="J119" i="34" s="1"/>
  <c r="D119" i="34" a="1"/>
  <c r="D119" i="34" s="1"/>
  <c r="I119" i="34" a="1"/>
  <c r="I119" i="34" s="1"/>
  <c r="C119" i="34" a="1"/>
  <c r="C119" i="34" s="1"/>
  <c r="G119" i="34" a="1"/>
  <c r="G119" i="34" s="1"/>
  <c r="F121" i="34" a="1"/>
  <c r="F121" i="34" s="1"/>
  <c r="E121" i="34" a="1"/>
  <c r="E121" i="34" s="1"/>
  <c r="D121" i="34" a="1"/>
  <c r="D121" i="34" s="1"/>
  <c r="J121" i="34" a="1"/>
  <c r="J121" i="34" s="1"/>
  <c r="I121" i="34" a="1"/>
  <c r="I121" i="34" s="1"/>
  <c r="C121" i="34" a="1"/>
  <c r="C121" i="34" s="1"/>
  <c r="G121" i="34" a="1"/>
  <c r="G121" i="34" s="1"/>
  <c r="F123" i="34" a="1"/>
  <c r="F123" i="34" s="1"/>
  <c r="E123" i="34" a="1"/>
  <c r="E123" i="34" s="1"/>
  <c r="J123" i="34" a="1"/>
  <c r="J123" i="34" s="1"/>
  <c r="D123" i="34" a="1"/>
  <c r="D123" i="34" s="1"/>
  <c r="I123" i="34" a="1"/>
  <c r="I123" i="34" s="1"/>
  <c r="C123" i="34" a="1"/>
  <c r="C123" i="34" s="1"/>
  <c r="H123" i="34" a="1"/>
  <c r="H123" i="34" s="1"/>
  <c r="G136" i="34" a="1"/>
  <c r="G136" i="34" s="1"/>
  <c r="F136" i="34" a="1"/>
  <c r="F136" i="34" s="1"/>
  <c r="E136" i="34" a="1"/>
  <c r="E136" i="34" s="1"/>
  <c r="J136" i="34" a="1"/>
  <c r="J136" i="34" s="1"/>
  <c r="I136" i="34" a="1"/>
  <c r="I136" i="34" s="1"/>
  <c r="D136" i="34" a="1"/>
  <c r="D136" i="34" s="1"/>
  <c r="H136" i="34" a="1"/>
  <c r="H136" i="34" s="1"/>
  <c r="C136" i="34" a="1"/>
  <c r="C136" i="34" s="1"/>
  <c r="C114" i="34" a="1"/>
  <c r="C114" i="34" s="1"/>
  <c r="F115" i="34" a="1"/>
  <c r="F115" i="34" s="1"/>
  <c r="I116" i="34" a="1"/>
  <c r="I116" i="34" s="1"/>
  <c r="D118" i="34" a="1"/>
  <c r="D118" i="34" s="1"/>
  <c r="J118" i="34" a="1"/>
  <c r="J118" i="34" s="1"/>
  <c r="D120" i="34" a="1"/>
  <c r="D120" i="34" s="1"/>
  <c r="J120" i="34" a="1"/>
  <c r="J120" i="34" s="1"/>
  <c r="E122" i="34" a="1"/>
  <c r="E122" i="34" s="1"/>
  <c r="G125" i="34" a="1"/>
  <c r="G125" i="34" s="1"/>
  <c r="D126" i="34" a="1"/>
  <c r="D126" i="34" s="1"/>
  <c r="J126" i="34" a="1"/>
  <c r="J126" i="34" s="1"/>
  <c r="H127" i="34" a="1"/>
  <c r="H127" i="34" s="1"/>
  <c r="H130" i="34" a="1"/>
  <c r="H130" i="34" s="1"/>
  <c r="H151" i="34" a="1"/>
  <c r="H151" i="34" s="1"/>
  <c r="C151" i="34" a="1"/>
  <c r="C151" i="34" s="1"/>
  <c r="G151" i="34" a="1"/>
  <c r="G151" i="34" s="1"/>
  <c r="J151" i="34" a="1"/>
  <c r="J151" i="34" s="1"/>
  <c r="F151" i="34" a="1"/>
  <c r="F151" i="34" s="1"/>
  <c r="I151" i="34" a="1"/>
  <c r="I151" i="34" s="1"/>
  <c r="E126" i="34" a="1"/>
  <c r="E126" i="34" s="1"/>
  <c r="I130" i="34" a="1"/>
  <c r="I130" i="34" s="1"/>
  <c r="F131" i="34" a="1"/>
  <c r="F131" i="34" s="1"/>
  <c r="H144" i="34" a="1"/>
  <c r="H144" i="34" s="1"/>
  <c r="G144" i="34" a="1"/>
  <c r="G144" i="34" s="1"/>
  <c r="F144" i="34" a="1"/>
  <c r="F144" i="34" s="1"/>
  <c r="E144" i="34" a="1"/>
  <c r="E144" i="34" s="1"/>
  <c r="J144" i="34" a="1"/>
  <c r="J144" i="34" s="1"/>
  <c r="D144" i="34" a="1"/>
  <c r="D144" i="34" s="1"/>
  <c r="I144" i="34" a="1"/>
  <c r="I144" i="34" s="1"/>
  <c r="C144" i="34" a="1"/>
  <c r="C144" i="34" s="1"/>
  <c r="E151" i="34" a="1"/>
  <c r="E151" i="34" s="1"/>
  <c r="C106" i="34" a="1"/>
  <c r="C106" i="34" s="1"/>
  <c r="E114" i="34" a="1"/>
  <c r="E114" i="34" s="1"/>
  <c r="H115" i="34" a="1"/>
  <c r="H115" i="34" s="1"/>
  <c r="E116" i="34" a="1"/>
  <c r="E116" i="34" s="1"/>
  <c r="E120" i="34" a="1"/>
  <c r="E120" i="34" s="1"/>
  <c r="F122" i="34" a="1"/>
  <c r="F122" i="34" s="1"/>
  <c r="H125" i="34" a="1"/>
  <c r="H125" i="34" s="1"/>
  <c r="F126" i="34" a="1"/>
  <c r="F126" i="34" s="1"/>
  <c r="C127" i="34" a="1"/>
  <c r="C127" i="34" s="1"/>
  <c r="I127" i="34" a="1"/>
  <c r="I127" i="34" s="1"/>
  <c r="H131" i="34" a="1"/>
  <c r="H131" i="34" s="1"/>
  <c r="F147" i="34" a="1"/>
  <c r="F147" i="34" s="1"/>
  <c r="E147" i="34" a="1"/>
  <c r="E147" i="34" s="1"/>
  <c r="J147" i="34" a="1"/>
  <c r="J147" i="34" s="1"/>
  <c r="D147" i="34" a="1"/>
  <c r="D147" i="34" s="1"/>
  <c r="C147" i="34" a="1"/>
  <c r="C147" i="34" s="1"/>
  <c r="I147" i="34" a="1"/>
  <c r="I147" i="34" s="1"/>
  <c r="H147" i="34" a="1"/>
  <c r="H147" i="34" s="1"/>
  <c r="H106" i="34" a="1"/>
  <c r="H106" i="34" s="1"/>
  <c r="I115" i="34" a="1"/>
  <c r="I115" i="34" s="1"/>
  <c r="F116" i="34" a="1"/>
  <c r="F116" i="34" s="1"/>
  <c r="F118" i="34" a="1"/>
  <c r="F118" i="34" s="1"/>
  <c r="G120" i="34" a="1"/>
  <c r="G120" i="34" s="1"/>
  <c r="C125" i="34" a="1"/>
  <c r="C125" i="34" s="1"/>
  <c r="J125" i="34" a="1"/>
  <c r="J125" i="34" s="1"/>
  <c r="D127" i="34" a="1"/>
  <c r="D127" i="34" s="1"/>
  <c r="C130" i="34" a="1"/>
  <c r="C130" i="34" s="1"/>
  <c r="J130" i="34" a="1"/>
  <c r="J130" i="34" s="1"/>
  <c r="D106" i="34" a="1"/>
  <c r="D106" i="34" s="1"/>
  <c r="G122" i="34" a="1"/>
  <c r="G122" i="34" s="1"/>
  <c r="D125" i="34" a="1"/>
  <c r="D125" i="34" s="1"/>
  <c r="G126" i="34" a="1"/>
  <c r="G126" i="34" s="1"/>
  <c r="C131" i="34" a="1"/>
  <c r="C131" i="34" s="1"/>
  <c r="G131" i="34" a="1"/>
  <c r="G131" i="34" s="1"/>
  <c r="J135" i="34" a="1"/>
  <c r="J135" i="34" s="1"/>
  <c r="E135" i="34" a="1"/>
  <c r="E135" i="34" s="1"/>
  <c r="I135" i="34" a="1"/>
  <c r="I135" i="34" s="1"/>
  <c r="D135" i="34" a="1"/>
  <c r="D135" i="34" s="1"/>
  <c r="C135" i="34" a="1"/>
  <c r="C135" i="34" s="1"/>
  <c r="H135" i="34" a="1"/>
  <c r="H135" i="34" s="1"/>
  <c r="G135" i="34" a="1"/>
  <c r="G135" i="34" s="1"/>
  <c r="H139" i="34" a="1"/>
  <c r="H139" i="34" s="1"/>
  <c r="G139" i="34" a="1"/>
  <c r="G139" i="34" s="1"/>
  <c r="F139" i="34" a="1"/>
  <c r="F139" i="34" s="1"/>
  <c r="E139" i="34" a="1"/>
  <c r="E139" i="34" s="1"/>
  <c r="J139" i="34" a="1"/>
  <c r="J139" i="34" s="1"/>
  <c r="D139" i="34" a="1"/>
  <c r="D139" i="34" s="1"/>
  <c r="C139" i="34" a="1"/>
  <c r="C139" i="34" s="1"/>
  <c r="I106" i="34" a="1"/>
  <c r="I106" i="34" s="1"/>
  <c r="G118" i="34" a="1"/>
  <c r="G118" i="34" s="1"/>
  <c r="H120" i="34" a="1"/>
  <c r="H120" i="34" s="1"/>
  <c r="H122" i="34" a="1"/>
  <c r="H122" i="34" s="1"/>
  <c r="E125" i="34" a="1"/>
  <c r="E125" i="34" s="1"/>
  <c r="H126" i="34" a="1"/>
  <c r="H126" i="34" s="1"/>
  <c r="E127" i="34" a="1"/>
  <c r="E127" i="34" s="1"/>
  <c r="E130" i="34" a="1"/>
  <c r="E130" i="34" s="1"/>
  <c r="D131" i="34" a="1"/>
  <c r="D131" i="34" s="1"/>
  <c r="J131" i="34" a="1"/>
  <c r="J131" i="34" s="1"/>
  <c r="I132" i="34" a="1"/>
  <c r="I132" i="34" s="1"/>
  <c r="I139" i="34" a="1"/>
  <c r="I139" i="34" s="1"/>
  <c r="E106" i="34" a="1"/>
  <c r="E106" i="34" s="1"/>
  <c r="H116" i="34" a="1"/>
  <c r="H116" i="34" s="1"/>
  <c r="I118" i="34" a="1"/>
  <c r="I118" i="34" s="1"/>
  <c r="C120" i="34" a="1"/>
  <c r="C120" i="34" s="1"/>
  <c r="I122" i="34" a="1"/>
  <c r="I122" i="34" s="1"/>
  <c r="F125" i="34" a="1"/>
  <c r="F125" i="34" s="1"/>
  <c r="G133" i="34" a="1"/>
  <c r="G133" i="34" s="1"/>
  <c r="E133" i="34" a="1"/>
  <c r="E133" i="34" s="1"/>
  <c r="I133" i="34" a="1"/>
  <c r="I133" i="34" s="1"/>
  <c r="I134" i="34" a="1"/>
  <c r="I134" i="34" s="1"/>
  <c r="C134" i="34" a="1"/>
  <c r="C134" i="34" s="1"/>
  <c r="H134" i="34" a="1"/>
  <c r="H134" i="34" s="1"/>
  <c r="G134" i="34" a="1"/>
  <c r="G134" i="34" s="1"/>
  <c r="F135" i="34" a="1"/>
  <c r="F135" i="34" s="1"/>
  <c r="H142" i="34" a="1"/>
  <c r="H142" i="34" s="1"/>
  <c r="G145" i="34" a="1"/>
  <c r="G145" i="34" s="1"/>
  <c r="D146" i="34" a="1"/>
  <c r="D146" i="34" s="1"/>
  <c r="D149" i="34" a="1"/>
  <c r="D149" i="34" s="1"/>
  <c r="C150" i="34" a="1"/>
  <c r="C150" i="34" s="1"/>
  <c r="G138" i="34" a="1"/>
  <c r="G138" i="34" s="1"/>
  <c r="H140" i="34" a="1"/>
  <c r="H140" i="34" s="1"/>
  <c r="E141" i="34" a="1"/>
  <c r="E141" i="34" s="1"/>
  <c r="I142" i="34" a="1"/>
  <c r="I142" i="34" s="1"/>
  <c r="E146" i="34" a="1"/>
  <c r="E146" i="34" s="1"/>
  <c r="F149" i="34" a="1"/>
  <c r="F149" i="34" s="1"/>
  <c r="E150" i="34" a="1"/>
  <c r="E150" i="34" s="1"/>
  <c r="H138" i="34" a="1"/>
  <c r="H138" i="34" s="1"/>
  <c r="F141" i="34" a="1"/>
  <c r="F141" i="34" s="1"/>
  <c r="C142" i="34" a="1"/>
  <c r="C142" i="34" s="1"/>
  <c r="J142" i="34" a="1"/>
  <c r="J142" i="34" s="1"/>
  <c r="H145" i="34" a="1"/>
  <c r="H145" i="34" s="1"/>
  <c r="F146" i="34" a="1"/>
  <c r="F146" i="34" s="1"/>
  <c r="G149" i="34" a="1"/>
  <c r="G149" i="34" s="1"/>
  <c r="G137" i="34" a="1"/>
  <c r="G137" i="34" s="1"/>
  <c r="C138" i="34" a="1"/>
  <c r="C138" i="34" s="1"/>
  <c r="I138" i="34" a="1"/>
  <c r="I138" i="34" s="1"/>
  <c r="C140" i="34" a="1"/>
  <c r="C140" i="34" s="1"/>
  <c r="I140" i="34" a="1"/>
  <c r="I140" i="34" s="1"/>
  <c r="G141" i="34" a="1"/>
  <c r="G141" i="34" s="1"/>
  <c r="D142" i="34" a="1"/>
  <c r="D142" i="34" s="1"/>
  <c r="C145" i="34" a="1"/>
  <c r="C145" i="34" s="1"/>
  <c r="I145" i="34" a="1"/>
  <c r="I145" i="34" s="1"/>
  <c r="G150" i="34" a="1"/>
  <c r="G150" i="34" s="1"/>
  <c r="D138" i="34" a="1"/>
  <c r="D138" i="34" s="1"/>
  <c r="D140" i="34" a="1"/>
  <c r="D140" i="34" s="1"/>
  <c r="J140" i="34" a="1"/>
  <c r="J140" i="34" s="1"/>
  <c r="E142" i="34" a="1"/>
  <c r="E142" i="34" s="1"/>
  <c r="G146" i="34" a="1"/>
  <c r="G146" i="34" s="1"/>
  <c r="J148" i="34" a="1"/>
  <c r="J148" i="34" s="1"/>
  <c r="F148" i="34" a="1"/>
  <c r="F148" i="34" s="1"/>
  <c r="I148" i="34" a="1"/>
  <c r="I148" i="34" s="1"/>
  <c r="E138" i="34" a="1"/>
  <c r="E138" i="34" s="1"/>
  <c r="H141" i="34" a="1"/>
  <c r="H141" i="34" s="1"/>
  <c r="H146" i="34" a="1"/>
  <c r="H146" i="34" s="1"/>
  <c r="I149" i="34" a="1"/>
  <c r="I149" i="34" s="1"/>
  <c r="E149" i="34" a="1"/>
  <c r="E149" i="34" s="1"/>
  <c r="J149" i="34" a="1"/>
  <c r="J149" i="34" s="1"/>
  <c r="C141" i="34" a="1"/>
  <c r="C141" i="34" s="1"/>
  <c r="H150" i="34" a="1"/>
  <c r="H150" i="34" s="1"/>
  <c r="D150" i="34" a="1"/>
  <c r="D150" i="34" s="1"/>
  <c r="J150" i="34" a="1"/>
  <c r="J150" i="34" s="1"/>
  <c r="F150" i="34" a="1"/>
  <c r="F150" i="34" s="1"/>
  <c r="H19" i="32" a="1"/>
  <c r="H19" i="32" s="1"/>
  <c r="B19" i="32" a="1"/>
  <c r="B19" i="32" s="1"/>
  <c r="G19" i="32" a="1"/>
  <c r="G19" i="32" s="1"/>
  <c r="F19" i="32" a="1"/>
  <c r="F19" i="32" s="1"/>
  <c r="J19" i="32" a="1"/>
  <c r="J19" i="32" s="1"/>
  <c r="E19" i="32" a="1"/>
  <c r="E19" i="32" s="1"/>
  <c r="C19" i="32" a="1"/>
  <c r="C19" i="32" s="1"/>
  <c r="I19" i="32" a="1"/>
  <c r="I19" i="32" s="1"/>
  <c r="D19" i="32" a="1"/>
  <c r="D19" i="32" s="1"/>
  <c r="H62" i="32" a="1"/>
  <c r="H62" i="32" s="1"/>
  <c r="C62" i="32" a="1"/>
  <c r="C62" i="32" s="1"/>
  <c r="G62" i="32" a="1"/>
  <c r="G62" i="32" s="1"/>
  <c r="F62" i="32" a="1"/>
  <c r="F62" i="32" s="1"/>
  <c r="E62" i="32" a="1"/>
  <c r="E62" i="32" s="1"/>
  <c r="J62" i="32" a="1"/>
  <c r="J62" i="32" s="1"/>
  <c r="D62" i="32" a="1"/>
  <c r="D62" i="32" s="1"/>
  <c r="I62" i="32" a="1"/>
  <c r="I62" i="32" s="1"/>
  <c r="J10" i="32" a="1"/>
  <c r="J10" i="32" s="1"/>
  <c r="F10" i="32" a="1"/>
  <c r="F10" i="32" s="1"/>
  <c r="B10" i="32" a="1"/>
  <c r="B10" i="32" s="1"/>
  <c r="G10" i="32" a="1"/>
  <c r="G10" i="32" s="1"/>
  <c r="E10" i="32" a="1"/>
  <c r="E10" i="32" s="1"/>
  <c r="D10" i="32" a="1"/>
  <c r="D10" i="32" s="1"/>
  <c r="C10" i="32" a="1"/>
  <c r="C10" i="32" s="1"/>
  <c r="I10" i="32" a="1"/>
  <c r="I10" i="32" s="1"/>
  <c r="H10" i="32" a="1"/>
  <c r="H10" i="32" s="1"/>
  <c r="I70" i="32" a="1"/>
  <c r="I70" i="32" s="1"/>
  <c r="D70" i="32" a="1"/>
  <c r="D70" i="32" s="1"/>
  <c r="G70" i="32" a="1"/>
  <c r="G70" i="32" s="1"/>
  <c r="H70" i="32" a="1"/>
  <c r="H70" i="32" s="1"/>
  <c r="F70" i="32" a="1"/>
  <c r="F70" i="32" s="1"/>
  <c r="E70" i="32" a="1"/>
  <c r="E70" i="32" s="1"/>
  <c r="C70" i="32" a="1"/>
  <c r="C70" i="32" s="1"/>
  <c r="J70" i="32" a="1"/>
  <c r="J70" i="32" s="1"/>
  <c r="J12" i="32" a="1"/>
  <c r="J12" i="32" s="1"/>
  <c r="F12" i="32" a="1"/>
  <c r="F12" i="32" s="1"/>
  <c r="B12" i="32" a="1"/>
  <c r="B12" i="32" s="1"/>
  <c r="E12" i="32" a="1"/>
  <c r="E12" i="32" s="1"/>
  <c r="I12" i="32" a="1"/>
  <c r="I12" i="32" s="1"/>
  <c r="D12" i="32" a="1"/>
  <c r="D12" i="32" s="1"/>
  <c r="H12" i="32" a="1"/>
  <c r="H12" i="32" s="1"/>
  <c r="G12" i="32" a="1"/>
  <c r="G12" i="32" s="1"/>
  <c r="C12" i="32" a="1"/>
  <c r="C12" i="32" s="1"/>
  <c r="D29" i="32" a="1"/>
  <c r="D29" i="32" s="1"/>
  <c r="J29" i="32" a="1"/>
  <c r="J29" i="32" s="1"/>
  <c r="E29" i="32" a="1"/>
  <c r="E29" i="32" s="1"/>
  <c r="I29" i="32" a="1"/>
  <c r="I29" i="32" s="1"/>
  <c r="G29" i="32" a="1"/>
  <c r="G29" i="32" s="1"/>
  <c r="F29" i="32" a="1"/>
  <c r="F29" i="32" s="1"/>
  <c r="H29" i="32" a="1"/>
  <c r="H29" i="32" s="1"/>
  <c r="C29" i="32" a="1"/>
  <c r="C29" i="32" s="1"/>
  <c r="B29" i="32" a="1"/>
  <c r="B29" i="32" s="1"/>
  <c r="L191" i="33"/>
  <c r="L201" i="33" s="1"/>
  <c r="J209" i="33" s="1"/>
  <c r="L209" i="33" s="1"/>
  <c r="M209" i="33" s="1"/>
  <c r="M196" i="25"/>
  <c r="H11" i="32" a="1"/>
  <c r="H11" i="32" s="1"/>
  <c r="D11" i="32" a="1"/>
  <c r="D11" i="32" s="1"/>
  <c r="F11" i="32" a="1"/>
  <c r="F11" i="32" s="1"/>
  <c r="J11" i="32" a="1"/>
  <c r="J11" i="32" s="1"/>
  <c r="E11" i="32" a="1"/>
  <c r="E11" i="32" s="1"/>
  <c r="I11" i="32" a="1"/>
  <c r="I11" i="32" s="1"/>
  <c r="C11" i="32" a="1"/>
  <c r="C11" i="32" s="1"/>
  <c r="B11" i="32" a="1"/>
  <c r="B11" i="32" s="1"/>
  <c r="G11" i="32" a="1"/>
  <c r="G11" i="32" s="1"/>
  <c r="H5" i="32" a="1"/>
  <c r="H5" i="32" s="1"/>
  <c r="D5" i="32" a="1"/>
  <c r="D5" i="32" s="1"/>
  <c r="B5" i="32" a="1"/>
  <c r="B5" i="32" s="1"/>
  <c r="F5" i="32" a="1"/>
  <c r="F5" i="32" s="1"/>
  <c r="G5" i="32" a="1"/>
  <c r="G5" i="32" s="1"/>
  <c r="J5" i="32" a="1"/>
  <c r="J5" i="32" s="1"/>
  <c r="E5" i="32" a="1"/>
  <c r="E5" i="32" s="1"/>
  <c r="I5" i="32" a="1"/>
  <c r="I5" i="32" s="1"/>
  <c r="C5" i="32" a="1"/>
  <c r="C5" i="32" s="1"/>
  <c r="J6" i="32" a="1"/>
  <c r="J6" i="32" s="1"/>
  <c r="F6" i="32" a="1"/>
  <c r="F6" i="32" s="1"/>
  <c r="B6" i="32" a="1"/>
  <c r="B6" i="32" s="1"/>
  <c r="E6" i="32" a="1"/>
  <c r="E6" i="32" s="1"/>
  <c r="I6" i="32" a="1"/>
  <c r="I6" i="32" s="1"/>
  <c r="D6" i="32" a="1"/>
  <c r="D6" i="32" s="1"/>
  <c r="H6" i="32" a="1"/>
  <c r="H6" i="32" s="1"/>
  <c r="C6" i="32" a="1"/>
  <c r="C6" i="32" s="1"/>
  <c r="G6" i="32" a="1"/>
  <c r="G6" i="32" s="1"/>
  <c r="F16" i="32" a="1"/>
  <c r="F16" i="32" s="1"/>
  <c r="B16" i="32" a="1"/>
  <c r="B16" i="32" s="1"/>
  <c r="G16" i="32" a="1"/>
  <c r="G16" i="32" s="1"/>
  <c r="J16" i="32" a="1"/>
  <c r="J16" i="32" s="1"/>
  <c r="E16" i="32" a="1"/>
  <c r="E16" i="32" s="1"/>
  <c r="I16" i="32" a="1"/>
  <c r="I16" i="32" s="1"/>
  <c r="D16" i="32" a="1"/>
  <c r="D16" i="32" s="1"/>
  <c r="C16" i="32" a="1"/>
  <c r="C16" i="32" s="1"/>
  <c r="H16" i="32" a="1"/>
  <c r="H16" i="32" s="1"/>
  <c r="L194" i="25"/>
  <c r="H7" i="32" a="1"/>
  <c r="H7" i="32" s="1"/>
  <c r="D7" i="32" a="1"/>
  <c r="D7" i="32" s="1"/>
  <c r="E7" i="32" a="1"/>
  <c r="E7" i="32" s="1"/>
  <c r="I7" i="32" a="1"/>
  <c r="I7" i="32" s="1"/>
  <c r="C7" i="32" a="1"/>
  <c r="C7" i="32" s="1"/>
  <c r="G7" i="32" a="1"/>
  <c r="G7" i="32" s="1"/>
  <c r="B7" i="32" a="1"/>
  <c r="B7" i="32" s="1"/>
  <c r="J7" i="32" a="1"/>
  <c r="J7" i="32" s="1"/>
  <c r="F7" i="32" a="1"/>
  <c r="F7" i="32" s="1"/>
  <c r="F28" i="32" a="1"/>
  <c r="F28" i="32" s="1"/>
  <c r="I45" i="32" a="1"/>
  <c r="I45" i="32" s="1"/>
  <c r="D45" i="32" a="1"/>
  <c r="D45" i="32" s="1"/>
  <c r="C45" i="32" a="1"/>
  <c r="C45" i="32" s="1"/>
  <c r="F45" i="32" a="1"/>
  <c r="F45" i="32" s="1"/>
  <c r="E50" i="32" a="1"/>
  <c r="E50" i="32" s="1"/>
  <c r="I50" i="32" a="1"/>
  <c r="I50" i="32" s="1"/>
  <c r="D50" i="32" a="1"/>
  <c r="D50" i="32" s="1"/>
  <c r="H50" i="32" a="1"/>
  <c r="H50" i="32" s="1"/>
  <c r="C50" i="32" a="1"/>
  <c r="C50" i="32" s="1"/>
  <c r="G50" i="32" a="1"/>
  <c r="G50" i="32" s="1"/>
  <c r="B50" i="32" a="1"/>
  <c r="B50" i="32" s="1"/>
  <c r="H35" i="32" a="1"/>
  <c r="H35" i="32" s="1"/>
  <c r="G35" i="32" a="1"/>
  <c r="G35" i="32" s="1"/>
  <c r="B35" i="32" a="1"/>
  <c r="B35" i="32" s="1"/>
  <c r="F35" i="32" a="1"/>
  <c r="F35" i="32" s="1"/>
  <c r="J45" i="32" a="1"/>
  <c r="J45" i="32" s="1"/>
  <c r="E193" i="25"/>
  <c r="F24" i="32" a="1"/>
  <c r="F24" i="32" s="1"/>
  <c r="F25" i="32" a="1"/>
  <c r="F25" i="32" s="1"/>
  <c r="G26" i="32" a="1"/>
  <c r="G26" i="32" s="1"/>
  <c r="G27" i="32" a="1"/>
  <c r="G27" i="32" s="1"/>
  <c r="B28" i="32" a="1"/>
  <c r="B28" i="32" s="1"/>
  <c r="G28" i="32" a="1"/>
  <c r="G28" i="32" s="1"/>
  <c r="F32" i="32" a="1"/>
  <c r="F32" i="32" s="1"/>
  <c r="E32" i="32" a="1"/>
  <c r="E32" i="32" s="1"/>
  <c r="G32" i="32" a="1"/>
  <c r="G32" i="32" s="1"/>
  <c r="C33" i="32" a="1"/>
  <c r="C33" i="32" s="1"/>
  <c r="I33" i="32" a="1"/>
  <c r="I33" i="32" s="1"/>
  <c r="D39" i="32" a="1"/>
  <c r="D39" i="32" s="1"/>
  <c r="H40" i="32" a="1"/>
  <c r="H40" i="32" s="1"/>
  <c r="G40" i="32" a="1"/>
  <c r="G40" i="32" s="1"/>
  <c r="F40" i="32" a="1"/>
  <c r="F40" i="32" s="1"/>
  <c r="I40" i="32" a="1"/>
  <c r="I40" i="32" s="1"/>
  <c r="B45" i="32" a="1"/>
  <c r="B45" i="32" s="1"/>
  <c r="C46" i="32" a="1"/>
  <c r="C46" i="32" s="1"/>
  <c r="H57" i="32" a="1"/>
  <c r="H57" i="32" s="1"/>
  <c r="D57" i="32" a="1"/>
  <c r="D57" i="32" s="1"/>
  <c r="J57" i="32" a="1"/>
  <c r="J57" i="32" s="1"/>
  <c r="E57" i="32" a="1"/>
  <c r="E57" i="32" s="1"/>
  <c r="I57" i="32" a="1"/>
  <c r="I57" i="32" s="1"/>
  <c r="C57" i="32" a="1"/>
  <c r="C57" i="32" s="1"/>
  <c r="G57" i="32" a="1"/>
  <c r="G57" i="32" s="1"/>
  <c r="E74" i="32" a="1"/>
  <c r="E74" i="32" s="1"/>
  <c r="F74" i="32" a="1"/>
  <c r="F74" i="32" s="1"/>
  <c r="I74" i="32" a="1"/>
  <c r="I74" i="32" s="1"/>
  <c r="D74" i="32" a="1"/>
  <c r="D74" i="32" s="1"/>
  <c r="H74" i="32" a="1"/>
  <c r="H74" i="32" s="1"/>
  <c r="C74" i="32" a="1"/>
  <c r="C74" i="32" s="1"/>
  <c r="J74" i="32" a="1"/>
  <c r="J74" i="32" s="1"/>
  <c r="H92" i="32" a="1"/>
  <c r="H92" i="32" s="1"/>
  <c r="C92" i="32" a="1"/>
  <c r="C92" i="32" s="1"/>
  <c r="G92" i="32" a="1"/>
  <c r="G92" i="32" s="1"/>
  <c r="F92" i="32" a="1"/>
  <c r="F92" i="32" s="1"/>
  <c r="E92" i="32" a="1"/>
  <c r="E92" i="32" s="1"/>
  <c r="D92" i="32" a="1"/>
  <c r="D92" i="32" s="1"/>
  <c r="J92" i="32" a="1"/>
  <c r="J92" i="32" s="1"/>
  <c r="I92" i="32" a="1"/>
  <c r="I92" i="32" s="1"/>
  <c r="I99" i="32" a="1"/>
  <c r="I99" i="32" s="1"/>
  <c r="D99" i="32" a="1"/>
  <c r="D99" i="32" s="1"/>
  <c r="H99" i="32" a="1"/>
  <c r="H99" i="32" s="1"/>
  <c r="C99" i="32" a="1"/>
  <c r="C99" i="32" s="1"/>
  <c r="G99" i="32" a="1"/>
  <c r="G99" i="32" s="1"/>
  <c r="F99" i="32" a="1"/>
  <c r="F99" i="32" s="1"/>
  <c r="E99" i="32" a="1"/>
  <c r="E99" i="32" s="1"/>
  <c r="J99" i="32" a="1"/>
  <c r="J99" i="32" s="1"/>
  <c r="E27" i="32" a="1"/>
  <c r="E27" i="32" s="1"/>
  <c r="H149" i="32" a="1"/>
  <c r="H149" i="32" s="1"/>
  <c r="G149" i="32" a="1"/>
  <c r="G149" i="32" s="1"/>
  <c r="F149" i="32" a="1"/>
  <c r="F149" i="32" s="1"/>
  <c r="J149" i="32" a="1"/>
  <c r="J149" i="32" s="1"/>
  <c r="D149" i="32" a="1"/>
  <c r="D149" i="32" s="1"/>
  <c r="I149" i="32" a="1"/>
  <c r="I149" i="32" s="1"/>
  <c r="E149" i="32" a="1"/>
  <c r="E149" i="32" s="1"/>
  <c r="C149" i="32" a="1"/>
  <c r="C149" i="32" s="1"/>
  <c r="J8" i="32" a="1"/>
  <c r="J8" i="32" s="1"/>
  <c r="F8" i="32" a="1"/>
  <c r="F8" i="32" s="1"/>
  <c r="B8" i="32" a="1"/>
  <c r="B8" i="32" s="1"/>
  <c r="F26" i="32" a="1"/>
  <c r="F26" i="32" s="1"/>
  <c r="D94" i="32" a="1"/>
  <c r="D94" i="32" s="1"/>
  <c r="H94" i="32" a="1"/>
  <c r="H94" i="32" s="1"/>
  <c r="C94" i="32" a="1"/>
  <c r="C94" i="32" s="1"/>
  <c r="G94" i="32" a="1"/>
  <c r="G94" i="32" s="1"/>
  <c r="E94" i="32" a="1"/>
  <c r="E94" i="32" s="1"/>
  <c r="J94" i="32" a="1"/>
  <c r="J94" i="32" s="1"/>
  <c r="I94" i="32" a="1"/>
  <c r="I94" i="32" s="1"/>
  <c r="F94" i="32" a="1"/>
  <c r="F94" i="32" s="1"/>
  <c r="B13" i="32" a="1"/>
  <c r="B13" i="32" s="1"/>
  <c r="F23" i="32" a="1"/>
  <c r="F23" i="32" s="1"/>
  <c r="G25" i="32" a="1"/>
  <c r="G25" i="32" s="1"/>
  <c r="B27" i="32" a="1"/>
  <c r="B27" i="32" s="1"/>
  <c r="D30" i="32" a="1"/>
  <c r="D30" i="32" s="1"/>
  <c r="J30" i="32" a="1"/>
  <c r="J30" i="32" s="1"/>
  <c r="B32" i="32" a="1"/>
  <c r="B32" i="32" s="1"/>
  <c r="J33" i="32" a="1"/>
  <c r="J33" i="32" s="1"/>
  <c r="D36" i="32" a="1"/>
  <c r="D36" i="32" s="1"/>
  <c r="J36" i="32" a="1"/>
  <c r="J36" i="32" s="1"/>
  <c r="E39" i="32" a="1"/>
  <c r="E39" i="32" s="1"/>
  <c r="B40" i="32" a="1"/>
  <c r="B40" i="32" s="1"/>
  <c r="G41" i="32" a="1"/>
  <c r="G41" i="32" s="1"/>
  <c r="J49" i="32" a="1"/>
  <c r="J49" i="32" s="1"/>
  <c r="E49" i="32" a="1"/>
  <c r="E49" i="32" s="1"/>
  <c r="I49" i="32" a="1"/>
  <c r="I49" i="32" s="1"/>
  <c r="D49" i="32" a="1"/>
  <c r="D49" i="32" s="1"/>
  <c r="H49" i="32" a="1"/>
  <c r="H49" i="32" s="1"/>
  <c r="C49" i="32" a="1"/>
  <c r="C49" i="32" s="1"/>
  <c r="F50" i="32" a="1"/>
  <c r="F50" i="32" s="1"/>
  <c r="H63" i="32" a="1"/>
  <c r="H63" i="32" s="1"/>
  <c r="C63" i="32" a="1"/>
  <c r="C63" i="32" s="1"/>
  <c r="J63" i="32" a="1"/>
  <c r="J63" i="32" s="1"/>
  <c r="D63" i="32" a="1"/>
  <c r="D63" i="32" s="1"/>
  <c r="I63" i="32" a="1"/>
  <c r="I63" i="32" s="1"/>
  <c r="G63" i="32" a="1"/>
  <c r="G63" i="32" s="1"/>
  <c r="F63" i="32" a="1"/>
  <c r="F63" i="32" s="1"/>
  <c r="I71" i="32" a="1"/>
  <c r="I71" i="32" s="1"/>
  <c r="D71" i="32" a="1"/>
  <c r="D71" i="32" s="1"/>
  <c r="C71" i="32" a="1"/>
  <c r="C71" i="32" s="1"/>
  <c r="F71" i="32" a="1"/>
  <c r="F71" i="32" s="1"/>
  <c r="E71" i="32" a="1"/>
  <c r="E71" i="32" s="1"/>
  <c r="J71" i="32" a="1"/>
  <c r="J71" i="32" s="1"/>
  <c r="I97" i="32" a="1"/>
  <c r="I97" i="32" s="1"/>
  <c r="D97" i="32" a="1"/>
  <c r="D97" i="32" s="1"/>
  <c r="H97" i="32" a="1"/>
  <c r="H97" i="32" s="1"/>
  <c r="C97" i="32" a="1"/>
  <c r="C97" i="32" s="1"/>
  <c r="G97" i="32" a="1"/>
  <c r="G97" i="32" s="1"/>
  <c r="E97" i="32" a="1"/>
  <c r="E97" i="32" s="1"/>
  <c r="J97" i="32" a="1"/>
  <c r="J97" i="32" s="1"/>
  <c r="G132" i="32" a="1"/>
  <c r="G132" i="32" s="1"/>
  <c r="F132" i="32" a="1"/>
  <c r="F132" i="32" s="1"/>
  <c r="E132" i="32" a="1"/>
  <c r="E132" i="32" s="1"/>
  <c r="J132" i="32" a="1"/>
  <c r="J132" i="32" s="1"/>
  <c r="C132" i="32" a="1"/>
  <c r="C132" i="32" s="1"/>
  <c r="I132" i="32" a="1"/>
  <c r="I132" i="32" s="1"/>
  <c r="H132" i="32" a="1"/>
  <c r="H132" i="32" s="1"/>
  <c r="D132" i="32" a="1"/>
  <c r="D132" i="32" s="1"/>
  <c r="G53" i="32" a="1"/>
  <c r="G53" i="32" s="1"/>
  <c r="C53" i="32" a="1"/>
  <c r="C53" i="32" s="1"/>
  <c r="I53" i="32" a="1"/>
  <c r="I53" i="32" s="1"/>
  <c r="D53" i="32" a="1"/>
  <c r="D53" i="32" s="1"/>
  <c r="H53" i="32" a="1"/>
  <c r="H53" i="32" s="1"/>
  <c r="B53" i="32" a="1"/>
  <c r="B53" i="32" s="1"/>
  <c r="F53" i="32" a="1"/>
  <c r="F53" i="32" s="1"/>
  <c r="C17" i="32" a="1"/>
  <c r="C17" i="32" s="1"/>
  <c r="H17" i="32" a="1"/>
  <c r="H17" i="32" s="1"/>
  <c r="G55" i="32" a="1"/>
  <c r="G55" i="32" s="1"/>
  <c r="C55" i="32" a="1"/>
  <c r="C55" i="32" s="1"/>
  <c r="I55" i="32" a="1"/>
  <c r="I55" i="32" s="1"/>
  <c r="D55" i="32" a="1"/>
  <c r="D55" i="32" s="1"/>
  <c r="H55" i="32" a="1"/>
  <c r="H55" i="32" s="1"/>
  <c r="B55" i="32" a="1"/>
  <c r="B55" i="32" s="1"/>
  <c r="F55" i="32" a="1"/>
  <c r="F55" i="32" s="1"/>
  <c r="H9" i="32" a="1"/>
  <c r="H9" i="32" s="1"/>
  <c r="D9" i="32" a="1"/>
  <c r="D9" i="32" s="1"/>
  <c r="E9" i="32" a="1"/>
  <c r="E9" i="32" s="1"/>
  <c r="F13" i="32" a="1"/>
  <c r="F13" i="32" s="1"/>
  <c r="J14" i="32" a="1"/>
  <c r="J14" i="32" s="1"/>
  <c r="F14" i="32" a="1"/>
  <c r="F14" i="32" s="1"/>
  <c r="B14" i="32" a="1"/>
  <c r="B14" i="32" s="1"/>
  <c r="E14" i="32" a="1"/>
  <c r="E14" i="32" s="1"/>
  <c r="F182" i="25"/>
  <c r="J4" i="32" a="1"/>
  <c r="J4" i="32" s="1"/>
  <c r="F4" i="32" a="1"/>
  <c r="F4" i="32" s="1"/>
  <c r="B4" i="32" a="1"/>
  <c r="B4" i="32" s="1"/>
  <c r="E4" i="32" a="1"/>
  <c r="E4" i="32" s="1"/>
  <c r="H15" i="32" a="1"/>
  <c r="H15" i="32" s="1"/>
  <c r="D15" i="32" a="1"/>
  <c r="D15" i="32" s="1"/>
  <c r="E15" i="32" a="1"/>
  <c r="E15" i="32" s="1"/>
  <c r="D17" i="32" a="1"/>
  <c r="D17" i="32" s="1"/>
  <c r="I17" i="32" a="1"/>
  <c r="I17" i="32" s="1"/>
  <c r="E18" i="32" a="1"/>
  <c r="E18" i="32" s="1"/>
  <c r="G8" i="32" a="1"/>
  <c r="G8" i="32" s="1"/>
  <c r="F9" i="32" a="1"/>
  <c r="F9" i="32" s="1"/>
  <c r="G13" i="32" a="1"/>
  <c r="G13" i="32" s="1"/>
  <c r="J15" i="32" a="1"/>
  <c r="J15" i="32" s="1"/>
  <c r="J17" i="32" a="1"/>
  <c r="J17" i="32" s="1"/>
  <c r="F20" i="32" a="1"/>
  <c r="F20" i="32" s="1"/>
  <c r="G21" i="32" a="1"/>
  <c r="G21" i="32" s="1"/>
  <c r="G23" i="32" a="1"/>
  <c r="G23" i="32" s="1"/>
  <c r="B24" i="32" a="1"/>
  <c r="B24" i="32" s="1"/>
  <c r="G24" i="32" a="1"/>
  <c r="G24" i="32" s="1"/>
  <c r="B25" i="32" a="1"/>
  <c r="B25" i="32" s="1"/>
  <c r="C26" i="32" a="1"/>
  <c r="C26" i="32" s="1"/>
  <c r="H26" i="32" a="1"/>
  <c r="H26" i="32" s="1"/>
  <c r="C27" i="32" a="1"/>
  <c r="C27" i="32" s="1"/>
  <c r="H27" i="32" a="1"/>
  <c r="H27" i="32" s="1"/>
  <c r="C28" i="32" a="1"/>
  <c r="C28" i="32" s="1"/>
  <c r="H28" i="32" a="1"/>
  <c r="H28" i="32" s="1"/>
  <c r="E30" i="32" a="1"/>
  <c r="E30" i="32" s="1"/>
  <c r="G31" i="32" a="1"/>
  <c r="G31" i="32" s="1"/>
  <c r="B31" i="32" a="1"/>
  <c r="B31" i="32" s="1"/>
  <c r="J31" i="32" a="1"/>
  <c r="J31" i="32" s="1"/>
  <c r="F31" i="32" a="1"/>
  <c r="F31" i="32" s="1"/>
  <c r="H32" i="32" a="1"/>
  <c r="H32" i="32" s="1"/>
  <c r="I34" i="32" a="1"/>
  <c r="I34" i="32" s="1"/>
  <c r="D34" i="32" a="1"/>
  <c r="D34" i="32" s="1"/>
  <c r="C34" i="32" a="1"/>
  <c r="C34" i="32" s="1"/>
  <c r="C35" i="32" a="1"/>
  <c r="C35" i="32" s="1"/>
  <c r="I35" i="32" a="1"/>
  <c r="I35" i="32" s="1"/>
  <c r="F37" i="32" a="1"/>
  <c r="F37" i="32" s="1"/>
  <c r="E37" i="32" a="1"/>
  <c r="E37" i="32" s="1"/>
  <c r="C40" i="32" a="1"/>
  <c r="C40" i="32" s="1"/>
  <c r="J40" i="32" a="1"/>
  <c r="J40" i="32" s="1"/>
  <c r="E45" i="32" a="1"/>
  <c r="E45" i="32" s="1"/>
  <c r="C47" i="32" a="1"/>
  <c r="C47" i="32" s="1"/>
  <c r="G47" i="32" a="1"/>
  <c r="G47" i="32" s="1"/>
  <c r="B47" i="32" a="1"/>
  <c r="B47" i="32" s="1"/>
  <c r="F47" i="32" a="1"/>
  <c r="F47" i="32" s="1"/>
  <c r="J47" i="32" a="1"/>
  <c r="J47" i="32" s="1"/>
  <c r="I47" i="32" a="1"/>
  <c r="I47" i="32" s="1"/>
  <c r="J50" i="32" a="1"/>
  <c r="J50" i="32" s="1"/>
  <c r="J53" i="32" a="1"/>
  <c r="J53" i="32" s="1"/>
  <c r="F57" i="32" a="1"/>
  <c r="F57" i="32" s="1"/>
  <c r="C61" i="32" a="1"/>
  <c r="C61" i="32" s="1"/>
  <c r="G61" i="32" a="1"/>
  <c r="G61" i="32" s="1"/>
  <c r="J61" i="32" a="1"/>
  <c r="J61" i="32" s="1"/>
  <c r="D61" i="32" a="1"/>
  <c r="D61" i="32" s="1"/>
  <c r="I61" i="32" a="1"/>
  <c r="I61" i="32" s="1"/>
  <c r="H61" i="32" a="1"/>
  <c r="H61" i="32" s="1"/>
  <c r="F61" i="32" a="1"/>
  <c r="F61" i="32" s="1"/>
  <c r="E63" i="32" a="1"/>
  <c r="E63" i="32" s="1"/>
  <c r="I69" i="32" a="1"/>
  <c r="I69" i="32" s="1"/>
  <c r="D69" i="32" a="1"/>
  <c r="D69" i="32" s="1"/>
  <c r="H69" i="32" a="1"/>
  <c r="H69" i="32" s="1"/>
  <c r="G69" i="32" a="1"/>
  <c r="G69" i="32" s="1"/>
  <c r="J69" i="32" a="1"/>
  <c r="J69" i="32" s="1"/>
  <c r="F69" i="32" a="1"/>
  <c r="F69" i="32" s="1"/>
  <c r="G71" i="32" a="1"/>
  <c r="G71" i="32" s="1"/>
  <c r="G74" i="32" a="1"/>
  <c r="G74" i="32" s="1"/>
  <c r="F97" i="32" a="1"/>
  <c r="F97" i="32" s="1"/>
  <c r="J13" i="32" a="1"/>
  <c r="J13" i="32" s="1"/>
  <c r="C25" i="32" a="1"/>
  <c r="C25" i="32" s="1"/>
  <c r="F27" i="32" a="1"/>
  <c r="F27" i="32" s="1"/>
  <c r="C60" i="32" a="1"/>
  <c r="C60" i="32" s="1"/>
  <c r="G60" i="32" a="1"/>
  <c r="G60" i="32" s="1"/>
  <c r="F60" i="32" a="1"/>
  <c r="F60" i="32" s="1"/>
  <c r="E60" i="32" a="1"/>
  <c r="E60" i="32" s="1"/>
  <c r="J60" i="32" a="1"/>
  <c r="J60" i="32" s="1"/>
  <c r="D60" i="32" a="1"/>
  <c r="D60" i="32" s="1"/>
  <c r="I60" i="32" a="1"/>
  <c r="I60" i="32" s="1"/>
  <c r="C8" i="32" a="1"/>
  <c r="C8" i="32" s="1"/>
  <c r="B9" i="32" a="1"/>
  <c r="B9" i="32" s="1"/>
  <c r="G14" i="32" a="1"/>
  <c r="G14" i="32" s="1"/>
  <c r="I18" i="32" a="1"/>
  <c r="I18" i="32" s="1"/>
  <c r="D18" i="32" a="1"/>
  <c r="D18" i="32" s="1"/>
  <c r="F18" i="32" a="1"/>
  <c r="F18" i="32" s="1"/>
  <c r="B21" i="32" a="1"/>
  <c r="B21" i="32" s="1"/>
  <c r="B23" i="32" a="1"/>
  <c r="B23" i="32" s="1"/>
  <c r="I26" i="32" a="1"/>
  <c r="I26" i="32" s="1"/>
  <c r="I28" i="32" a="1"/>
  <c r="I28" i="32" s="1"/>
  <c r="C32" i="32" a="1"/>
  <c r="C32" i="32" s="1"/>
  <c r="I32" i="32" a="1"/>
  <c r="I32" i="32" s="1"/>
  <c r="D35" i="32" a="1"/>
  <c r="D35" i="32" s="1"/>
  <c r="D40" i="32" a="1"/>
  <c r="D40" i="32" s="1"/>
  <c r="C41" i="32" a="1"/>
  <c r="C41" i="32" s="1"/>
  <c r="F41" i="32" a="1"/>
  <c r="F41" i="32" s="1"/>
  <c r="E41" i="32" a="1"/>
  <c r="E41" i="32" s="1"/>
  <c r="F43" i="32" a="1"/>
  <c r="F43" i="32" s="1"/>
  <c r="J43" i="32" a="1"/>
  <c r="J43" i="32" s="1"/>
  <c r="I43" i="32" a="1"/>
  <c r="I43" i="32" s="1"/>
  <c r="H43" i="32" a="1"/>
  <c r="H43" i="32" s="1"/>
  <c r="D51" i="32" a="1"/>
  <c r="D51" i="32" s="1"/>
  <c r="H51" i="32" a="1"/>
  <c r="H51" i="32" s="1"/>
  <c r="C51" i="32" a="1"/>
  <c r="C51" i="32" s="1"/>
  <c r="G51" i="32" a="1"/>
  <c r="G51" i="32" s="1"/>
  <c r="B51" i="32" a="1"/>
  <c r="B51" i="32" s="1"/>
  <c r="F51" i="32" a="1"/>
  <c r="F51" i="32" s="1"/>
  <c r="J51" i="32" a="1"/>
  <c r="J51" i="32" s="1"/>
  <c r="J55" i="32" a="1"/>
  <c r="J55" i="32" s="1"/>
  <c r="E61" i="32" a="1"/>
  <c r="E61" i="32" s="1"/>
  <c r="C69" i="32" a="1"/>
  <c r="C69" i="32" s="1"/>
  <c r="H71" i="32" a="1"/>
  <c r="H71" i="32" s="1"/>
  <c r="F17" i="32" a="1"/>
  <c r="F17" i="32" s="1"/>
  <c r="D25" i="32" a="1"/>
  <c r="D25" i="32" s="1"/>
  <c r="I25" i="32" a="1"/>
  <c r="I25" i="32" s="1"/>
  <c r="D26" i="32" a="1"/>
  <c r="D26" i="32" s="1"/>
  <c r="D27" i="32" a="1"/>
  <c r="D27" i="32" s="1"/>
  <c r="I27" i="32" a="1"/>
  <c r="I27" i="32" s="1"/>
  <c r="D28" i="32" a="1"/>
  <c r="D28" i="32" s="1"/>
  <c r="J28" i="32" a="1"/>
  <c r="J28" i="32" s="1"/>
  <c r="J35" i="32" a="1"/>
  <c r="J35" i="32" s="1"/>
  <c r="I39" i="32" a="1"/>
  <c r="I39" i="32" s="1"/>
  <c r="H39" i="32" a="1"/>
  <c r="H39" i="32" s="1"/>
  <c r="G39" i="32" a="1"/>
  <c r="G39" i="32" s="1"/>
  <c r="B39" i="32" a="1"/>
  <c r="B39" i="32" s="1"/>
  <c r="G45" i="32" a="1"/>
  <c r="G45" i="32" s="1"/>
  <c r="G58" i="32" a="1"/>
  <c r="G58" i="32" s="1"/>
  <c r="C58" i="32" a="1"/>
  <c r="C58" i="32" s="1"/>
  <c r="H58" i="32" a="1"/>
  <c r="H58" i="32" s="1"/>
  <c r="F58" i="32" a="1"/>
  <c r="F58" i="32" s="1"/>
  <c r="E58" i="32" a="1"/>
  <c r="E58" i="32" s="1"/>
  <c r="J58" i="32" a="1"/>
  <c r="J58" i="32" s="1"/>
  <c r="D58" i="32" a="1"/>
  <c r="D58" i="32" s="1"/>
  <c r="H64" i="32" a="1"/>
  <c r="H64" i="32" s="1"/>
  <c r="C64" i="32" a="1"/>
  <c r="C64" i="32" s="1"/>
  <c r="G64" i="32" a="1"/>
  <c r="G64" i="32" s="1"/>
  <c r="F64" i="32" a="1"/>
  <c r="F64" i="32" s="1"/>
  <c r="E64" i="32" a="1"/>
  <c r="E64" i="32" s="1"/>
  <c r="J64" i="32" a="1"/>
  <c r="J64" i="32" s="1"/>
  <c r="D64" i="32" a="1"/>
  <c r="D64" i="32" s="1"/>
  <c r="G137" i="32" a="1"/>
  <c r="G137" i="32" s="1"/>
  <c r="F137" i="32" a="1"/>
  <c r="F137" i="32" s="1"/>
  <c r="E137" i="32" a="1"/>
  <c r="E137" i="32" s="1"/>
  <c r="C137" i="32" a="1"/>
  <c r="C137" i="32" s="1"/>
  <c r="J137" i="32" a="1"/>
  <c r="J137" i="32" s="1"/>
  <c r="I137" i="32" a="1"/>
  <c r="I137" i="32" s="1"/>
  <c r="H137" i="32" a="1"/>
  <c r="H137" i="32" s="1"/>
  <c r="D137" i="32" a="1"/>
  <c r="D137" i="32" s="1"/>
  <c r="H13" i="32" a="1"/>
  <c r="H13" i="32" s="1"/>
  <c r="D13" i="32" a="1"/>
  <c r="D13" i="32" s="1"/>
  <c r="E13" i="32" a="1"/>
  <c r="E13" i="32" s="1"/>
  <c r="I13" i="32" a="1"/>
  <c r="I13" i="32" s="1"/>
  <c r="E26" i="32" a="1"/>
  <c r="E26" i="32" s="1"/>
  <c r="J26" i="32" a="1"/>
  <c r="J26" i="32" s="1"/>
  <c r="C30" i="32" a="1"/>
  <c r="C30" i="32" s="1"/>
  <c r="B30" i="32" a="1"/>
  <c r="B30" i="32" s="1"/>
  <c r="G30" i="32" a="1"/>
  <c r="G30" i="32" s="1"/>
  <c r="E33" i="32" a="1"/>
  <c r="E33" i="32" s="1"/>
  <c r="D33" i="32" a="1"/>
  <c r="D33" i="32" s="1"/>
  <c r="G33" i="32" a="1"/>
  <c r="G33" i="32" s="1"/>
  <c r="E35" i="32" a="1"/>
  <c r="E35" i="32" s="1"/>
  <c r="G36" i="32" a="1"/>
  <c r="G36" i="32" s="1"/>
  <c r="F36" i="32" a="1"/>
  <c r="F36" i="32" s="1"/>
  <c r="H45" i="32" a="1"/>
  <c r="H45" i="32" s="1"/>
  <c r="J104" i="32" a="1"/>
  <c r="J104" i="32" s="1"/>
  <c r="E104" i="32" a="1"/>
  <c r="E104" i="32" s="1"/>
  <c r="I104" i="32" a="1"/>
  <c r="I104" i="32" s="1"/>
  <c r="D104" i="32" a="1"/>
  <c r="D104" i="32" s="1"/>
  <c r="H104" i="32" a="1"/>
  <c r="H104" i="32" s="1"/>
  <c r="C104" i="32" a="1"/>
  <c r="C104" i="32" s="1"/>
  <c r="G104" i="32" a="1"/>
  <c r="G104" i="32" s="1"/>
  <c r="F104" i="32" a="1"/>
  <c r="F104" i="32" s="1"/>
  <c r="G44" i="32" a="1"/>
  <c r="G44" i="32" s="1"/>
  <c r="J46" i="32" a="1"/>
  <c r="J46" i="32" s="1"/>
  <c r="H48" i="32" a="1"/>
  <c r="H48" i="32" s="1"/>
  <c r="I54" i="32" a="1"/>
  <c r="I54" i="32" s="1"/>
  <c r="E54" i="32" a="1"/>
  <c r="E54" i="32" s="1"/>
  <c r="F54" i="32" a="1"/>
  <c r="F54" i="32" s="1"/>
  <c r="D67" i="32" a="1"/>
  <c r="D67" i="32" s="1"/>
  <c r="H67" i="32" a="1"/>
  <c r="H67" i="32" s="1"/>
  <c r="G67" i="32" a="1"/>
  <c r="G67" i="32" s="1"/>
  <c r="I67" i="32" a="1"/>
  <c r="I67" i="32" s="1"/>
  <c r="E78" i="32" a="1"/>
  <c r="E78" i="32" s="1"/>
  <c r="C88" i="32" a="1"/>
  <c r="C88" i="32" s="1"/>
  <c r="G88" i="32" a="1"/>
  <c r="G88" i="32" s="1"/>
  <c r="J88" i="32" a="1"/>
  <c r="J88" i="32" s="1"/>
  <c r="D88" i="32" a="1"/>
  <c r="D88" i="32" s="1"/>
  <c r="I88" i="32" a="1"/>
  <c r="I88" i="32" s="1"/>
  <c r="H88" i="32" a="1"/>
  <c r="H88" i="32" s="1"/>
  <c r="F88" i="32" a="1"/>
  <c r="F88" i="32" s="1"/>
  <c r="J107" i="32" a="1"/>
  <c r="J107" i="32" s="1"/>
  <c r="E107" i="32" a="1"/>
  <c r="E107" i="32" s="1"/>
  <c r="I107" i="32" a="1"/>
  <c r="I107" i="32" s="1"/>
  <c r="D107" i="32" a="1"/>
  <c r="D107" i="32" s="1"/>
  <c r="H107" i="32" a="1"/>
  <c r="H107" i="32" s="1"/>
  <c r="G107" i="32" a="1"/>
  <c r="G107" i="32" s="1"/>
  <c r="F107" i="32" a="1"/>
  <c r="F107" i="32" s="1"/>
  <c r="C107" i="32" a="1"/>
  <c r="C107" i="32" s="1"/>
  <c r="G114" i="32" a="1"/>
  <c r="G114" i="32" s="1"/>
  <c r="C114" i="32" a="1"/>
  <c r="C114" i="32" s="1"/>
  <c r="J114" i="32" a="1"/>
  <c r="J114" i="32" s="1"/>
  <c r="F114" i="32" a="1"/>
  <c r="F114" i="32" s="1"/>
  <c r="E114" i="32" a="1"/>
  <c r="E114" i="32" s="1"/>
  <c r="D114" i="32" a="1"/>
  <c r="D114" i="32" s="1"/>
  <c r="I114" i="32" a="1"/>
  <c r="I114" i="32" s="1"/>
  <c r="H114" i="32" a="1"/>
  <c r="H114" i="32" s="1"/>
  <c r="I52" i="32" a="1"/>
  <c r="I52" i="32" s="1"/>
  <c r="E52" i="32" a="1"/>
  <c r="E52" i="32" s="1"/>
  <c r="F52" i="32" a="1"/>
  <c r="F52" i="32" s="1"/>
  <c r="H65" i="32" a="1"/>
  <c r="H65" i="32" s="1"/>
  <c r="C65" i="32" a="1"/>
  <c r="C65" i="32" s="1"/>
  <c r="G65" i="32" a="1"/>
  <c r="G65" i="32" s="1"/>
  <c r="C87" i="32" a="1"/>
  <c r="C87" i="32" s="1"/>
  <c r="G87" i="32" a="1"/>
  <c r="G87" i="32" s="1"/>
  <c r="F87" i="32" a="1"/>
  <c r="F87" i="32" s="1"/>
  <c r="J87" i="32" a="1"/>
  <c r="J87" i="32" s="1"/>
  <c r="I87" i="32" a="1"/>
  <c r="I87" i="32" s="1"/>
  <c r="H90" i="32" a="1"/>
  <c r="H90" i="32" s="1"/>
  <c r="C90" i="32" a="1"/>
  <c r="C90" i="32" s="1"/>
  <c r="G90" i="32" a="1"/>
  <c r="G90" i="32" s="1"/>
  <c r="E90" i="32" a="1"/>
  <c r="E90" i="32" s="1"/>
  <c r="J90" i="32" a="1"/>
  <c r="J90" i="32" s="1"/>
  <c r="D90" i="32" a="1"/>
  <c r="D90" i="32" s="1"/>
  <c r="J105" i="32" a="1"/>
  <c r="J105" i="32" s="1"/>
  <c r="E105" i="32" a="1"/>
  <c r="E105" i="32" s="1"/>
  <c r="I105" i="32" a="1"/>
  <c r="I105" i="32" s="1"/>
  <c r="D105" i="32" a="1"/>
  <c r="D105" i="32" s="1"/>
  <c r="H105" i="32" a="1"/>
  <c r="H105" i="32" s="1"/>
  <c r="C105" i="32" a="1"/>
  <c r="C105" i="32" s="1"/>
  <c r="F108" i="32" a="1"/>
  <c r="F108" i="32" s="1"/>
  <c r="J108" i="32" a="1"/>
  <c r="J108" i="32" s="1"/>
  <c r="E108" i="32" a="1"/>
  <c r="E108" i="32" s="1"/>
  <c r="I108" i="32" a="1"/>
  <c r="I108" i="32" s="1"/>
  <c r="D108" i="32" a="1"/>
  <c r="D108" i="32" s="1"/>
  <c r="H108" i="32" a="1"/>
  <c r="H108" i="32" s="1"/>
  <c r="G108" i="32" a="1"/>
  <c r="G108" i="32" s="1"/>
  <c r="C108" i="32" a="1"/>
  <c r="C108" i="32" s="1"/>
  <c r="F125" i="32" a="1"/>
  <c r="F125" i="32" s="1"/>
  <c r="E125" i="32" a="1"/>
  <c r="E125" i="32" s="1"/>
  <c r="J125" i="32" a="1"/>
  <c r="J125" i="32" s="1"/>
  <c r="D125" i="32" a="1"/>
  <c r="D125" i="32" s="1"/>
  <c r="I125" i="32" a="1"/>
  <c r="I125" i="32" s="1"/>
  <c r="H125" i="32" a="1"/>
  <c r="H125" i="32" s="1"/>
  <c r="G125" i="32" a="1"/>
  <c r="G125" i="32" s="1"/>
  <c r="C125" i="32" a="1"/>
  <c r="C125" i="32" s="1"/>
  <c r="J42" i="32" a="1"/>
  <c r="J42" i="32" s="1"/>
  <c r="H44" i="32" a="1"/>
  <c r="H44" i="32" s="1"/>
  <c r="B46" i="32" a="1"/>
  <c r="B46" i="32" s="1"/>
  <c r="E48" i="32" a="1"/>
  <c r="E48" i="32" s="1"/>
  <c r="B54" i="32" a="1"/>
  <c r="B54" i="32" s="1"/>
  <c r="G54" i="32" a="1"/>
  <c r="G54" i="32" s="1"/>
  <c r="C59" i="32" a="1"/>
  <c r="C59" i="32" s="1"/>
  <c r="G59" i="32" a="1"/>
  <c r="G59" i="32" s="1"/>
  <c r="H59" i="32" a="1"/>
  <c r="H59" i="32" s="1"/>
  <c r="I65" i="32" a="1"/>
  <c r="I65" i="32" s="1"/>
  <c r="C67" i="32" a="1"/>
  <c r="C67" i="32" s="1"/>
  <c r="J67" i="32" a="1"/>
  <c r="J67" i="32" s="1"/>
  <c r="I72" i="32" a="1"/>
  <c r="I72" i="32" s="1"/>
  <c r="D72" i="32" a="1"/>
  <c r="D72" i="32" s="1"/>
  <c r="C72" i="32" a="1"/>
  <c r="C72" i="32" s="1"/>
  <c r="J73" i="32" a="1"/>
  <c r="J73" i="32" s="1"/>
  <c r="E73" i="32" a="1"/>
  <c r="E73" i="32" s="1"/>
  <c r="I73" i="32" a="1"/>
  <c r="I73" i="32" s="1"/>
  <c r="D73" i="32" a="1"/>
  <c r="D73" i="32" s="1"/>
  <c r="C73" i="32" a="1"/>
  <c r="C73" i="32" s="1"/>
  <c r="H78" i="32" a="1"/>
  <c r="H78" i="32" s="1"/>
  <c r="G86" i="32" a="1"/>
  <c r="G86" i="32" s="1"/>
  <c r="J86" i="32" a="1"/>
  <c r="J86" i="32" s="1"/>
  <c r="D86" i="32" a="1"/>
  <c r="D86" i="32" s="1"/>
  <c r="F86" i="32" a="1"/>
  <c r="F86" i="32" s="1"/>
  <c r="E88" i="32" a="1"/>
  <c r="E88" i="32" s="1"/>
  <c r="J48" i="32" a="1"/>
  <c r="J48" i="32" s="1"/>
  <c r="B52" i="32" a="1"/>
  <c r="B52" i="32" s="1"/>
  <c r="G52" i="32" a="1"/>
  <c r="G52" i="32" s="1"/>
  <c r="D68" i="32" a="1"/>
  <c r="D68" i="32" s="1"/>
  <c r="H68" i="32" a="1"/>
  <c r="H68" i="32" s="1"/>
  <c r="G68" i="32" a="1"/>
  <c r="G68" i="32" s="1"/>
  <c r="J68" i="32" a="1"/>
  <c r="J68" i="32" s="1"/>
  <c r="D87" i="32" a="1"/>
  <c r="D87" i="32" s="1"/>
  <c r="F105" i="32" a="1"/>
  <c r="F105" i="32" s="1"/>
  <c r="J121" i="32" a="1"/>
  <c r="J121" i="32" s="1"/>
  <c r="D121" i="32" a="1"/>
  <c r="D121" i="32" s="1"/>
  <c r="C121" i="32" a="1"/>
  <c r="C121" i="32" s="1"/>
  <c r="I121" i="32" a="1"/>
  <c r="I121" i="32" s="1"/>
  <c r="H121" i="32" a="1"/>
  <c r="H121" i="32" s="1"/>
  <c r="F121" i="32" a="1"/>
  <c r="F121" i="32" s="1"/>
  <c r="G121" i="32" a="1"/>
  <c r="G121" i="32" s="1"/>
  <c r="E121" i="32" a="1"/>
  <c r="E121" i="32" s="1"/>
  <c r="E145" i="32" a="1"/>
  <c r="E145" i="32" s="1"/>
  <c r="J145" i="32" a="1"/>
  <c r="J145" i="32" s="1"/>
  <c r="D145" i="32" a="1"/>
  <c r="D145" i="32" s="1"/>
  <c r="C145" i="32" a="1"/>
  <c r="C145" i="32" s="1"/>
  <c r="H145" i="32" a="1"/>
  <c r="H145" i="32" s="1"/>
  <c r="I145" i="32" a="1"/>
  <c r="I145" i="32" s="1"/>
  <c r="G145" i="32" a="1"/>
  <c r="G145" i="32" s="1"/>
  <c r="F145" i="32" a="1"/>
  <c r="F145" i="32" s="1"/>
  <c r="E44" i="32" a="1"/>
  <c r="E44" i="32" s="1"/>
  <c r="F48" i="32" a="1"/>
  <c r="F48" i="32" s="1"/>
  <c r="C54" i="32" a="1"/>
  <c r="C54" i="32" s="1"/>
  <c r="H54" i="32" a="1"/>
  <c r="H54" i="32" s="1"/>
  <c r="I59" i="32" a="1"/>
  <c r="I59" i="32" s="1"/>
  <c r="D65" i="32" a="1"/>
  <c r="D65" i="32" s="1"/>
  <c r="J65" i="32" a="1"/>
  <c r="J65" i="32" s="1"/>
  <c r="E67" i="32" a="1"/>
  <c r="E67" i="32" s="1"/>
  <c r="C68" i="32" a="1"/>
  <c r="C68" i="32" s="1"/>
  <c r="J79" i="32" a="1"/>
  <c r="J79" i="32" s="1"/>
  <c r="H79" i="32" a="1"/>
  <c r="H79" i="32" s="1"/>
  <c r="C79" i="32" a="1"/>
  <c r="C79" i="32" s="1"/>
  <c r="F79" i="32" a="1"/>
  <c r="F79" i="32" s="1"/>
  <c r="F80" i="32" a="1"/>
  <c r="F80" i="32" s="1"/>
  <c r="J80" i="32" a="1"/>
  <c r="J80" i="32" s="1"/>
  <c r="D80" i="32" a="1"/>
  <c r="D80" i="32" s="1"/>
  <c r="I80" i="32" a="1"/>
  <c r="I80" i="32" s="1"/>
  <c r="H80" i="32" a="1"/>
  <c r="H80" i="32" s="1"/>
  <c r="G80" i="32" a="1"/>
  <c r="G80" i="32" s="1"/>
  <c r="E87" i="32" a="1"/>
  <c r="E87" i="32" s="1"/>
  <c r="C89" i="32" a="1"/>
  <c r="C89" i="32" s="1"/>
  <c r="G89" i="32" a="1"/>
  <c r="G89" i="32" s="1"/>
  <c r="H89" i="32" a="1"/>
  <c r="H89" i="32" s="1"/>
  <c r="F89" i="32" a="1"/>
  <c r="F89" i="32" s="1"/>
  <c r="E89" i="32" a="1"/>
  <c r="E89" i="32" s="1"/>
  <c r="J89" i="32" a="1"/>
  <c r="J89" i="32" s="1"/>
  <c r="F90" i="32" a="1"/>
  <c r="F90" i="32" s="1"/>
  <c r="E103" i="32" a="1"/>
  <c r="E103" i="32" s="1"/>
  <c r="I103" i="32" a="1"/>
  <c r="I103" i="32" s="1"/>
  <c r="D103" i="32" a="1"/>
  <c r="D103" i="32" s="1"/>
  <c r="H103" i="32" a="1"/>
  <c r="H103" i="32" s="1"/>
  <c r="C103" i="32" a="1"/>
  <c r="C103" i="32" s="1"/>
  <c r="G103" i="32" a="1"/>
  <c r="G103" i="32" s="1"/>
  <c r="F103" i="32" a="1"/>
  <c r="F103" i="32" s="1"/>
  <c r="G105" i="32" a="1"/>
  <c r="G105" i="32" s="1"/>
  <c r="C52" i="32" a="1"/>
  <c r="C52" i="32" s="1"/>
  <c r="H52" i="32" a="1"/>
  <c r="H52" i="32" s="1"/>
  <c r="E65" i="32" a="1"/>
  <c r="E65" i="32" s="1"/>
  <c r="D66" i="32" a="1"/>
  <c r="D66" i="32" s="1"/>
  <c r="H66" i="32" a="1"/>
  <c r="H66" i="32" s="1"/>
  <c r="C66" i="32" a="1"/>
  <c r="C66" i="32" s="1"/>
  <c r="I66" i="32" a="1"/>
  <c r="I66" i="32" s="1"/>
  <c r="J77" i="32" a="1"/>
  <c r="J77" i="32" s="1"/>
  <c r="E77" i="32" a="1"/>
  <c r="E77" i="32" s="1"/>
  <c r="D77" i="32" a="1"/>
  <c r="D77" i="32" s="1"/>
  <c r="H77" i="32" a="1"/>
  <c r="H77" i="32" s="1"/>
  <c r="C77" i="32" a="1"/>
  <c r="C77" i="32" s="1"/>
  <c r="G77" i="32" a="1"/>
  <c r="G77" i="32" s="1"/>
  <c r="J78" i="32" a="1"/>
  <c r="J78" i="32" s="1"/>
  <c r="F78" i="32" a="1"/>
  <c r="F78" i="32" s="1"/>
  <c r="C78" i="32" a="1"/>
  <c r="C78" i="32" s="1"/>
  <c r="H87" i="32" a="1"/>
  <c r="H87" i="32" s="1"/>
  <c r="I90" i="32" a="1"/>
  <c r="I90" i="32" s="1"/>
  <c r="E101" i="32" a="1"/>
  <c r="E101" i="32" s="1"/>
  <c r="I101" i="32" a="1"/>
  <c r="I101" i="32" s="1"/>
  <c r="D101" i="32" a="1"/>
  <c r="D101" i="32" s="1"/>
  <c r="H101" i="32" a="1"/>
  <c r="H101" i="32" s="1"/>
  <c r="C101" i="32" a="1"/>
  <c r="C101" i="32" s="1"/>
  <c r="G101" i="32" a="1"/>
  <c r="G101" i="32" s="1"/>
  <c r="J101" i="32" a="1"/>
  <c r="J101" i="32" s="1"/>
  <c r="F101" i="32" a="1"/>
  <c r="F101" i="32" s="1"/>
  <c r="J106" i="32" a="1"/>
  <c r="J106" i="32" s="1"/>
  <c r="E106" i="32" a="1"/>
  <c r="E106" i="32" s="1"/>
  <c r="I106" i="32" a="1"/>
  <c r="I106" i="32" s="1"/>
  <c r="D106" i="32" a="1"/>
  <c r="D106" i="32" s="1"/>
  <c r="H106" i="32" a="1"/>
  <c r="H106" i="32" s="1"/>
  <c r="C106" i="32" a="1"/>
  <c r="C106" i="32" s="1"/>
  <c r="F106" i="32" a="1"/>
  <c r="F106" i="32" s="1"/>
  <c r="E128" i="32" a="1"/>
  <c r="E128" i="32" s="1"/>
  <c r="D128" i="32" a="1"/>
  <c r="D128" i="32" s="1"/>
  <c r="J128" i="32" a="1"/>
  <c r="J128" i="32" s="1"/>
  <c r="C128" i="32" a="1"/>
  <c r="C128" i="32" s="1"/>
  <c r="I128" i="32" a="1"/>
  <c r="I128" i="32" s="1"/>
  <c r="G128" i="32" a="1"/>
  <c r="G128" i="32" s="1"/>
  <c r="H128" i="32" a="1"/>
  <c r="H128" i="32" s="1"/>
  <c r="F128" i="32" a="1"/>
  <c r="F128" i="32" s="1"/>
  <c r="C141" i="32" a="1"/>
  <c r="C141" i="32" s="1"/>
  <c r="I141" i="32" a="1"/>
  <c r="I141" i="32" s="1"/>
  <c r="H141" i="32" a="1"/>
  <c r="H141" i="32" s="1"/>
  <c r="G141" i="32" a="1"/>
  <c r="G141" i="32" s="1"/>
  <c r="J141" i="32" a="1"/>
  <c r="J141" i="32" s="1"/>
  <c r="F141" i="32" a="1"/>
  <c r="F141" i="32" s="1"/>
  <c r="E141" i="32" a="1"/>
  <c r="E141" i="32" s="1"/>
  <c r="D141" i="32" a="1"/>
  <c r="D141" i="32" s="1"/>
  <c r="H93" i="32" a="1"/>
  <c r="H93" i="32" s="1"/>
  <c r="C93" i="32" a="1"/>
  <c r="C93" i="32" s="1"/>
  <c r="G93" i="32" a="1"/>
  <c r="G93" i="32" s="1"/>
  <c r="J93" i="32" a="1"/>
  <c r="J93" i="32" s="1"/>
  <c r="I100" i="32" a="1"/>
  <c r="I100" i="32" s="1"/>
  <c r="D100" i="32" a="1"/>
  <c r="D100" i="32" s="1"/>
  <c r="H100" i="32" a="1"/>
  <c r="H100" i="32" s="1"/>
  <c r="C100" i="32" a="1"/>
  <c r="C100" i="32" s="1"/>
  <c r="G100" i="32" a="1"/>
  <c r="G100" i="32" s="1"/>
  <c r="G147" i="32" a="1"/>
  <c r="G147" i="32" s="1"/>
  <c r="F147" i="32" a="1"/>
  <c r="F147" i="32" s="1"/>
  <c r="E147" i="32" a="1"/>
  <c r="E147" i="32" s="1"/>
  <c r="D147" i="32" a="1"/>
  <c r="D147" i="32" s="1"/>
  <c r="I147" i="32" a="1"/>
  <c r="I147" i="32" s="1"/>
  <c r="C147" i="32" a="1"/>
  <c r="C147" i="32" s="1"/>
  <c r="J147" i="32" a="1"/>
  <c r="J147" i="32" s="1"/>
  <c r="H147" i="32" a="1"/>
  <c r="H147" i="32" s="1"/>
  <c r="J76" i="32" a="1"/>
  <c r="J76" i="32" s="1"/>
  <c r="E76" i="32" a="1"/>
  <c r="E76" i="32" s="1"/>
  <c r="G76" i="32" a="1"/>
  <c r="G76" i="32" s="1"/>
  <c r="D93" i="32" a="1"/>
  <c r="D93" i="32" s="1"/>
  <c r="D95" i="32" a="1"/>
  <c r="D95" i="32" s="1"/>
  <c r="H95" i="32" a="1"/>
  <c r="H95" i="32" s="1"/>
  <c r="C95" i="32" a="1"/>
  <c r="C95" i="32" s="1"/>
  <c r="G95" i="32" a="1"/>
  <c r="G95" i="32" s="1"/>
  <c r="J95" i="32" a="1"/>
  <c r="J95" i="32" s="1"/>
  <c r="I98" i="32" a="1"/>
  <c r="I98" i="32" s="1"/>
  <c r="D98" i="32" a="1"/>
  <c r="D98" i="32" s="1"/>
  <c r="H98" i="32" a="1"/>
  <c r="H98" i="32" s="1"/>
  <c r="C98" i="32" a="1"/>
  <c r="C98" i="32" s="1"/>
  <c r="G98" i="32" a="1"/>
  <c r="G98" i="32" s="1"/>
  <c r="F100" i="32" a="1"/>
  <c r="F100" i="32" s="1"/>
  <c r="F110" i="32" a="1"/>
  <c r="F110" i="32" s="1"/>
  <c r="J110" i="32" a="1"/>
  <c r="J110" i="32" s="1"/>
  <c r="E110" i="32" a="1"/>
  <c r="E110" i="32" s="1"/>
  <c r="I110" i="32" a="1"/>
  <c r="I110" i="32" s="1"/>
  <c r="D110" i="32" a="1"/>
  <c r="D110" i="32" s="1"/>
  <c r="H113" i="32" a="1"/>
  <c r="H113" i="32" s="1"/>
  <c r="D113" i="32" a="1"/>
  <c r="D113" i="32" s="1"/>
  <c r="J113" i="32" a="1"/>
  <c r="J113" i="32" s="1"/>
  <c r="E113" i="32" a="1"/>
  <c r="E113" i="32" s="1"/>
  <c r="I113" i="32" a="1"/>
  <c r="I113" i="32" s="1"/>
  <c r="C113" i="32" a="1"/>
  <c r="C113" i="32" s="1"/>
  <c r="G113" i="32" a="1"/>
  <c r="G113" i="32" s="1"/>
  <c r="D96" i="32" a="1"/>
  <c r="D96" i="32" s="1"/>
  <c r="H96" i="32" a="1"/>
  <c r="H96" i="32" s="1"/>
  <c r="C96" i="32" a="1"/>
  <c r="C96" i="32" s="1"/>
  <c r="G96" i="32" a="1"/>
  <c r="G96" i="32" s="1"/>
  <c r="E102" i="32" a="1"/>
  <c r="E102" i="32" s="1"/>
  <c r="I102" i="32" a="1"/>
  <c r="I102" i="32" s="1"/>
  <c r="D102" i="32" a="1"/>
  <c r="D102" i="32" s="1"/>
  <c r="H102" i="32" a="1"/>
  <c r="H102" i="32" s="1"/>
  <c r="C102" i="32" a="1"/>
  <c r="C102" i="32" s="1"/>
  <c r="G102" i="32" a="1"/>
  <c r="G102" i="32" s="1"/>
  <c r="J119" i="32" a="1"/>
  <c r="J119" i="32" s="1"/>
  <c r="I119" i="32" a="1"/>
  <c r="I119" i="32" s="1"/>
  <c r="D119" i="32" a="1"/>
  <c r="D119" i="32" s="1"/>
  <c r="H119" i="32" a="1"/>
  <c r="H119" i="32" s="1"/>
  <c r="C119" i="32" a="1"/>
  <c r="C119" i="32" s="1"/>
  <c r="G119" i="32" a="1"/>
  <c r="G119" i="32" s="1"/>
  <c r="G75" i="32" a="1"/>
  <c r="G75" i="32" s="1"/>
  <c r="C76" i="32" a="1"/>
  <c r="C76" i="32" s="1"/>
  <c r="H76" i="32" a="1"/>
  <c r="H76" i="32" s="1"/>
  <c r="H91" i="32" a="1"/>
  <c r="H91" i="32" s="1"/>
  <c r="C91" i="32" a="1"/>
  <c r="C91" i="32" s="1"/>
  <c r="G91" i="32" a="1"/>
  <c r="G91" i="32" s="1"/>
  <c r="I91" i="32" a="1"/>
  <c r="I91" i="32" s="1"/>
  <c r="E98" i="32" a="1"/>
  <c r="E98" i="32" s="1"/>
  <c r="J100" i="32" a="1"/>
  <c r="J100" i="32" s="1"/>
  <c r="F109" i="32" a="1"/>
  <c r="F109" i="32" s="1"/>
  <c r="J109" i="32" a="1"/>
  <c r="J109" i="32" s="1"/>
  <c r="E109" i="32" a="1"/>
  <c r="E109" i="32" s="1"/>
  <c r="I109" i="32" a="1"/>
  <c r="I109" i="32" s="1"/>
  <c r="D109" i="32" a="1"/>
  <c r="D109" i="32" s="1"/>
  <c r="H109" i="32" a="1"/>
  <c r="H109" i="32" s="1"/>
  <c r="C110" i="32" a="1"/>
  <c r="C110" i="32" s="1"/>
  <c r="E119" i="32" a="1"/>
  <c r="E119" i="32" s="1"/>
  <c r="E56" i="32" a="1"/>
  <c r="E56" i="32" s="1"/>
  <c r="H85" i="32" a="1"/>
  <c r="H85" i="32" s="1"/>
  <c r="F93" i="32" a="1"/>
  <c r="F93" i="32" s="1"/>
  <c r="E95" i="32" a="1"/>
  <c r="E95" i="32" s="1"/>
  <c r="E96" i="32" a="1"/>
  <c r="E96" i="32" s="1"/>
  <c r="F113" i="32" a="1"/>
  <c r="F113" i="32" s="1"/>
  <c r="F119" i="32" a="1"/>
  <c r="F119" i="32" s="1"/>
  <c r="F117" i="32" a="1"/>
  <c r="F117" i="32" s="1"/>
  <c r="J117" i="32" a="1"/>
  <c r="J117" i="32" s="1"/>
  <c r="E117" i="32" a="1"/>
  <c r="E117" i="32" s="1"/>
  <c r="I117" i="32" a="1"/>
  <c r="I117" i="32" s="1"/>
  <c r="C117" i="32" a="1"/>
  <c r="C117" i="32" s="1"/>
  <c r="E123" i="32" a="1"/>
  <c r="E123" i="32" s="1"/>
  <c r="D123" i="32" a="1"/>
  <c r="D123" i="32" s="1"/>
  <c r="J123" i="32" a="1"/>
  <c r="J123" i="32" s="1"/>
  <c r="I123" i="32" a="1"/>
  <c r="I123" i="32" s="1"/>
  <c r="C123" i="32" a="1"/>
  <c r="C123" i="32" s="1"/>
  <c r="H115" i="32" a="1"/>
  <c r="H115" i="32" s="1"/>
  <c r="C115" i="32" a="1"/>
  <c r="C115" i="32" s="1"/>
  <c r="G115" i="32" a="1"/>
  <c r="G115" i="32" s="1"/>
  <c r="E116" i="32" a="1"/>
  <c r="E116" i="32" s="1"/>
  <c r="J116" i="32" a="1"/>
  <c r="J116" i="32" s="1"/>
  <c r="D116" i="32" a="1"/>
  <c r="D116" i="32" s="1"/>
  <c r="H116" i="32" a="1"/>
  <c r="H116" i="32" s="1"/>
  <c r="C116" i="32" a="1"/>
  <c r="C116" i="32" s="1"/>
  <c r="G116" i="32" a="1"/>
  <c r="G116" i="32" s="1"/>
  <c r="F120" i="32" a="1"/>
  <c r="F120" i="32" s="1"/>
  <c r="E120" i="32" a="1"/>
  <c r="E120" i="32" s="1"/>
  <c r="D120" i="32" a="1"/>
  <c r="D120" i="32" s="1"/>
  <c r="I120" i="32" a="1"/>
  <c r="I120" i="32" s="1"/>
  <c r="C120" i="32" a="1"/>
  <c r="C120" i="32" s="1"/>
  <c r="F123" i="32" a="1"/>
  <c r="F123" i="32" s="1"/>
  <c r="I112" i="32" a="1"/>
  <c r="I112" i="32" s="1"/>
  <c r="E112" i="32" a="1"/>
  <c r="E112" i="32" s="1"/>
  <c r="G112" i="32" a="1"/>
  <c r="G112" i="32" s="1"/>
  <c r="D115" i="32" a="1"/>
  <c r="D115" i="32" s="1"/>
  <c r="D117" i="32" a="1"/>
  <c r="D117" i="32" s="1"/>
  <c r="G123" i="32" a="1"/>
  <c r="G123" i="32" s="1"/>
  <c r="G127" i="32" a="1"/>
  <c r="G127" i="32" s="1"/>
  <c r="F127" i="32" a="1"/>
  <c r="F127" i="32" s="1"/>
  <c r="E127" i="32" a="1"/>
  <c r="E127" i="32" s="1"/>
  <c r="J127" i="32" a="1"/>
  <c r="J127" i="32" s="1"/>
  <c r="E133" i="32" a="1"/>
  <c r="E133" i="32" s="1"/>
  <c r="J133" i="32" a="1"/>
  <c r="J133" i="32" s="1"/>
  <c r="D133" i="32" a="1"/>
  <c r="D133" i="32" s="1"/>
  <c r="C133" i="32" a="1"/>
  <c r="C133" i="32" s="1"/>
  <c r="I133" i="32" a="1"/>
  <c r="I133" i="32" s="1"/>
  <c r="G133" i="32" a="1"/>
  <c r="G133" i="32" s="1"/>
  <c r="F83" i="32" a="1"/>
  <c r="F83" i="32" s="1"/>
  <c r="G117" i="32" a="1"/>
  <c r="G117" i="32" s="1"/>
  <c r="H122" i="32" a="1"/>
  <c r="H122" i="32" s="1"/>
  <c r="G122" i="32" a="1"/>
  <c r="G122" i="32" s="1"/>
  <c r="F122" i="32" a="1"/>
  <c r="F122" i="32" s="1"/>
  <c r="E122" i="32" a="1"/>
  <c r="E122" i="32" s="1"/>
  <c r="J122" i="32" a="1"/>
  <c r="J122" i="32" s="1"/>
  <c r="D122" i="32" a="1"/>
  <c r="D122" i="32" s="1"/>
  <c r="H123" i="32" a="1"/>
  <c r="H123" i="32" s="1"/>
  <c r="C127" i="32" a="1"/>
  <c r="C127" i="32" s="1"/>
  <c r="I129" i="32" a="1"/>
  <c r="I129" i="32" s="1"/>
  <c r="H129" i="32" a="1"/>
  <c r="H129" i="32" s="1"/>
  <c r="G129" i="32" a="1"/>
  <c r="G129" i="32" s="1"/>
  <c r="F129" i="32" a="1"/>
  <c r="F129" i="32" s="1"/>
  <c r="E129" i="32" a="1"/>
  <c r="E129" i="32" s="1"/>
  <c r="J111" i="32" a="1"/>
  <c r="J111" i="32" s="1"/>
  <c r="F111" i="32" a="1"/>
  <c r="F111" i="32" s="1"/>
  <c r="G111" i="32" a="1"/>
  <c r="G111" i="32" s="1"/>
  <c r="C112" i="32" a="1"/>
  <c r="C112" i="32" s="1"/>
  <c r="H112" i="32" a="1"/>
  <c r="H112" i="32" s="1"/>
  <c r="E115" i="32" a="1"/>
  <c r="E115" i="32" s="1"/>
  <c r="F116" i="32" a="1"/>
  <c r="F116" i="32" s="1"/>
  <c r="H117" i="32" a="1"/>
  <c r="H117" i="32" s="1"/>
  <c r="G120" i="32" a="1"/>
  <c r="G120" i="32" s="1"/>
  <c r="D127" i="32" a="1"/>
  <c r="D127" i="32" s="1"/>
  <c r="G142" i="32" a="1"/>
  <c r="G142" i="32" s="1"/>
  <c r="F142" i="32" a="1"/>
  <c r="F142" i="32" s="1"/>
  <c r="E142" i="32" a="1"/>
  <c r="E142" i="32" s="1"/>
  <c r="I142" i="32" a="1"/>
  <c r="I142" i="32" s="1"/>
  <c r="C142" i="32" a="1"/>
  <c r="C142" i="32" s="1"/>
  <c r="J150" i="32" a="1"/>
  <c r="J150" i="32" s="1"/>
  <c r="F150" i="32" a="1"/>
  <c r="F150" i="32" s="1"/>
  <c r="E150" i="32" a="1"/>
  <c r="E150" i="32" s="1"/>
  <c r="D150" i="32" a="1"/>
  <c r="D150" i="32" s="1"/>
  <c r="C150" i="32" a="1"/>
  <c r="C150" i="32" s="1"/>
  <c r="E118" i="32" a="1"/>
  <c r="E118" i="32" s="1"/>
  <c r="J118" i="32" a="1"/>
  <c r="J118" i="32" s="1"/>
  <c r="F126" i="32" a="1"/>
  <c r="F126" i="32" s="1"/>
  <c r="F131" i="32" a="1"/>
  <c r="F131" i="32" s="1"/>
  <c r="H135" i="32" a="1"/>
  <c r="H135" i="32" s="1"/>
  <c r="G138" i="32" a="1"/>
  <c r="G138" i="32" s="1"/>
  <c r="D139" i="32" a="1"/>
  <c r="D139" i="32" s="1"/>
  <c r="H140" i="32" a="1"/>
  <c r="H140" i="32" s="1"/>
  <c r="G143" i="32" a="1"/>
  <c r="G143" i="32" s="1"/>
  <c r="D144" i="32" a="1"/>
  <c r="D144" i="32" s="1"/>
  <c r="E146" i="32" a="1"/>
  <c r="E146" i="32" s="1"/>
  <c r="F118" i="32" a="1"/>
  <c r="F118" i="32" s="1"/>
  <c r="H143" i="32" a="1"/>
  <c r="H143" i="32" s="1"/>
  <c r="G146" i="32" a="1"/>
  <c r="G146" i="32" s="1"/>
  <c r="H148" i="32" a="1"/>
  <c r="H148" i="32" s="1"/>
  <c r="G151" i="32" a="1"/>
  <c r="G151" i="32" s="1"/>
  <c r="J151" i="32" a="1"/>
  <c r="J151" i="32" s="1"/>
  <c r="F151" i="32" a="1"/>
  <c r="F151" i="32" s="1"/>
  <c r="G118" i="32" a="1"/>
  <c r="G118" i="32" s="1"/>
  <c r="H131" i="32" a="1"/>
  <c r="H131" i="32" s="1"/>
  <c r="G134" i="32" a="1"/>
  <c r="G134" i="32" s="1"/>
  <c r="D135" i="32" a="1"/>
  <c r="D135" i="32" s="1"/>
  <c r="C138" i="32" a="1"/>
  <c r="C138" i="32" s="1"/>
  <c r="I138" i="32" a="1"/>
  <c r="I138" i="32" s="1"/>
  <c r="G139" i="32" a="1"/>
  <c r="G139" i="32" s="1"/>
  <c r="D140" i="32" a="1"/>
  <c r="D140" i="32" s="1"/>
  <c r="C143" i="32" a="1"/>
  <c r="C143" i="32" s="1"/>
  <c r="I143" i="32" a="1"/>
  <c r="I143" i="32" s="1"/>
  <c r="H146" i="32" a="1"/>
  <c r="H146" i="32" s="1"/>
  <c r="I148" i="32" a="1"/>
  <c r="I148" i="32" s="1"/>
  <c r="C151" i="32" a="1"/>
  <c r="C151" i="32" s="1"/>
  <c r="H118" i="32" a="1"/>
  <c r="H118" i="32" s="1"/>
  <c r="C126" i="32" a="1"/>
  <c r="C126" i="32" s="1"/>
  <c r="E130" i="32" a="1"/>
  <c r="E130" i="32" s="1"/>
  <c r="C131" i="32" a="1"/>
  <c r="C131" i="32" s="1"/>
  <c r="E135" i="32" a="1"/>
  <c r="E135" i="32" s="1"/>
  <c r="D138" i="32" a="1"/>
  <c r="D138" i="32" s="1"/>
  <c r="J143" i="32" a="1"/>
  <c r="J143" i="32" s="1"/>
  <c r="C148" i="32" a="1"/>
  <c r="C148" i="32" s="1"/>
  <c r="J148" i="32" a="1"/>
  <c r="J148" i="32" s="1"/>
  <c r="C146" i="32" a="1"/>
  <c r="C146" i="32" s="1"/>
  <c r="E151" i="32" a="1"/>
  <c r="E151" i="32" s="1"/>
  <c r="H7" i="35" a="1"/>
  <c r="H7" i="35" s="1"/>
  <c r="D7" i="35" a="1"/>
  <c r="D7" i="35" s="1"/>
  <c r="F7" i="35" a="1"/>
  <c r="F7" i="35" s="1"/>
  <c r="E7" i="35" a="1"/>
  <c r="E7" i="35" s="1"/>
  <c r="J7" i="35" a="1"/>
  <c r="J7" i="35" s="1"/>
  <c r="G7" i="35" a="1"/>
  <c r="G7" i="35" s="1"/>
  <c r="B7" i="35" a="1"/>
  <c r="B7" i="35" s="1"/>
  <c r="I7" i="35" a="1"/>
  <c r="I7" i="35" s="1"/>
  <c r="C7" i="35" a="1"/>
  <c r="C7" i="35" s="1"/>
  <c r="H13" i="35" a="1"/>
  <c r="H13" i="35" s="1"/>
  <c r="D13" i="35" a="1"/>
  <c r="D13" i="35" s="1"/>
  <c r="J13" i="35" a="1"/>
  <c r="J13" i="35" s="1"/>
  <c r="I13" i="35" a="1"/>
  <c r="I13" i="35" s="1"/>
  <c r="C13" i="35" a="1"/>
  <c r="C13" i="35" s="1"/>
  <c r="G13" i="35" a="1"/>
  <c r="G13" i="35" s="1"/>
  <c r="B13" i="35" a="1"/>
  <c r="B13" i="35" s="1"/>
  <c r="F13" i="35" a="1"/>
  <c r="F13" i="35" s="1"/>
  <c r="E13" i="35" a="1"/>
  <c r="E13" i="35" s="1"/>
  <c r="H19" i="35" a="1"/>
  <c r="H19" i="35" s="1"/>
  <c r="D19" i="35" a="1"/>
  <c r="D19" i="35" s="1"/>
  <c r="F19" i="35" a="1"/>
  <c r="F19" i="35" s="1"/>
  <c r="E19" i="35" a="1"/>
  <c r="E19" i="35" s="1"/>
  <c r="I19" i="35" a="1"/>
  <c r="I19" i="35" s="1"/>
  <c r="B19" i="35" a="1"/>
  <c r="B19" i="35" s="1"/>
  <c r="G19" i="35" a="1"/>
  <c r="G19" i="35" s="1"/>
  <c r="J19" i="35" a="1"/>
  <c r="J19" i="35" s="1"/>
  <c r="C19" i="35" a="1"/>
  <c r="C19" i="35" s="1"/>
  <c r="G26" i="35" a="1"/>
  <c r="G26" i="35" s="1"/>
  <c r="C26" i="35" a="1"/>
  <c r="C26" i="35" s="1"/>
  <c r="J26" i="35" a="1"/>
  <c r="J26" i="35" s="1"/>
  <c r="F26" i="35" a="1"/>
  <c r="F26" i="35" s="1"/>
  <c r="B26" i="35" a="1"/>
  <c r="B26" i="35" s="1"/>
  <c r="E26" i="35" a="1"/>
  <c r="E26" i="35" s="1"/>
  <c r="D26" i="35" a="1"/>
  <c r="D26" i="35" s="1"/>
  <c r="I26" i="35" a="1"/>
  <c r="I26" i="35" s="1"/>
  <c r="H26" i="35" a="1"/>
  <c r="H26" i="35" s="1"/>
  <c r="H5" i="35" a="1"/>
  <c r="H5" i="35" s="1"/>
  <c r="D5" i="35" a="1"/>
  <c r="D5" i="35" s="1"/>
  <c r="J5" i="35" a="1"/>
  <c r="J5" i="35" s="1"/>
  <c r="I5" i="35" a="1"/>
  <c r="I5" i="35" s="1"/>
  <c r="C5" i="35" a="1"/>
  <c r="C5" i="35" s="1"/>
  <c r="F5" i="35" a="1"/>
  <c r="F5" i="35" s="1"/>
  <c r="E5" i="35" a="1"/>
  <c r="E5" i="35" s="1"/>
  <c r="G5" i="35" a="1"/>
  <c r="G5" i="35" s="1"/>
  <c r="B5" i="35" a="1"/>
  <c r="B5" i="35" s="1"/>
  <c r="J8" i="35" a="1"/>
  <c r="J8" i="35" s="1"/>
  <c r="F8" i="35" a="1"/>
  <c r="F8" i="35" s="1"/>
  <c r="B8" i="35" a="1"/>
  <c r="B8" i="35" s="1"/>
  <c r="E8" i="35" a="1"/>
  <c r="E8" i="35" s="1"/>
  <c r="C8" i="35" a="1"/>
  <c r="C8" i="35" s="1"/>
  <c r="H8" i="35" a="1"/>
  <c r="H8" i="35" s="1"/>
  <c r="I8" i="35" a="1"/>
  <c r="I8" i="35" s="1"/>
  <c r="D8" i="35" a="1"/>
  <c r="D8" i="35" s="1"/>
  <c r="G8" i="35" a="1"/>
  <c r="G8" i="35" s="1"/>
  <c r="J16" i="35" a="1"/>
  <c r="J16" i="35" s="1"/>
  <c r="F16" i="35" a="1"/>
  <c r="F16" i="35" s="1"/>
  <c r="B16" i="35" a="1"/>
  <c r="B16" i="35" s="1"/>
  <c r="E16" i="35" a="1"/>
  <c r="E16" i="35" s="1"/>
  <c r="C16" i="35" a="1"/>
  <c r="C16" i="35" s="1"/>
  <c r="H16" i="35" a="1"/>
  <c r="H16" i="35" s="1"/>
  <c r="I16" i="35" a="1"/>
  <c r="I16" i="35" s="1"/>
  <c r="D16" i="35" a="1"/>
  <c r="D16" i="35" s="1"/>
  <c r="G16" i="35" a="1"/>
  <c r="G16" i="35" s="1"/>
  <c r="E67" i="22"/>
  <c r="F65" i="22"/>
  <c r="L79" i="22"/>
  <c r="J12" i="35" a="1"/>
  <c r="J12" i="35" s="1"/>
  <c r="F12" i="35" a="1"/>
  <c r="F12" i="35" s="1"/>
  <c r="B12" i="35" a="1"/>
  <c r="B12" i="35" s="1"/>
  <c r="I12" i="35" a="1"/>
  <c r="I12" i="35" s="1"/>
  <c r="D12" i="35" a="1"/>
  <c r="D12" i="35" s="1"/>
  <c r="C12" i="35" a="1"/>
  <c r="C12" i="35" s="1"/>
  <c r="H12" i="35" a="1"/>
  <c r="H12" i="35" s="1"/>
  <c r="G12" i="35" a="1"/>
  <c r="G12" i="35" s="1"/>
  <c r="E12" i="35" a="1"/>
  <c r="E12" i="35" s="1"/>
  <c r="H15" i="35" a="1"/>
  <c r="H15" i="35" s="1"/>
  <c r="D15" i="35" a="1"/>
  <c r="D15" i="35" s="1"/>
  <c r="F15" i="35" a="1"/>
  <c r="F15" i="35" s="1"/>
  <c r="E15" i="35" a="1"/>
  <c r="E15" i="35" s="1"/>
  <c r="J15" i="35" a="1"/>
  <c r="J15" i="35" s="1"/>
  <c r="I15" i="35" a="1"/>
  <c r="I15" i="35" s="1"/>
  <c r="G15" i="35" a="1"/>
  <c r="G15" i="35" s="1"/>
  <c r="B15" i="35" a="1"/>
  <c r="B15" i="35" s="1"/>
  <c r="C15" i="35" a="1"/>
  <c r="C15" i="35" s="1"/>
  <c r="I11" i="35" a="1"/>
  <c r="I11" i="35" s="1"/>
  <c r="J14" i="35" a="1"/>
  <c r="J14" i="35" s="1"/>
  <c r="F14" i="35" a="1"/>
  <c r="F14" i="35" s="1"/>
  <c r="B14" i="35" a="1"/>
  <c r="B14" i="35" s="1"/>
  <c r="G52" i="35" a="1"/>
  <c r="G52" i="35" s="1"/>
  <c r="F52" i="35" a="1"/>
  <c r="F52" i="35" s="1"/>
  <c r="D52" i="35" a="1"/>
  <c r="D52" i="35" s="1"/>
  <c r="I52" i="35" a="1"/>
  <c r="I52" i="35" s="1"/>
  <c r="C52" i="35" a="1"/>
  <c r="C52" i="35" s="1"/>
  <c r="B52" i="35" a="1"/>
  <c r="B52" i="35" s="1"/>
  <c r="E52" i="35" a="1"/>
  <c r="E52" i="35" s="1"/>
  <c r="D55" i="35" a="1"/>
  <c r="D55" i="35" s="1"/>
  <c r="J18" i="35" a="1"/>
  <c r="J18" i="35" s="1"/>
  <c r="F18" i="35" a="1"/>
  <c r="F18" i="35" s="1"/>
  <c r="B18" i="35" a="1"/>
  <c r="B18" i="35" s="1"/>
  <c r="G18" i="35" a="1"/>
  <c r="G18" i="35" s="1"/>
  <c r="J10" i="35" a="1"/>
  <c r="J10" i="35" s="1"/>
  <c r="F10" i="35" a="1"/>
  <c r="F10" i="35" s="1"/>
  <c r="B10" i="35" a="1"/>
  <c r="B10" i="35" s="1"/>
  <c r="H18" i="35" a="1"/>
  <c r="H18" i="35" s="1"/>
  <c r="J6" i="35" a="1"/>
  <c r="J6" i="35" s="1"/>
  <c r="F6" i="35" a="1"/>
  <c r="F6" i="35" s="1"/>
  <c r="B6" i="35" a="1"/>
  <c r="B6" i="35" s="1"/>
  <c r="H21" i="35" a="1"/>
  <c r="H21" i="35" s="1"/>
  <c r="D21" i="35" a="1"/>
  <c r="D21" i="35" s="1"/>
  <c r="D10" i="35" a="1"/>
  <c r="D10" i="35" s="1"/>
  <c r="I10" i="35" a="1"/>
  <c r="I10" i="35" s="1"/>
  <c r="C17" i="35" a="1"/>
  <c r="C17" i="35" s="1"/>
  <c r="E18" i="35" a="1"/>
  <c r="E18" i="35" s="1"/>
  <c r="G21" i="35" a="1"/>
  <c r="G21" i="35" s="1"/>
  <c r="I23" i="35" a="1"/>
  <c r="I23" i="35" s="1"/>
  <c r="E23" i="35" a="1"/>
  <c r="E23" i="35" s="1"/>
  <c r="H23" i="35" a="1"/>
  <c r="H23" i="35" s="1"/>
  <c r="D23" i="35" a="1"/>
  <c r="D23" i="35" s="1"/>
  <c r="G23" i="35" a="1"/>
  <c r="G23" i="35" s="1"/>
  <c r="C29" i="35" a="1"/>
  <c r="C29" i="35" s="1"/>
  <c r="G35" i="35" a="1"/>
  <c r="G35" i="35" s="1"/>
  <c r="B35" i="35" a="1"/>
  <c r="B35" i="35" s="1"/>
  <c r="F35" i="35" a="1"/>
  <c r="F35" i="35" s="1"/>
  <c r="J35" i="35" a="1"/>
  <c r="J35" i="35" s="1"/>
  <c r="I35" i="35" a="1"/>
  <c r="I35" i="35" s="1"/>
  <c r="D35" i="35" a="1"/>
  <c r="D35" i="35" s="1"/>
  <c r="I43" i="35" a="1"/>
  <c r="I43" i="35" s="1"/>
  <c r="E43" i="35" a="1"/>
  <c r="E43" i="35" s="1"/>
  <c r="J43" i="35" a="1"/>
  <c r="J43" i="35" s="1"/>
  <c r="D43" i="35" a="1"/>
  <c r="D43" i="35" s="1"/>
  <c r="G43" i="35" a="1"/>
  <c r="G43" i="35" s="1"/>
  <c r="B43" i="35" a="1"/>
  <c r="B43" i="35" s="1"/>
  <c r="J67" i="35" a="1"/>
  <c r="J67" i="35" s="1"/>
  <c r="I67" i="35" a="1"/>
  <c r="I67" i="35" s="1"/>
  <c r="D67" i="35" a="1"/>
  <c r="D67" i="35" s="1"/>
  <c r="C67" i="35" a="1"/>
  <c r="C67" i="35" s="1"/>
  <c r="G67" i="35" a="1"/>
  <c r="G67" i="35" s="1"/>
  <c r="H67" i="35" a="1"/>
  <c r="H67" i="35" s="1"/>
  <c r="F67" i="35" a="1"/>
  <c r="F67" i="35" s="1"/>
  <c r="C78" i="35" a="1"/>
  <c r="C78" i="35" s="1"/>
  <c r="J78" i="35" a="1"/>
  <c r="J78" i="35" s="1"/>
  <c r="I78" i="35" a="1"/>
  <c r="I78" i="35" s="1"/>
  <c r="D78" i="35" a="1"/>
  <c r="D78" i="35" s="1"/>
  <c r="H78" i="35" a="1"/>
  <c r="H78" i="35" s="1"/>
  <c r="G78" i="35" a="1"/>
  <c r="G78" i="35" s="1"/>
  <c r="F78" i="35" a="1"/>
  <c r="F78" i="35" s="1"/>
  <c r="E78" i="35" a="1"/>
  <c r="E78" i="35" s="1"/>
  <c r="F147" i="35" a="1"/>
  <c r="F147" i="35" s="1"/>
  <c r="E147" i="35" a="1"/>
  <c r="E147" i="35" s="1"/>
  <c r="J147" i="35" a="1"/>
  <c r="J147" i="35" s="1"/>
  <c r="D147" i="35" a="1"/>
  <c r="D147" i="35" s="1"/>
  <c r="I147" i="35" a="1"/>
  <c r="I147" i="35" s="1"/>
  <c r="H147" i="35" a="1"/>
  <c r="H147" i="35" s="1"/>
  <c r="C147" i="35" a="1"/>
  <c r="C147" i="35" s="1"/>
  <c r="G147" i="35" a="1"/>
  <c r="G147" i="35" s="1"/>
  <c r="J4" i="35" a="1"/>
  <c r="J4" i="35" s="1"/>
  <c r="F4" i="35" a="1"/>
  <c r="F4" i="35" s="1"/>
  <c r="B4" i="35" a="1"/>
  <c r="B4" i="35" s="1"/>
  <c r="J37" i="35" a="1"/>
  <c r="J37" i="35" s="1"/>
  <c r="E37" i="35" a="1"/>
  <c r="E37" i="35" s="1"/>
  <c r="H37" i="35" a="1"/>
  <c r="H37" i="35" s="1"/>
  <c r="C37" i="35" a="1"/>
  <c r="C37" i="35" s="1"/>
  <c r="G37" i="35" a="1"/>
  <c r="G37" i="35" s="1"/>
  <c r="B37" i="35" a="1"/>
  <c r="B37" i="35" s="1"/>
  <c r="F37" i="35" a="1"/>
  <c r="F37" i="35" s="1"/>
  <c r="I37" i="35" a="1"/>
  <c r="I37" i="35" s="1"/>
  <c r="D37" i="35" a="1"/>
  <c r="D37" i="35" s="1"/>
  <c r="G40" i="35" a="1"/>
  <c r="G40" i="35" s="1"/>
  <c r="I40" i="35" a="1"/>
  <c r="I40" i="35" s="1"/>
  <c r="D40" i="35" a="1"/>
  <c r="D40" i="35" s="1"/>
  <c r="C40" i="35" a="1"/>
  <c r="C40" i="35" s="1"/>
  <c r="F40" i="35" a="1"/>
  <c r="F40" i="35" s="1"/>
  <c r="C45" i="35" a="1"/>
  <c r="C45" i="35" s="1"/>
  <c r="F45" i="35" a="1"/>
  <c r="F45" i="35" s="1"/>
  <c r="E45" i="35" a="1"/>
  <c r="E45" i="35" s="1"/>
  <c r="J45" i="35" a="1"/>
  <c r="J45" i="35" s="1"/>
  <c r="H45" i="35" a="1"/>
  <c r="H45" i="35" s="1"/>
  <c r="G45" i="35" a="1"/>
  <c r="G45" i="35" s="1"/>
  <c r="B45" i="35" a="1"/>
  <c r="B45" i="35" s="1"/>
  <c r="H52" i="35" a="1"/>
  <c r="H52" i="35" s="1"/>
  <c r="D56" i="35" a="1"/>
  <c r="D56" i="35" s="1"/>
  <c r="G56" i="35" a="1"/>
  <c r="G56" i="35" s="1"/>
  <c r="E56" i="35" a="1"/>
  <c r="E56" i="35" s="1"/>
  <c r="J56" i="35" a="1"/>
  <c r="J56" i="35" s="1"/>
  <c r="I56" i="35" a="1"/>
  <c r="I56" i="35" s="1"/>
  <c r="B56" i="35" a="1"/>
  <c r="B56" i="35" s="1"/>
  <c r="H56" i="35" a="1"/>
  <c r="H56" i="35" s="1"/>
  <c r="D58" i="35" a="1"/>
  <c r="D58" i="35" s="1"/>
  <c r="C58" i="35" a="1"/>
  <c r="C58" i="35" s="1"/>
  <c r="F58" i="35" a="1"/>
  <c r="F58" i="35" s="1"/>
  <c r="H58" i="35" a="1"/>
  <c r="H58" i="35" s="1"/>
  <c r="G58" i="35" a="1"/>
  <c r="G58" i="35" s="1"/>
  <c r="J58" i="35" a="1"/>
  <c r="J58" i="35" s="1"/>
  <c r="E67" i="35" a="1"/>
  <c r="E67" i="35" s="1"/>
  <c r="C79" i="35" a="1"/>
  <c r="C79" i="35" s="1"/>
  <c r="F79" i="35" a="1"/>
  <c r="F79" i="35" s="1"/>
  <c r="D79" i="35" a="1"/>
  <c r="D79" i="35" s="1"/>
  <c r="I79" i="35" a="1"/>
  <c r="I79" i="35" s="1"/>
  <c r="H79" i="35" a="1"/>
  <c r="H79" i="35" s="1"/>
  <c r="G79" i="35" a="1"/>
  <c r="G79" i="35" s="1"/>
  <c r="E79" i="35" a="1"/>
  <c r="E79" i="35" s="1"/>
  <c r="I87" i="35" a="1"/>
  <c r="I87" i="35" s="1"/>
  <c r="D87" i="35" a="1"/>
  <c r="D87" i="35" s="1"/>
  <c r="G87" i="35" a="1"/>
  <c r="G87" i="35" s="1"/>
  <c r="F87" i="35" a="1"/>
  <c r="F87" i="35" s="1"/>
  <c r="J87" i="35" a="1"/>
  <c r="J87" i="35" s="1"/>
  <c r="E87" i="35" a="1"/>
  <c r="E87" i="35" s="1"/>
  <c r="H87" i="35" a="1"/>
  <c r="H87" i="35" s="1"/>
  <c r="C87" i="35" a="1"/>
  <c r="C87" i="35" s="1"/>
  <c r="I27" i="35" a="1"/>
  <c r="I27" i="35" s="1"/>
  <c r="E27" i="35" a="1"/>
  <c r="E27" i="35" s="1"/>
  <c r="H27" i="35" a="1"/>
  <c r="H27" i="35" s="1"/>
  <c r="D27" i="35" a="1"/>
  <c r="D27" i="35" s="1"/>
  <c r="G27" i="35" a="1"/>
  <c r="G27" i="35" s="1"/>
  <c r="G4" i="35" a="1"/>
  <c r="G4" i="35" s="1"/>
  <c r="H34" i="35" a="1"/>
  <c r="H34" i="35" s="1"/>
  <c r="C34" i="35" a="1"/>
  <c r="C34" i="35" s="1"/>
  <c r="F34" i="35" a="1"/>
  <c r="F34" i="35" s="1"/>
  <c r="I34" i="35" a="1"/>
  <c r="I34" i="35" s="1"/>
  <c r="D34" i="35" a="1"/>
  <c r="D34" i="35" s="1"/>
  <c r="E40" i="35" a="1"/>
  <c r="E40" i="35" s="1"/>
  <c r="J42" i="35" a="1"/>
  <c r="J42" i="35" s="1"/>
  <c r="I42" i="35" a="1"/>
  <c r="I42" i="35" s="1"/>
  <c r="D42" i="35" a="1"/>
  <c r="D42" i="35" s="1"/>
  <c r="C42" i="35" a="1"/>
  <c r="C42" i="35" s="1"/>
  <c r="G42" i="35" a="1"/>
  <c r="G42" i="35" s="1"/>
  <c r="B42" i="35" a="1"/>
  <c r="B42" i="35" s="1"/>
  <c r="F42" i="35" a="1"/>
  <c r="F42" i="35" s="1"/>
  <c r="J49" i="35" a="1"/>
  <c r="J49" i="35" s="1"/>
  <c r="E49" i="35" a="1"/>
  <c r="E49" i="35" s="1"/>
  <c r="D49" i="35" a="1"/>
  <c r="D49" i="35" s="1"/>
  <c r="I49" i="35" a="1"/>
  <c r="I49" i="35" s="1"/>
  <c r="C49" i="35" a="1"/>
  <c r="C49" i="35" s="1"/>
  <c r="H49" i="35" a="1"/>
  <c r="H49" i="35" s="1"/>
  <c r="B49" i="35" a="1"/>
  <c r="B49" i="35" s="1"/>
  <c r="F49" i="35" a="1"/>
  <c r="F49" i="35" s="1"/>
  <c r="H51" i="35" a="1"/>
  <c r="H51" i="35" s="1"/>
  <c r="G51" i="35" a="1"/>
  <c r="G51" i="35" s="1"/>
  <c r="F51" i="35" a="1"/>
  <c r="F51" i="35" s="1"/>
  <c r="J51" i="35" a="1"/>
  <c r="J51" i="35" s="1"/>
  <c r="D51" i="35" a="1"/>
  <c r="D51" i="35" s="1"/>
  <c r="I51" i="35" a="1"/>
  <c r="I51" i="35" s="1"/>
  <c r="C51" i="35" a="1"/>
  <c r="C51" i="35" s="1"/>
  <c r="C56" i="35" a="1"/>
  <c r="C56" i="35" s="1"/>
  <c r="I58" i="35" a="1"/>
  <c r="I58" i="35" s="1"/>
  <c r="J68" i="35" a="1"/>
  <c r="J68" i="35" s="1"/>
  <c r="I68" i="35" a="1"/>
  <c r="I68" i="35" s="1"/>
  <c r="H68" i="35" a="1"/>
  <c r="H68" i="35" s="1"/>
  <c r="C68" i="35" a="1"/>
  <c r="C68" i="35" s="1"/>
  <c r="G68" i="35" a="1"/>
  <c r="G68" i="35" s="1"/>
  <c r="F68" i="35" a="1"/>
  <c r="F68" i="35" s="1"/>
  <c r="D68" i="35" a="1"/>
  <c r="D68" i="35" s="1"/>
  <c r="H11" i="35" a="1"/>
  <c r="H11" i="35" s="1"/>
  <c r="D11" i="35" a="1"/>
  <c r="D11" i="35" s="1"/>
  <c r="F11" i="35" a="1"/>
  <c r="F11" i="35" s="1"/>
  <c r="J20" i="35" a="1"/>
  <c r="J20" i="35" s="1"/>
  <c r="F20" i="35" a="1"/>
  <c r="F20" i="35" s="1"/>
  <c r="B20" i="35" a="1"/>
  <c r="B20" i="35" s="1"/>
  <c r="G20" i="35" a="1"/>
  <c r="G20" i="35" s="1"/>
  <c r="G24" i="35" a="1"/>
  <c r="G24" i="35" s="1"/>
  <c r="C24" i="35" a="1"/>
  <c r="C24" i="35" s="1"/>
  <c r="J24" i="35" a="1"/>
  <c r="J24" i="35" s="1"/>
  <c r="F24" i="35" a="1"/>
  <c r="F24" i="35" s="1"/>
  <c r="B24" i="35" a="1"/>
  <c r="B24" i="35" s="1"/>
  <c r="H4" i="35" a="1"/>
  <c r="H4" i="35" s="1"/>
  <c r="D6" i="35" a="1"/>
  <c r="D6" i="35" s="1"/>
  <c r="I6" i="35" a="1"/>
  <c r="I6" i="35" s="1"/>
  <c r="H9" i="35" a="1"/>
  <c r="H9" i="35" s="1"/>
  <c r="D9" i="35" a="1"/>
  <c r="D9" i="35" s="1"/>
  <c r="F9" i="35" a="1"/>
  <c r="F9" i="35" s="1"/>
  <c r="B11" i="35" a="1"/>
  <c r="B11" i="35" s="1"/>
  <c r="G11" i="35" a="1"/>
  <c r="G11" i="35" s="1"/>
  <c r="D14" i="35" a="1"/>
  <c r="D14" i="35" s="1"/>
  <c r="I14" i="35" a="1"/>
  <c r="I14" i="35" s="1"/>
  <c r="H17" i="35" a="1"/>
  <c r="H17" i="35" s="1"/>
  <c r="D17" i="35" a="1"/>
  <c r="D17" i="35" s="1"/>
  <c r="F17" i="35" a="1"/>
  <c r="F17" i="35" s="1"/>
  <c r="H20" i="35" a="1"/>
  <c r="H20" i="35" s="1"/>
  <c r="J22" i="35" a="1"/>
  <c r="J22" i="35" s="1"/>
  <c r="F22" i="35" a="1"/>
  <c r="F22" i="35" s="1"/>
  <c r="B22" i="35" a="1"/>
  <c r="B22" i="35" s="1"/>
  <c r="G22" i="35" a="1"/>
  <c r="G22" i="35" s="1"/>
  <c r="I24" i="35" a="1"/>
  <c r="I24" i="35" s="1"/>
  <c r="B27" i="35" a="1"/>
  <c r="B27" i="35" s="1"/>
  <c r="J27" i="35" a="1"/>
  <c r="J27" i="35" s="1"/>
  <c r="B34" i="35" a="1"/>
  <c r="B34" i="35" s="1"/>
  <c r="F36" i="35" a="1"/>
  <c r="F36" i="35" s="1"/>
  <c r="H36" i="35" a="1"/>
  <c r="H36" i="35" s="1"/>
  <c r="G36" i="35" a="1"/>
  <c r="G36" i="35" s="1"/>
  <c r="B36" i="35" a="1"/>
  <c r="B36" i="35" s="1"/>
  <c r="J36" i="35" a="1"/>
  <c r="J36" i="35" s="1"/>
  <c r="E36" i="35" a="1"/>
  <c r="E36" i="35" s="1"/>
  <c r="I36" i="35" a="1"/>
  <c r="I36" i="35" s="1"/>
  <c r="D36" i="35" a="1"/>
  <c r="D36" i="35" s="1"/>
  <c r="H40" i="35" a="1"/>
  <c r="H40" i="35" s="1"/>
  <c r="I45" i="35" a="1"/>
  <c r="I45" i="35" s="1"/>
  <c r="B51" i="35" a="1"/>
  <c r="B51" i="35" s="1"/>
  <c r="F56" i="35" a="1"/>
  <c r="F56" i="35" s="1"/>
  <c r="E68" i="35" a="1"/>
  <c r="E68" i="35" s="1"/>
  <c r="F71" i="35" a="1"/>
  <c r="F71" i="35" s="1"/>
  <c r="E71" i="35" a="1"/>
  <c r="E71" i="35" s="1"/>
  <c r="H71" i="35" a="1"/>
  <c r="H71" i="35" s="1"/>
  <c r="C71" i="35" a="1"/>
  <c r="C71" i="35" s="1"/>
  <c r="J71" i="35" a="1"/>
  <c r="J71" i="35" s="1"/>
  <c r="I71" i="35" a="1"/>
  <c r="I71" i="35" s="1"/>
  <c r="D71" i="35" a="1"/>
  <c r="D71" i="35" s="1"/>
  <c r="G75" i="35" a="1"/>
  <c r="G75" i="35" s="1"/>
  <c r="J75" i="35" a="1"/>
  <c r="J75" i="35" s="1"/>
  <c r="I75" i="35" a="1"/>
  <c r="I75" i="35" s="1"/>
  <c r="D75" i="35" a="1"/>
  <c r="D75" i="35" s="1"/>
  <c r="H75" i="35" a="1"/>
  <c r="H75" i="35" s="1"/>
  <c r="E75" i="35" a="1"/>
  <c r="E75" i="35" s="1"/>
  <c r="C75" i="35" a="1"/>
  <c r="C75" i="35" s="1"/>
  <c r="F57" i="22"/>
  <c r="K80" i="22" s="1"/>
  <c r="L80" i="22" s="1"/>
  <c r="M80" i="22" s="1"/>
  <c r="C4" i="35" a="1"/>
  <c r="C4" i="35" s="1"/>
  <c r="G10" i="35" a="1"/>
  <c r="G10" i="35" s="1"/>
  <c r="C18" i="35" a="1"/>
  <c r="C18" i="35" s="1"/>
  <c r="I18" i="35" a="1"/>
  <c r="I18" i="35" s="1"/>
  <c r="E21" i="35" a="1"/>
  <c r="E21" i="35" s="1"/>
  <c r="H22" i="35" a="1"/>
  <c r="H22" i="35" s="1"/>
  <c r="I25" i="35" a="1"/>
  <c r="I25" i="35" s="1"/>
  <c r="E25" i="35" a="1"/>
  <c r="E25" i="35" s="1"/>
  <c r="H25" i="35" a="1"/>
  <c r="H25" i="35" s="1"/>
  <c r="D25" i="35" a="1"/>
  <c r="D25" i="35" s="1"/>
  <c r="G25" i="35" a="1"/>
  <c r="G25" i="35" s="1"/>
  <c r="G28" i="35" a="1"/>
  <c r="G28" i="35" s="1"/>
  <c r="C28" i="35" a="1"/>
  <c r="C28" i="35" s="1"/>
  <c r="J28" i="35" a="1"/>
  <c r="J28" i="35" s="1"/>
  <c r="F28" i="35" a="1"/>
  <c r="F28" i="35" s="1"/>
  <c r="B28" i="35" a="1"/>
  <c r="B28" i="35" s="1"/>
  <c r="I28" i="35" a="1"/>
  <c r="I28" i="35" s="1"/>
  <c r="E28" i="35" a="1"/>
  <c r="E28" i="35" s="1"/>
  <c r="B29" i="35" a="1"/>
  <c r="B29" i="35" s="1"/>
  <c r="F29" i="35" a="1"/>
  <c r="F29" i="35" s="1"/>
  <c r="I29" i="35" a="1"/>
  <c r="I29" i="35" s="1"/>
  <c r="D29" i="35" a="1"/>
  <c r="D29" i="35" s="1"/>
  <c r="H29" i="35" a="1"/>
  <c r="H29" i="35" s="1"/>
  <c r="J30" i="35" a="1"/>
  <c r="J30" i="35" s="1"/>
  <c r="E30" i="35" a="1"/>
  <c r="E30" i="35" s="1"/>
  <c r="D30" i="35" a="1"/>
  <c r="D30" i="35" s="1"/>
  <c r="H30" i="35" a="1"/>
  <c r="H30" i="35" s="1"/>
  <c r="C30" i="35" a="1"/>
  <c r="C30" i="35" s="1"/>
  <c r="G30" i="35" a="1"/>
  <c r="G30" i="35" s="1"/>
  <c r="E34" i="35" a="1"/>
  <c r="E34" i="35" s="1"/>
  <c r="J40" i="35" a="1"/>
  <c r="J40" i="35" s="1"/>
  <c r="D44" i="35" a="1"/>
  <c r="D44" i="35" s="1"/>
  <c r="J44" i="35" a="1"/>
  <c r="J44" i="35" s="1"/>
  <c r="E44" i="35" a="1"/>
  <c r="E44" i="35" s="1"/>
  <c r="H44" i="35" a="1"/>
  <c r="H44" i="35" s="1"/>
  <c r="G44" i="35" a="1"/>
  <c r="G44" i="35" s="1"/>
  <c r="B44" i="35" a="1"/>
  <c r="B44" i="35" s="1"/>
  <c r="B46" i="35" a="1"/>
  <c r="B46" i="35" s="1"/>
  <c r="F46" i="35" a="1"/>
  <c r="F46" i="35" s="1"/>
  <c r="J46" i="35" a="1"/>
  <c r="J46" i="35" s="1"/>
  <c r="E46" i="35" a="1"/>
  <c r="E46" i="35" s="1"/>
  <c r="I46" i="35" a="1"/>
  <c r="I46" i="35" s="1"/>
  <c r="D46" i="35" a="1"/>
  <c r="D46" i="35" s="1"/>
  <c r="C46" i="35" a="1"/>
  <c r="C46" i="35" s="1"/>
  <c r="H46" i="35" a="1"/>
  <c r="H46" i="35" s="1"/>
  <c r="G49" i="35" a="1"/>
  <c r="G49" i="35" s="1"/>
  <c r="E51" i="35" a="1"/>
  <c r="E51" i="35" s="1"/>
  <c r="E64" i="35" a="1"/>
  <c r="E64" i="35" s="1"/>
  <c r="D64" i="35" a="1"/>
  <c r="D64" i="35" s="1"/>
  <c r="G64" i="35" a="1"/>
  <c r="G64" i="35" s="1"/>
  <c r="I64" i="35" a="1"/>
  <c r="I64" i="35" s="1"/>
  <c r="H64" i="35" a="1"/>
  <c r="H64" i="35" s="1"/>
  <c r="F64" i="35" a="1"/>
  <c r="F64" i="35" s="1"/>
  <c r="C64" i="35" a="1"/>
  <c r="C64" i="35" s="1"/>
  <c r="F55" i="22"/>
  <c r="D4" i="35" a="1"/>
  <c r="D4" i="35" s="1"/>
  <c r="I4" i="35" a="1"/>
  <c r="I4" i="35" s="1"/>
  <c r="E6" i="35" a="1"/>
  <c r="E6" i="35" s="1"/>
  <c r="B9" i="35" a="1"/>
  <c r="B9" i="35" s="1"/>
  <c r="G9" i="35" a="1"/>
  <c r="G9" i="35" s="1"/>
  <c r="H10" i="35" a="1"/>
  <c r="H10" i="35" s="1"/>
  <c r="C11" i="35" a="1"/>
  <c r="C11" i="35" s="1"/>
  <c r="E14" i="35" a="1"/>
  <c r="E14" i="35" s="1"/>
  <c r="B17" i="35" a="1"/>
  <c r="B17" i="35" s="1"/>
  <c r="G17" i="35" a="1"/>
  <c r="G17" i="35" s="1"/>
  <c r="D18" i="35" a="1"/>
  <c r="D18" i="35" s="1"/>
  <c r="C20" i="35" a="1"/>
  <c r="C20" i="35" s="1"/>
  <c r="I20" i="35" a="1"/>
  <c r="I20" i="35" s="1"/>
  <c r="F21" i="35" a="1"/>
  <c r="F21" i="35" s="1"/>
  <c r="D24" i="35" a="1"/>
  <c r="D24" i="35" s="1"/>
  <c r="C27" i="35" a="1"/>
  <c r="C27" i="35" s="1"/>
  <c r="D33" i="35" a="1"/>
  <c r="D33" i="35" s="1"/>
  <c r="F33" i="35" a="1"/>
  <c r="F33" i="35" s="1"/>
  <c r="E33" i="35" a="1"/>
  <c r="E33" i="35" s="1"/>
  <c r="I33" i="35" a="1"/>
  <c r="I33" i="35" s="1"/>
  <c r="H33" i="35" a="1"/>
  <c r="H33" i="35" s="1"/>
  <c r="C33" i="35" a="1"/>
  <c r="C33" i="35" s="1"/>
  <c r="G34" i="35" a="1"/>
  <c r="G34" i="35" s="1"/>
  <c r="E42" i="35" a="1"/>
  <c r="E42" i="35" s="1"/>
  <c r="I50" i="35" a="1"/>
  <c r="I50" i="35" s="1"/>
  <c r="H50" i="35" a="1"/>
  <c r="H50" i="35" s="1"/>
  <c r="C50" i="35" a="1"/>
  <c r="C50" i="35" s="1"/>
  <c r="E50" i="35" a="1"/>
  <c r="E50" i="35" s="1"/>
  <c r="J50" i="35" a="1"/>
  <c r="J50" i="35" s="1"/>
  <c r="D50" i="35" a="1"/>
  <c r="D50" i="35" s="1"/>
  <c r="B50" i="35" a="1"/>
  <c r="B50" i="35" s="1"/>
  <c r="G50" i="35" a="1"/>
  <c r="G50" i="35" s="1"/>
  <c r="I55" i="35" a="1"/>
  <c r="I55" i="35" s="1"/>
  <c r="H55" i="35" a="1"/>
  <c r="H55" i="35" s="1"/>
  <c r="J55" i="35" a="1"/>
  <c r="J55" i="35" s="1"/>
  <c r="C55" i="35" a="1"/>
  <c r="C55" i="35" s="1"/>
  <c r="B55" i="35" a="1"/>
  <c r="B55" i="35" s="1"/>
  <c r="F55" i="35" a="1"/>
  <c r="F55" i="35" s="1"/>
  <c r="E55" i="35" a="1"/>
  <c r="E55" i="35" s="1"/>
  <c r="D57" i="35" a="1"/>
  <c r="D57" i="35" s="1"/>
  <c r="C57" i="35" a="1"/>
  <c r="C57" i="35" s="1"/>
  <c r="J57" i="35" a="1"/>
  <c r="J57" i="35" s="1"/>
  <c r="I57" i="35" a="1"/>
  <c r="I57" i="35" s="1"/>
  <c r="H57" i="35" a="1"/>
  <c r="H57" i="35" s="1"/>
  <c r="F57" i="35" a="1"/>
  <c r="F57" i="35" s="1"/>
  <c r="E57" i="35" a="1"/>
  <c r="E57" i="35" s="1"/>
  <c r="J69" i="35" a="1"/>
  <c r="J69" i="35" s="1"/>
  <c r="I69" i="35" a="1"/>
  <c r="I69" i="35" s="1"/>
  <c r="H69" i="35" a="1"/>
  <c r="H69" i="35" s="1"/>
  <c r="C69" i="35" a="1"/>
  <c r="C69" i="35" s="1"/>
  <c r="G69" i="35" a="1"/>
  <c r="G69" i="35" s="1"/>
  <c r="F69" i="35" a="1"/>
  <c r="F69" i="35" s="1"/>
  <c r="D69" i="35" a="1"/>
  <c r="D69" i="35" s="1"/>
  <c r="B31" i="35" a="1"/>
  <c r="B31" i="35" s="1"/>
  <c r="G31" i="35" a="1"/>
  <c r="G31" i="35" s="1"/>
  <c r="B32" i="35" a="1"/>
  <c r="B32" i="35" s="1"/>
  <c r="G32" i="35" a="1"/>
  <c r="G32" i="35" s="1"/>
  <c r="E38" i="35" a="1"/>
  <c r="E38" i="35" s="1"/>
  <c r="J38" i="35" a="1"/>
  <c r="J38" i="35" s="1"/>
  <c r="E39" i="35" a="1"/>
  <c r="E39" i="35" s="1"/>
  <c r="F41" i="35" a="1"/>
  <c r="F41" i="35" s="1"/>
  <c r="B53" i="35" a="1"/>
  <c r="B53" i="35" s="1"/>
  <c r="J53" i="35" a="1"/>
  <c r="J53" i="35" s="1"/>
  <c r="E53" i="35" a="1"/>
  <c r="E53" i="35" s="1"/>
  <c r="E65" i="35" a="1"/>
  <c r="E65" i="35" s="1"/>
  <c r="D65" i="35" a="1"/>
  <c r="D65" i="35" s="1"/>
  <c r="C65" i="35" a="1"/>
  <c r="C65" i="35" s="1"/>
  <c r="G65" i="35" a="1"/>
  <c r="G65" i="35" s="1"/>
  <c r="J65" i="35" a="1"/>
  <c r="J65" i="35" s="1"/>
  <c r="F70" i="35" a="1"/>
  <c r="F70" i="35" s="1"/>
  <c r="I70" i="35" a="1"/>
  <c r="I70" i="35" s="1"/>
  <c r="H70" i="35" a="1"/>
  <c r="H70" i="35" s="1"/>
  <c r="C70" i="35" a="1"/>
  <c r="C70" i="35" s="1"/>
  <c r="H80" i="35" a="1"/>
  <c r="H80" i="35" s="1"/>
  <c r="C80" i="35" a="1"/>
  <c r="C80" i="35" s="1"/>
  <c r="G80" i="35" a="1"/>
  <c r="G80" i="35" s="1"/>
  <c r="J80" i="35" a="1"/>
  <c r="J80" i="35" s="1"/>
  <c r="E80" i="35" a="1"/>
  <c r="E80" i="35" s="1"/>
  <c r="I80" i="35" a="1"/>
  <c r="I80" i="35" s="1"/>
  <c r="D80" i="35" a="1"/>
  <c r="D80" i="35" s="1"/>
  <c r="H32" i="35" a="1"/>
  <c r="H32" i="35" s="1"/>
  <c r="F39" i="35" a="1"/>
  <c r="F39" i="35" s="1"/>
  <c r="G41" i="35" a="1"/>
  <c r="G41" i="35" s="1"/>
  <c r="I59" i="35" a="1"/>
  <c r="I59" i="35" s="1"/>
  <c r="D59" i="35" a="1"/>
  <c r="D59" i="35" s="1"/>
  <c r="C59" i="35" a="1"/>
  <c r="C59" i="35" s="1"/>
  <c r="F59" i="35" a="1"/>
  <c r="F59" i="35" s="1"/>
  <c r="J59" i="35" a="1"/>
  <c r="J59" i="35" s="1"/>
  <c r="J66" i="35" a="1"/>
  <c r="J66" i="35" s="1"/>
  <c r="E66" i="35" a="1"/>
  <c r="E66" i="35" s="1"/>
  <c r="D66" i="35" a="1"/>
  <c r="D66" i="35" s="1"/>
  <c r="C66" i="35" a="1"/>
  <c r="C66" i="35" s="1"/>
  <c r="G66" i="35" a="1"/>
  <c r="G66" i="35" s="1"/>
  <c r="C77" i="35" a="1"/>
  <c r="C77" i="35" s="1"/>
  <c r="H77" i="35" a="1"/>
  <c r="H77" i="35" s="1"/>
  <c r="F77" i="35" a="1"/>
  <c r="F77" i="35" s="1"/>
  <c r="J77" i="35" a="1"/>
  <c r="J77" i="35" s="1"/>
  <c r="E77" i="35" a="1"/>
  <c r="E77" i="35" s="1"/>
  <c r="C31" i="35" a="1"/>
  <c r="C31" i="35" s="1"/>
  <c r="H31" i="35" a="1"/>
  <c r="H31" i="35" s="1"/>
  <c r="C32" i="35" a="1"/>
  <c r="C32" i="35" s="1"/>
  <c r="F38" i="35" a="1"/>
  <c r="F38" i="35" s="1"/>
  <c r="D48" i="35" a="1"/>
  <c r="D48" i="35" s="1"/>
  <c r="C53" i="35" a="1"/>
  <c r="C53" i="35" s="1"/>
  <c r="D70" i="35" a="1"/>
  <c r="D70" i="35" s="1"/>
  <c r="G76" i="35" a="1"/>
  <c r="G76" i="35" s="1"/>
  <c r="J76" i="35" a="1"/>
  <c r="J76" i="35" s="1"/>
  <c r="I76" i="35" a="1"/>
  <c r="I76" i="35" s="1"/>
  <c r="D76" i="35" a="1"/>
  <c r="D76" i="35" s="1"/>
  <c r="F80" i="35" a="1"/>
  <c r="F80" i="35" s="1"/>
  <c r="D31" i="35" a="1"/>
  <c r="D31" i="35" s="1"/>
  <c r="I31" i="35" a="1"/>
  <c r="I31" i="35" s="1"/>
  <c r="J32" i="35" a="1"/>
  <c r="J32" i="35" s="1"/>
  <c r="B38" i="35" a="1"/>
  <c r="B38" i="35" s="1"/>
  <c r="G38" i="35" a="1"/>
  <c r="G38" i="35" s="1"/>
  <c r="J47" i="35" a="1"/>
  <c r="J47" i="35" s="1"/>
  <c r="D53" i="35" a="1"/>
  <c r="D53" i="35" s="1"/>
  <c r="J54" i="35" a="1"/>
  <c r="J54" i="35" s="1"/>
  <c r="I54" i="35" a="1"/>
  <c r="I54" i="35" s="1"/>
  <c r="F54" i="35" a="1"/>
  <c r="F54" i="35" s="1"/>
  <c r="E59" i="35" a="1"/>
  <c r="E59" i="35" s="1"/>
  <c r="F66" i="35" a="1"/>
  <c r="F66" i="35" s="1"/>
  <c r="H81" i="35" a="1"/>
  <c r="H81" i="35" s="1"/>
  <c r="I81" i="35" a="1"/>
  <c r="I81" i="35" s="1"/>
  <c r="D81" i="35" a="1"/>
  <c r="D81" i="35" s="1"/>
  <c r="C81" i="35" a="1"/>
  <c r="C81" i="35" s="1"/>
  <c r="G81" i="35" a="1"/>
  <c r="G81" i="35" s="1"/>
  <c r="F81" i="35" a="1"/>
  <c r="F81" i="35" s="1"/>
  <c r="J81" i="35" a="1"/>
  <c r="J81" i="35" s="1"/>
  <c r="E81" i="35" a="1"/>
  <c r="E81" i="35" s="1"/>
  <c r="H83" i="35" a="1"/>
  <c r="H83" i="35" s="1"/>
  <c r="F83" i="35" a="1"/>
  <c r="F83" i="35" s="1"/>
  <c r="J83" i="35" a="1"/>
  <c r="J83" i="35" s="1"/>
  <c r="E83" i="35" a="1"/>
  <c r="E83" i="35" s="1"/>
  <c r="D83" i="35" a="1"/>
  <c r="D83" i="35" s="1"/>
  <c r="I83" i="35" a="1"/>
  <c r="I83" i="35" s="1"/>
  <c r="C83" i="35" a="1"/>
  <c r="C83" i="35" s="1"/>
  <c r="J31" i="35" a="1"/>
  <c r="J31" i="35" s="1"/>
  <c r="H38" i="35" a="1"/>
  <c r="H38" i="35" s="1"/>
  <c r="C39" i="35" a="1"/>
  <c r="C39" i="35" s="1"/>
  <c r="D41" i="35" a="1"/>
  <c r="D41" i="35" s="1"/>
  <c r="I41" i="35" a="1"/>
  <c r="I41" i="35" s="1"/>
  <c r="E47" i="35" a="1"/>
  <c r="E47" i="35" s="1"/>
  <c r="F48" i="35" a="1"/>
  <c r="F48" i="35" s="1"/>
  <c r="E48" i="35" a="1"/>
  <c r="E48" i="35" s="1"/>
  <c r="F65" i="35" a="1"/>
  <c r="F65" i="35" s="1"/>
  <c r="G77" i="35" a="1"/>
  <c r="G77" i="35" s="1"/>
  <c r="G83" i="35" a="1"/>
  <c r="G83" i="35" s="1"/>
  <c r="D92" i="35" a="1"/>
  <c r="D92" i="35" s="1"/>
  <c r="J92" i="35" a="1"/>
  <c r="J92" i="35" s="1"/>
  <c r="E92" i="35" a="1"/>
  <c r="E92" i="35" s="1"/>
  <c r="I92" i="35" a="1"/>
  <c r="I92" i="35" s="1"/>
  <c r="F92" i="35" a="1"/>
  <c r="F92" i="35" s="1"/>
  <c r="H92" i="35" a="1"/>
  <c r="H92" i="35" s="1"/>
  <c r="G92" i="35" a="1"/>
  <c r="G92" i="35" s="1"/>
  <c r="C92" i="35" a="1"/>
  <c r="C92" i="35" s="1"/>
  <c r="E31" i="35" a="1"/>
  <c r="E31" i="35" s="1"/>
  <c r="F32" i="35" a="1"/>
  <c r="F32" i="35" s="1"/>
  <c r="C38" i="35" a="1"/>
  <c r="C38" i="35" s="1"/>
  <c r="D39" i="35" a="1"/>
  <c r="D39" i="35" s="1"/>
  <c r="I39" i="35" a="1"/>
  <c r="I39" i="35" s="1"/>
  <c r="J41" i="35" a="1"/>
  <c r="J41" i="35" s="1"/>
  <c r="F53" i="35" a="1"/>
  <c r="F53" i="35" s="1"/>
  <c r="G54" i="35" a="1"/>
  <c r="G54" i="35" s="1"/>
  <c r="G59" i="35" a="1"/>
  <c r="G59" i="35" s="1"/>
  <c r="E63" i="35" a="1"/>
  <c r="E63" i="35" s="1"/>
  <c r="H63" i="35" a="1"/>
  <c r="H63" i="35" s="1"/>
  <c r="G63" i="35" a="1"/>
  <c r="G63" i="35" s="1"/>
  <c r="J63" i="35" a="1"/>
  <c r="J63" i="35" s="1"/>
  <c r="H65" i="35" a="1"/>
  <c r="H65" i="35" s="1"/>
  <c r="H66" i="35" a="1"/>
  <c r="H66" i="35" s="1"/>
  <c r="J70" i="35" a="1"/>
  <c r="J70" i="35" s="1"/>
  <c r="F72" i="35" a="1"/>
  <c r="F72" i="35" s="1"/>
  <c r="E72" i="35" a="1"/>
  <c r="E72" i="35" s="1"/>
  <c r="D72" i="35" a="1"/>
  <c r="D72" i="35" s="1"/>
  <c r="H72" i="35" a="1"/>
  <c r="H72" i="35" s="1"/>
  <c r="C72" i="35" a="1"/>
  <c r="C72" i="35" s="1"/>
  <c r="I77" i="35" a="1"/>
  <c r="I77" i="35" s="1"/>
  <c r="H88" i="35" a="1"/>
  <c r="H88" i="35" s="1"/>
  <c r="I88" i="35" a="1"/>
  <c r="I88" i="35" s="1"/>
  <c r="C88" i="35" a="1"/>
  <c r="C88" i="35" s="1"/>
  <c r="G88" i="35" a="1"/>
  <c r="G88" i="35" s="1"/>
  <c r="F88" i="35" a="1"/>
  <c r="F88" i="35" s="1"/>
  <c r="E88" i="35" a="1"/>
  <c r="E88" i="35" s="1"/>
  <c r="F60" i="35" a="1"/>
  <c r="F60" i="35" s="1"/>
  <c r="F61" i="35" a="1"/>
  <c r="F61" i="35" s="1"/>
  <c r="H73" i="35" a="1"/>
  <c r="H73" i="35" s="1"/>
  <c r="H74" i="35" a="1"/>
  <c r="H74" i="35" s="1"/>
  <c r="G86" i="35" a="1"/>
  <c r="G86" i="35" s="1"/>
  <c r="H89" i="35" a="1"/>
  <c r="H89" i="35" s="1"/>
  <c r="F89" i="35" a="1"/>
  <c r="F89" i="35" s="1"/>
  <c r="G89" i="35" a="1"/>
  <c r="G89" i="35" s="1"/>
  <c r="D93" i="35" a="1"/>
  <c r="D93" i="35" s="1"/>
  <c r="E93" i="35" a="1"/>
  <c r="E93" i="35" s="1"/>
  <c r="J93" i="35" a="1"/>
  <c r="J93" i="35" s="1"/>
  <c r="H97" i="35" a="1"/>
  <c r="H97" i="35" s="1"/>
  <c r="F102" i="35" a="1"/>
  <c r="F102" i="35" s="1"/>
  <c r="I110" i="35" a="1"/>
  <c r="I110" i="35" s="1"/>
  <c r="H110" i="35" a="1"/>
  <c r="H110" i="35" s="1"/>
  <c r="C110" i="35" a="1"/>
  <c r="C110" i="35" s="1"/>
  <c r="J110" i="35" a="1"/>
  <c r="J110" i="35" s="1"/>
  <c r="D110" i="35" a="1"/>
  <c r="D110" i="35" s="1"/>
  <c r="F110" i="35" a="1"/>
  <c r="F110" i="35" s="1"/>
  <c r="G110" i="35" a="1"/>
  <c r="G110" i="35" s="1"/>
  <c r="E110" i="35" a="1"/>
  <c r="E110" i="35" s="1"/>
  <c r="G61" i="35" a="1"/>
  <c r="G61" i="35" s="1"/>
  <c r="G62" i="35" a="1"/>
  <c r="G62" i="35" s="1"/>
  <c r="D73" i="35" a="1"/>
  <c r="D73" i="35" s="1"/>
  <c r="D74" i="35" a="1"/>
  <c r="D74" i="35" s="1"/>
  <c r="G82" i="35" a="1"/>
  <c r="G82" i="35" s="1"/>
  <c r="E84" i="35" a="1"/>
  <c r="E84" i="35" s="1"/>
  <c r="J84" i="35" a="1"/>
  <c r="J84" i="35" s="1"/>
  <c r="F85" i="35" a="1"/>
  <c r="F85" i="35" s="1"/>
  <c r="I89" i="35" a="1"/>
  <c r="I89" i="35" s="1"/>
  <c r="I94" i="35" a="1"/>
  <c r="I94" i="35" s="1"/>
  <c r="D94" i="35" a="1"/>
  <c r="D94" i="35" s="1"/>
  <c r="I95" i="35" a="1"/>
  <c r="I95" i="35" s="1"/>
  <c r="D95" i="35" a="1"/>
  <c r="D95" i="35" s="1"/>
  <c r="H95" i="35" a="1"/>
  <c r="H95" i="35" s="1"/>
  <c r="G95" i="35" a="1"/>
  <c r="G95" i="35" s="1"/>
  <c r="I111" i="35" a="1"/>
  <c r="I111" i="35" s="1"/>
  <c r="H111" i="35" a="1"/>
  <c r="H111" i="35" s="1"/>
  <c r="G111" i="35" a="1"/>
  <c r="G111" i="35" s="1"/>
  <c r="F111" i="35" a="1"/>
  <c r="F111" i="35" s="1"/>
  <c r="J111" i="35" a="1"/>
  <c r="J111" i="35" s="1"/>
  <c r="D111" i="35" a="1"/>
  <c r="D111" i="35" s="1"/>
  <c r="C111" i="35" a="1"/>
  <c r="C111" i="35" s="1"/>
  <c r="E111" i="35" a="1"/>
  <c r="E111" i="35" s="1"/>
  <c r="G85" i="35" a="1"/>
  <c r="G85" i="35" s="1"/>
  <c r="H103" i="35" a="1"/>
  <c r="H103" i="35" s="1"/>
  <c r="C103" i="35" a="1"/>
  <c r="C103" i="35" s="1"/>
  <c r="D103" i="35" a="1"/>
  <c r="D103" i="35" s="1"/>
  <c r="J103" i="35" a="1"/>
  <c r="J103" i="35" s="1"/>
  <c r="I103" i="35" a="1"/>
  <c r="I103" i="35" s="1"/>
  <c r="F103" i="35" a="1"/>
  <c r="F103" i="35" s="1"/>
  <c r="E103" i="35" a="1"/>
  <c r="E103" i="35" s="1"/>
  <c r="D107" i="35" a="1"/>
  <c r="D107" i="35" s="1"/>
  <c r="I107" i="35" a="1"/>
  <c r="I107" i="35" s="1"/>
  <c r="H107" i="35" a="1"/>
  <c r="H107" i="35" s="1"/>
  <c r="C107" i="35" a="1"/>
  <c r="C107" i="35" s="1"/>
  <c r="F107" i="35" a="1"/>
  <c r="F107" i="35" s="1"/>
  <c r="G107" i="35" a="1"/>
  <c r="G107" i="35" s="1"/>
  <c r="E107" i="35" a="1"/>
  <c r="E107" i="35" s="1"/>
  <c r="J107" i="35" a="1"/>
  <c r="J107" i="35" s="1"/>
  <c r="C60" i="35" a="1"/>
  <c r="C60" i="35" s="1"/>
  <c r="H60" i="35" a="1"/>
  <c r="H60" i="35" s="1"/>
  <c r="H61" i="35" a="1"/>
  <c r="H61" i="35" s="1"/>
  <c r="H62" i="35" a="1"/>
  <c r="H62" i="35" s="1"/>
  <c r="E73" i="35" a="1"/>
  <c r="E73" i="35" s="1"/>
  <c r="E74" i="35" a="1"/>
  <c r="E74" i="35" s="1"/>
  <c r="J74" i="35" a="1"/>
  <c r="J74" i="35" s="1"/>
  <c r="C82" i="35" a="1"/>
  <c r="C82" i="35" s="1"/>
  <c r="F84" i="35" a="1"/>
  <c r="F84" i="35" s="1"/>
  <c r="I86" i="35" a="1"/>
  <c r="I86" i="35" s="1"/>
  <c r="D89" i="35" a="1"/>
  <c r="D89" i="35" s="1"/>
  <c r="H90" i="35" a="1"/>
  <c r="H90" i="35" s="1"/>
  <c r="G90" i="35" a="1"/>
  <c r="G90" i="35" s="1"/>
  <c r="I90" i="35" a="1"/>
  <c r="I90" i="35" s="1"/>
  <c r="C90" i="35" a="1"/>
  <c r="C90" i="35" s="1"/>
  <c r="F91" i="35" a="1"/>
  <c r="F91" i="35" s="1"/>
  <c r="E94" i="35" a="1"/>
  <c r="E94" i="35" s="1"/>
  <c r="C101" i="35" a="1"/>
  <c r="C101" i="35" s="1"/>
  <c r="G101" i="35" a="1"/>
  <c r="G101" i="35" s="1"/>
  <c r="J101" i="35" a="1"/>
  <c r="J101" i="35" s="1"/>
  <c r="E101" i="35" a="1"/>
  <c r="E101" i="35" s="1"/>
  <c r="F101" i="35" a="1"/>
  <c r="F101" i="35" s="1"/>
  <c r="D101" i="35" a="1"/>
  <c r="D101" i="35" s="1"/>
  <c r="I101" i="35" a="1"/>
  <c r="I101" i="35" s="1"/>
  <c r="H105" i="35" a="1"/>
  <c r="H105" i="35" s="1"/>
  <c r="F105" i="35" a="1"/>
  <c r="F105" i="35" s="1"/>
  <c r="I105" i="35" a="1"/>
  <c r="I105" i="35" s="1"/>
  <c r="C105" i="35" a="1"/>
  <c r="C105" i="35" s="1"/>
  <c r="G105" i="35" a="1"/>
  <c r="G105" i="35" s="1"/>
  <c r="D105" i="35" a="1"/>
  <c r="D105" i="35" s="1"/>
  <c r="C85" i="35" a="1"/>
  <c r="C85" i="35" s="1"/>
  <c r="H85" i="35" a="1"/>
  <c r="H85" i="35" s="1"/>
  <c r="G97" i="35" a="1"/>
  <c r="G97" i="35" s="1"/>
  <c r="I97" i="35" a="1"/>
  <c r="I97" i="35" s="1"/>
  <c r="C97" i="35" a="1"/>
  <c r="C97" i="35" s="1"/>
  <c r="D97" i="35" a="1"/>
  <c r="D97" i="35" s="1"/>
  <c r="G103" i="35" a="1"/>
  <c r="G103" i="35" s="1"/>
  <c r="E105" i="35" a="1"/>
  <c r="E105" i="35" s="1"/>
  <c r="D108" i="35" a="1"/>
  <c r="D108" i="35" s="1"/>
  <c r="E108" i="35" a="1"/>
  <c r="E108" i="35" s="1"/>
  <c r="J108" i="35" a="1"/>
  <c r="J108" i="35" s="1"/>
  <c r="F108" i="35" a="1"/>
  <c r="F108" i="35" s="1"/>
  <c r="C108" i="35" a="1"/>
  <c r="C108" i="35" s="1"/>
  <c r="I108" i="35" a="1"/>
  <c r="I108" i="35" s="1"/>
  <c r="H108" i="35" a="1"/>
  <c r="H108" i="35" s="1"/>
  <c r="F73" i="35" a="1"/>
  <c r="F73" i="35" s="1"/>
  <c r="J82" i="35" a="1"/>
  <c r="J82" i="35" s="1"/>
  <c r="G84" i="35" a="1"/>
  <c r="G84" i="35" s="1"/>
  <c r="I85" i="35" a="1"/>
  <c r="I85" i="35" s="1"/>
  <c r="E86" i="35" a="1"/>
  <c r="E86" i="35" s="1"/>
  <c r="E89" i="35" a="1"/>
  <c r="E89" i="35" s="1"/>
  <c r="J90" i="35" a="1"/>
  <c r="J90" i="35" s="1"/>
  <c r="G93" i="35" a="1"/>
  <c r="G93" i="35" s="1"/>
  <c r="F94" i="35" a="1"/>
  <c r="F94" i="35" s="1"/>
  <c r="F95" i="35" a="1"/>
  <c r="F95" i="35" s="1"/>
  <c r="H101" i="35" a="1"/>
  <c r="H101" i="35" s="1"/>
  <c r="J105" i="35" a="1"/>
  <c r="J105" i="35" s="1"/>
  <c r="G108" i="35" a="1"/>
  <c r="G108" i="35" s="1"/>
  <c r="J121" i="35" a="1"/>
  <c r="J121" i="35" s="1"/>
  <c r="D121" i="35" a="1"/>
  <c r="D121" i="35" s="1"/>
  <c r="C121" i="35" a="1"/>
  <c r="C121" i="35" s="1"/>
  <c r="H121" i="35" a="1"/>
  <c r="H121" i="35" s="1"/>
  <c r="G121" i="35" a="1"/>
  <c r="G121" i="35" s="1"/>
  <c r="F121" i="35" a="1"/>
  <c r="F121" i="35" s="1"/>
  <c r="I121" i="35" a="1"/>
  <c r="I121" i="35" s="1"/>
  <c r="E121" i="35" a="1"/>
  <c r="E121" i="35" s="1"/>
  <c r="E82" i="35" a="1"/>
  <c r="E82" i="35" s="1"/>
  <c r="H84" i="35" a="1"/>
  <c r="H84" i="35" s="1"/>
  <c r="F86" i="35" a="1"/>
  <c r="F86" i="35" s="1"/>
  <c r="D91" i="35" a="1"/>
  <c r="D91" i="35" s="1"/>
  <c r="I91" i="35" a="1"/>
  <c r="I91" i="35" s="1"/>
  <c r="C91" i="35" a="1"/>
  <c r="C91" i="35" s="1"/>
  <c r="G91" i="35" a="1"/>
  <c r="G91" i="35" s="1"/>
  <c r="J91" i="35" a="1"/>
  <c r="J91" i="35" s="1"/>
  <c r="E91" i="35" a="1"/>
  <c r="E91" i="35" s="1"/>
  <c r="G94" i="35" a="1"/>
  <c r="G94" i="35" s="1"/>
  <c r="E97" i="35" a="1"/>
  <c r="E97" i="35" s="1"/>
  <c r="C102" i="35" a="1"/>
  <c r="C102" i="35" s="1"/>
  <c r="G102" i="35" a="1"/>
  <c r="G102" i="35" s="1"/>
  <c r="J102" i="35" a="1"/>
  <c r="J102" i="35" s="1"/>
  <c r="E102" i="35" a="1"/>
  <c r="E102" i="35" s="1"/>
  <c r="D102" i="35" a="1"/>
  <c r="D102" i="35" s="1"/>
  <c r="H102" i="35" a="1"/>
  <c r="H102" i="35" s="1"/>
  <c r="I109" i="35" a="1"/>
  <c r="I109" i="35" s="1"/>
  <c r="D109" i="35" a="1"/>
  <c r="D109" i="35" s="1"/>
  <c r="F109" i="35" a="1"/>
  <c r="F109" i="35" s="1"/>
  <c r="J109" i="35" a="1"/>
  <c r="J109" i="35" s="1"/>
  <c r="E109" i="35" a="1"/>
  <c r="E109" i="35" s="1"/>
  <c r="C109" i="35" a="1"/>
  <c r="C109" i="35" s="1"/>
  <c r="H109" i="35" a="1"/>
  <c r="H109" i="35" s="1"/>
  <c r="G96" i="35" a="1"/>
  <c r="G96" i="35" s="1"/>
  <c r="I96" i="35" a="1"/>
  <c r="I96" i="35" s="1"/>
  <c r="G98" i="35" a="1"/>
  <c r="G98" i="35" s="1"/>
  <c r="E98" i="35" a="1"/>
  <c r="E98" i="35" s="1"/>
  <c r="H98" i="35" a="1"/>
  <c r="H98" i="35" s="1"/>
  <c r="D106" i="35" a="1"/>
  <c r="D106" i="35" s="1"/>
  <c r="G106" i="35" a="1"/>
  <c r="G106" i="35" s="1"/>
  <c r="J106" i="35" a="1"/>
  <c r="J106" i="35" s="1"/>
  <c r="E106" i="35" a="1"/>
  <c r="E106" i="35" s="1"/>
  <c r="H114" i="35" a="1"/>
  <c r="H114" i="35" s="1"/>
  <c r="D124" i="35" a="1"/>
  <c r="D124" i="35" s="1"/>
  <c r="I124" i="35" a="1"/>
  <c r="I124" i="35" s="1"/>
  <c r="G124" i="35" a="1"/>
  <c r="G124" i="35" s="1"/>
  <c r="F124" i="35" a="1"/>
  <c r="F124" i="35" s="1"/>
  <c r="E124" i="35" a="1"/>
  <c r="E124" i="35" s="1"/>
  <c r="C124" i="35" a="1"/>
  <c r="C124" i="35" s="1"/>
  <c r="J124" i="35" a="1"/>
  <c r="J124" i="35" s="1"/>
  <c r="H124" i="35" a="1"/>
  <c r="H124" i="35" s="1"/>
  <c r="E113" i="35" a="1"/>
  <c r="E113" i="35" s="1"/>
  <c r="H113" i="35" a="1"/>
  <c r="H113" i="35" s="1"/>
  <c r="G113" i="35" a="1"/>
  <c r="G113" i="35" s="1"/>
  <c r="D113" i="35" a="1"/>
  <c r="D113" i="35" s="1"/>
  <c r="J113" i="35" a="1"/>
  <c r="J113" i="35" s="1"/>
  <c r="C113" i="35" a="1"/>
  <c r="C113" i="35" s="1"/>
  <c r="I113" i="35" a="1"/>
  <c r="I113" i="35" s="1"/>
  <c r="E119" i="35" a="1"/>
  <c r="E119" i="35" s="1"/>
  <c r="J119" i="35" a="1"/>
  <c r="J119" i="35" s="1"/>
  <c r="H119" i="35" a="1"/>
  <c r="H119" i="35" s="1"/>
  <c r="D119" i="35" a="1"/>
  <c r="D119" i="35" s="1"/>
  <c r="C119" i="35" a="1"/>
  <c r="C119" i="35" s="1"/>
  <c r="I119" i="35" a="1"/>
  <c r="I119" i="35" s="1"/>
  <c r="G119" i="35" a="1"/>
  <c r="G119" i="35" s="1"/>
  <c r="G115" i="35" a="1"/>
  <c r="G115" i="35" s="1"/>
  <c r="E115" i="35" a="1"/>
  <c r="E115" i="35" s="1"/>
  <c r="I115" i="35" a="1"/>
  <c r="I115" i="35" s="1"/>
  <c r="D115" i="35" a="1"/>
  <c r="D115" i="35" s="1"/>
  <c r="H115" i="35" a="1"/>
  <c r="H115" i="35" s="1"/>
  <c r="J115" i="35" a="1"/>
  <c r="J115" i="35" s="1"/>
  <c r="C115" i="35" a="1"/>
  <c r="C115" i="35" s="1"/>
  <c r="F119" i="35" a="1"/>
  <c r="F119" i="35" s="1"/>
  <c r="F125" i="35" a="1"/>
  <c r="F125" i="35" s="1"/>
  <c r="J125" i="35" a="1"/>
  <c r="J125" i="35" s="1"/>
  <c r="I125" i="35" a="1"/>
  <c r="I125" i="35" s="1"/>
  <c r="C125" i="35" a="1"/>
  <c r="C125" i="35" s="1"/>
  <c r="G125" i="35" a="1"/>
  <c r="G125" i="35" s="1"/>
  <c r="E125" i="35" a="1"/>
  <c r="E125" i="35" s="1"/>
  <c r="D125" i="35" a="1"/>
  <c r="D125" i="35" s="1"/>
  <c r="G99" i="35" a="1"/>
  <c r="G99" i="35" s="1"/>
  <c r="E99" i="35" a="1"/>
  <c r="E99" i="35" s="1"/>
  <c r="F113" i="35" a="1"/>
  <c r="F113" i="35" s="1"/>
  <c r="F115" i="35" a="1"/>
  <c r="F115" i="35" s="1"/>
  <c r="C117" i="35" a="1"/>
  <c r="C117" i="35" s="1"/>
  <c r="D117" i="35" a="1"/>
  <c r="D117" i="35" s="1"/>
  <c r="H117" i="35" a="1"/>
  <c r="H117" i="35" s="1"/>
  <c r="E117" i="35" a="1"/>
  <c r="E117" i="35" s="1"/>
  <c r="I117" i="35" a="1"/>
  <c r="I117" i="35" s="1"/>
  <c r="G117" i="35" a="1"/>
  <c r="G117" i="35" s="1"/>
  <c r="F117" i="35" a="1"/>
  <c r="F117" i="35" s="1"/>
  <c r="H120" i="35" a="1"/>
  <c r="H120" i="35" s="1"/>
  <c r="I120" i="35" a="1"/>
  <c r="I120" i="35" s="1"/>
  <c r="D120" i="35" a="1"/>
  <c r="D120" i="35" s="1"/>
  <c r="C120" i="35" a="1"/>
  <c r="C120" i="35" s="1"/>
  <c r="G120" i="35" a="1"/>
  <c r="G120" i="35" s="1"/>
  <c r="F120" i="35" a="1"/>
  <c r="F120" i="35" s="1"/>
  <c r="F122" i="35" a="1"/>
  <c r="F122" i="35" s="1"/>
  <c r="C122" i="35" a="1"/>
  <c r="C122" i="35" s="1"/>
  <c r="E122" i="35" a="1"/>
  <c r="E122" i="35" s="1"/>
  <c r="D122" i="35" a="1"/>
  <c r="D122" i="35" s="1"/>
  <c r="I122" i="35" a="1"/>
  <c r="I122" i="35" s="1"/>
  <c r="H122" i="35" a="1"/>
  <c r="H122" i="35" s="1"/>
  <c r="G122" i="35" a="1"/>
  <c r="G122" i="35" s="1"/>
  <c r="H125" i="35" a="1"/>
  <c r="H125" i="35" s="1"/>
  <c r="I99" i="35" a="1"/>
  <c r="I99" i="35" s="1"/>
  <c r="I112" i="35" a="1"/>
  <c r="I112" i="35" s="1"/>
  <c r="H112" i="35" a="1"/>
  <c r="H112" i="35" s="1"/>
  <c r="D112" i="35" a="1"/>
  <c r="D112" i="35" s="1"/>
  <c r="J112" i="35" a="1"/>
  <c r="J112" i="35" s="1"/>
  <c r="C112" i="35" a="1"/>
  <c r="C112" i="35" s="1"/>
  <c r="G112" i="35" a="1"/>
  <c r="G112" i="35" s="1"/>
  <c r="F112" i="35" a="1"/>
  <c r="F112" i="35" s="1"/>
  <c r="E131" i="35" a="1"/>
  <c r="E131" i="35" s="1"/>
  <c r="I131" i="35" a="1"/>
  <c r="I131" i="35" s="1"/>
  <c r="H131" i="35" a="1"/>
  <c r="H131" i="35" s="1"/>
  <c r="G131" i="35" a="1"/>
  <c r="G131" i="35" s="1"/>
  <c r="D131" i="35" a="1"/>
  <c r="D131" i="35" s="1"/>
  <c r="C131" i="35" a="1"/>
  <c r="C131" i="35" s="1"/>
  <c r="J131" i="35" a="1"/>
  <c r="J131" i="35" s="1"/>
  <c r="F131" i="35" a="1"/>
  <c r="F131" i="35" s="1"/>
  <c r="E114" i="35" a="1"/>
  <c r="E114" i="35" s="1"/>
  <c r="D114" i="35" a="1"/>
  <c r="D114" i="35" s="1"/>
  <c r="J114" i="35" a="1"/>
  <c r="J114" i="35" s="1"/>
  <c r="C114" i="35" a="1"/>
  <c r="C114" i="35" s="1"/>
  <c r="G114" i="35" a="1"/>
  <c r="G114" i="35" s="1"/>
  <c r="F114" i="35" a="1"/>
  <c r="F114" i="35" s="1"/>
  <c r="J117" i="35" a="1"/>
  <c r="J117" i="35" s="1"/>
  <c r="F98" i="35" a="1"/>
  <c r="F98" i="35" s="1"/>
  <c r="D99" i="35" a="1"/>
  <c r="D99" i="35" s="1"/>
  <c r="C100" i="35" a="1"/>
  <c r="C100" i="35" s="1"/>
  <c r="G100" i="35" a="1"/>
  <c r="G100" i="35" s="1"/>
  <c r="E100" i="35" a="1"/>
  <c r="E100" i="35" s="1"/>
  <c r="H106" i="35" a="1"/>
  <c r="H106" i="35" s="1"/>
  <c r="E112" i="35" a="1"/>
  <c r="E112" i="35" s="1"/>
  <c r="J118" i="35" a="1"/>
  <c r="J118" i="35" s="1"/>
  <c r="H118" i="35" a="1"/>
  <c r="H118" i="35" s="1"/>
  <c r="G118" i="35" a="1"/>
  <c r="G118" i="35" s="1"/>
  <c r="E118" i="35" a="1"/>
  <c r="E118" i="35" s="1"/>
  <c r="C118" i="35" a="1"/>
  <c r="C118" i="35" s="1"/>
  <c r="F118" i="35" a="1"/>
  <c r="F118" i="35" s="1"/>
  <c r="J120" i="35" a="1"/>
  <c r="J120" i="35" s="1"/>
  <c r="H116" i="35" a="1"/>
  <c r="H116" i="35" s="1"/>
  <c r="G123" i="35" a="1"/>
  <c r="G123" i="35" s="1"/>
  <c r="I133" i="35" a="1"/>
  <c r="I133" i="35" s="1"/>
  <c r="D133" i="35" a="1"/>
  <c r="D133" i="35" s="1"/>
  <c r="C133" i="35" a="1"/>
  <c r="C133" i="35" s="1"/>
  <c r="G133" i="35" a="1"/>
  <c r="G133" i="35" s="1"/>
  <c r="F133" i="35" a="1"/>
  <c r="F133" i="35" s="1"/>
  <c r="E133" i="35" a="1"/>
  <c r="E133" i="35" s="1"/>
  <c r="J133" i="35" a="1"/>
  <c r="J133" i="35" s="1"/>
  <c r="G148" i="35" a="1"/>
  <c r="G148" i="35" s="1"/>
  <c r="F148" i="35" a="1"/>
  <c r="F148" i="35" s="1"/>
  <c r="J148" i="35" a="1"/>
  <c r="J148" i="35" s="1"/>
  <c r="E148" i="35" a="1"/>
  <c r="E148" i="35" s="1"/>
  <c r="D148" i="35" a="1"/>
  <c r="D148" i="35" s="1"/>
  <c r="I148" i="35" a="1"/>
  <c r="I148" i="35" s="1"/>
  <c r="H148" i="35" a="1"/>
  <c r="H148" i="35" s="1"/>
  <c r="C148" i="35" a="1"/>
  <c r="C148" i="35" s="1"/>
  <c r="I116" i="35" a="1"/>
  <c r="I116" i="35" s="1"/>
  <c r="H123" i="35" a="1"/>
  <c r="H123" i="35" s="1"/>
  <c r="H133" i="35" a="1"/>
  <c r="H133" i="35" s="1"/>
  <c r="G104" i="35" a="1"/>
  <c r="G104" i="35" s="1"/>
  <c r="C116" i="35" a="1"/>
  <c r="C116" i="35" s="1"/>
  <c r="E134" i="35" a="1"/>
  <c r="E134" i="35" s="1"/>
  <c r="J134" i="35" a="1"/>
  <c r="J134" i="35" s="1"/>
  <c r="G134" i="35" a="1"/>
  <c r="G134" i="35" s="1"/>
  <c r="F134" i="35" a="1"/>
  <c r="F134" i="35" s="1"/>
  <c r="D134" i="35" a="1"/>
  <c r="D134" i="35" s="1"/>
  <c r="C134" i="35" a="1"/>
  <c r="C134" i="35" s="1"/>
  <c r="I134" i="35" a="1"/>
  <c r="I134" i="35" s="1"/>
  <c r="I128" i="35" a="1"/>
  <c r="I128" i="35" s="1"/>
  <c r="H128" i="35" a="1"/>
  <c r="H128" i="35" s="1"/>
  <c r="G128" i="35" a="1"/>
  <c r="G128" i="35" s="1"/>
  <c r="F128" i="35" a="1"/>
  <c r="F128" i="35" s="1"/>
  <c r="E128" i="35" a="1"/>
  <c r="E128" i="35" s="1"/>
  <c r="F141" i="35" a="1"/>
  <c r="F141" i="35" s="1"/>
  <c r="J141" i="35" a="1"/>
  <c r="J141" i="35" s="1"/>
  <c r="E141" i="35" a="1"/>
  <c r="E141" i="35" s="1"/>
  <c r="I141" i="35" a="1"/>
  <c r="I141" i="35" s="1"/>
  <c r="D141" i="35" a="1"/>
  <c r="D141" i="35" s="1"/>
  <c r="C141" i="35" a="1"/>
  <c r="C141" i="35" s="1"/>
  <c r="H141" i="35" a="1"/>
  <c r="H141" i="35" s="1"/>
  <c r="G141" i="35" a="1"/>
  <c r="G141" i="35" s="1"/>
  <c r="F123" i="35" a="1"/>
  <c r="F123" i="35" s="1"/>
  <c r="D123" i="35" a="1"/>
  <c r="D123" i="35" s="1"/>
  <c r="I123" i="35" a="1"/>
  <c r="I123" i="35" s="1"/>
  <c r="C123" i="35" a="1"/>
  <c r="C123" i="35" s="1"/>
  <c r="C128" i="35" a="1"/>
  <c r="C128" i="35" s="1"/>
  <c r="D104" i="35" a="1"/>
  <c r="D104" i="35" s="1"/>
  <c r="I104" i="35" a="1"/>
  <c r="I104" i="35" s="1"/>
  <c r="E116" i="35" a="1"/>
  <c r="E116" i="35" s="1"/>
  <c r="I127" i="35" a="1"/>
  <c r="I127" i="35" s="1"/>
  <c r="F127" i="35" a="1"/>
  <c r="F127" i="35" s="1"/>
  <c r="D127" i="35" a="1"/>
  <c r="D127" i="35" s="1"/>
  <c r="H127" i="35" a="1"/>
  <c r="H127" i="35" s="1"/>
  <c r="D128" i="35" a="1"/>
  <c r="D128" i="35" s="1"/>
  <c r="J104" i="35" a="1"/>
  <c r="J104" i="35" s="1"/>
  <c r="F116" i="35" a="1"/>
  <c r="F116" i="35" s="1"/>
  <c r="E123" i="35" a="1"/>
  <c r="E123" i="35" s="1"/>
  <c r="J137" i="35" a="1"/>
  <c r="J137" i="35" s="1"/>
  <c r="E137" i="35" a="1"/>
  <c r="E137" i="35" s="1"/>
  <c r="C137" i="35" a="1"/>
  <c r="C137" i="35" s="1"/>
  <c r="G137" i="35" a="1"/>
  <c r="G137" i="35" s="1"/>
  <c r="D138" i="35" a="1"/>
  <c r="D138" i="35" s="1"/>
  <c r="F144" i="35" a="1"/>
  <c r="F144" i="35" s="1"/>
  <c r="J144" i="35" a="1"/>
  <c r="J144" i="35" s="1"/>
  <c r="E144" i="35" a="1"/>
  <c r="E144" i="35" s="1"/>
  <c r="D144" i="35" a="1"/>
  <c r="D144" i="35" s="1"/>
  <c r="I144" i="35" a="1"/>
  <c r="I144" i="35" s="1"/>
  <c r="C144" i="35" a="1"/>
  <c r="C144" i="35" s="1"/>
  <c r="H144" i="35" a="1"/>
  <c r="H144" i="35" s="1"/>
  <c r="I150" i="35" a="1"/>
  <c r="I150" i="35" s="1"/>
  <c r="E150" i="35" a="1"/>
  <c r="E150" i="35" s="1"/>
  <c r="G150" i="35" a="1"/>
  <c r="G150" i="35" s="1"/>
  <c r="F150" i="35" a="1"/>
  <c r="F150" i="35" s="1"/>
  <c r="D150" i="35" a="1"/>
  <c r="D150" i="35" s="1"/>
  <c r="J150" i="35" a="1"/>
  <c r="J150" i="35" s="1"/>
  <c r="C129" i="35" a="1"/>
  <c r="C129" i="35" s="1"/>
  <c r="I129" i="35" a="1"/>
  <c r="I129" i="35" s="1"/>
  <c r="J132" i="35" a="1"/>
  <c r="J132" i="35" s="1"/>
  <c r="I136" i="35" a="1"/>
  <c r="I136" i="35" s="1"/>
  <c r="C136" i="35" a="1"/>
  <c r="C136" i="35" s="1"/>
  <c r="H136" i="35" a="1"/>
  <c r="H136" i="35" s="1"/>
  <c r="D137" i="35" a="1"/>
  <c r="D137" i="35" s="1"/>
  <c r="E138" i="35" a="1"/>
  <c r="E138" i="35" s="1"/>
  <c r="C150" i="35" a="1"/>
  <c r="C150" i="35" s="1"/>
  <c r="J129" i="35" a="1"/>
  <c r="J129" i="35" s="1"/>
  <c r="H138" i="35" a="1"/>
  <c r="H138" i="35" s="1"/>
  <c r="J140" i="35" a="1"/>
  <c r="J140" i="35" s="1"/>
  <c r="E140" i="35" a="1"/>
  <c r="E140" i="35" s="1"/>
  <c r="D140" i="35" a="1"/>
  <c r="D140" i="35" s="1"/>
  <c r="I140" i="35" a="1"/>
  <c r="I140" i="35" s="1"/>
  <c r="C140" i="35" a="1"/>
  <c r="C140" i="35" s="1"/>
  <c r="H140" i="35" a="1"/>
  <c r="H140" i="35" s="1"/>
  <c r="G140" i="35" a="1"/>
  <c r="G140" i="35" s="1"/>
  <c r="E129" i="35" a="1"/>
  <c r="E129" i="35" s="1"/>
  <c r="E132" i="35" a="1"/>
  <c r="E132" i="35" s="1"/>
  <c r="F136" i="35" a="1"/>
  <c r="F136" i="35" s="1"/>
  <c r="H137" i="35" a="1"/>
  <c r="H137" i="35" s="1"/>
  <c r="H145" i="35" a="1"/>
  <c r="H145" i="35" s="1"/>
  <c r="G145" i="35" a="1"/>
  <c r="G145" i="35" s="1"/>
  <c r="F145" i="35" a="1"/>
  <c r="F145" i="35" s="1"/>
  <c r="J145" i="35" a="1"/>
  <c r="J145" i="35" s="1"/>
  <c r="E145" i="35" a="1"/>
  <c r="E145" i="35" s="1"/>
  <c r="F132" i="35" a="1"/>
  <c r="F132" i="35" s="1"/>
  <c r="G136" i="35" a="1"/>
  <c r="G136" i="35" s="1"/>
  <c r="I137" i="35" a="1"/>
  <c r="I137" i="35" s="1"/>
  <c r="H139" i="35" a="1"/>
  <c r="H139" i="35" s="1"/>
  <c r="C139" i="35" a="1"/>
  <c r="C139" i="35" s="1"/>
  <c r="G139" i="35" a="1"/>
  <c r="G139" i="35" s="1"/>
  <c r="E139" i="35" a="1"/>
  <c r="E139" i="35" s="1"/>
  <c r="F140" i="35" a="1"/>
  <c r="F140" i="35" s="1"/>
  <c r="C145" i="35" a="1"/>
  <c r="C145" i="35" s="1"/>
  <c r="G138" i="35" a="1"/>
  <c r="G138" i="35" s="1"/>
  <c r="F138" i="35" a="1"/>
  <c r="F138" i="35" s="1"/>
  <c r="J138" i="35" a="1"/>
  <c r="J138" i="35" s="1"/>
  <c r="I135" i="35" a="1"/>
  <c r="I135" i="35" s="1"/>
  <c r="F146" i="35" a="1"/>
  <c r="F146" i="35" s="1"/>
  <c r="G143" i="35" a="1"/>
  <c r="G143" i="35" s="1"/>
  <c r="I151" i="35" a="1"/>
  <c r="I151" i="35" s="1"/>
  <c r="E151" i="35" a="1"/>
  <c r="E151" i="35" s="1"/>
  <c r="J151" i="35" a="1"/>
  <c r="J151" i="35" s="1"/>
  <c r="E135" i="35" a="1"/>
  <c r="E135" i="35" s="1"/>
  <c r="J149" i="35" a="1"/>
  <c r="J149" i="35" s="1"/>
  <c r="F149" i="35" a="1"/>
  <c r="F149" i="35" s="1"/>
  <c r="H149" i="35" a="1"/>
  <c r="H149" i="35" s="1"/>
  <c r="C143" i="35" a="1"/>
  <c r="C143" i="35" s="1"/>
  <c r="H143" i="35" a="1"/>
  <c r="H143" i="35" s="1"/>
  <c r="H146" i="35" a="1"/>
  <c r="H146" i="35" s="1"/>
  <c r="C151" i="35" a="1"/>
  <c r="C151" i="35" s="1"/>
  <c r="I143" i="35" a="1"/>
  <c r="I143" i="35" s="1"/>
  <c r="D143" i="35" a="1"/>
  <c r="D143" i="35" s="1"/>
  <c r="D146" i="35" a="1"/>
  <c r="D146" i="35" s="1"/>
  <c r="F151" i="35" a="1"/>
  <c r="F151" i="35" s="1"/>
  <c r="E206" i="33" l="1"/>
  <c r="F204" i="33"/>
  <c r="J191" i="33"/>
  <c r="J201" i="33" s="1"/>
  <c r="J207" i="33" s="1"/>
  <c r="L207" i="33" s="1"/>
  <c r="M207" i="33" s="1"/>
  <c r="M194" i="25"/>
  <c r="K78" i="22"/>
  <c r="L78" i="22" s="1"/>
  <c r="M78" i="22" s="1"/>
  <c r="K178" i="25"/>
  <c r="K188" i="25" s="1"/>
  <c r="J189" i="25" s="1"/>
  <c r="M79" i="22"/>
  <c r="D72" i="22"/>
  <c r="G14" i="21"/>
  <c r="D63" i="22"/>
  <c r="D67" i="22" l="1"/>
  <c r="F67" i="22" s="1"/>
  <c r="G67" i="22" s="1"/>
  <c r="F63" i="22"/>
  <c r="F72" i="22"/>
  <c r="D76" i="22"/>
  <c r="J195" i="25"/>
  <c r="L195" i="25" s="1"/>
  <c r="F74" i="22"/>
  <c r="E76" i="22"/>
  <c r="K201" i="33" l="1"/>
  <c r="M195" i="25"/>
  <c r="D189" i="25"/>
  <c r="D180" i="25"/>
  <c r="F76" i="22"/>
  <c r="G76" i="22" s="1"/>
  <c r="F180" i="25" l="1"/>
  <c r="D184" i="25"/>
  <c r="F184" i="25" s="1"/>
  <c r="G184" i="25" s="1"/>
  <c r="D193" i="25"/>
  <c r="F193" i="25" s="1"/>
  <c r="G193" i="25" s="1"/>
  <c r="F189" i="25"/>
  <c r="J208" i="33"/>
  <c r="L208" i="33" s="1"/>
  <c r="M208" i="33" s="1"/>
  <c r="D202" i="33" l="1"/>
  <c r="D193" i="33"/>
  <c r="D197" i="33" l="1"/>
  <c r="F197" i="33" s="1"/>
  <c r="G197" i="33" s="1"/>
  <c r="F193" i="33"/>
  <c r="D206" i="33"/>
  <c r="F206" i="33" s="1"/>
  <c r="G206" i="33" s="1"/>
  <c r="F202" i="33"/>
</calcChain>
</file>

<file path=xl/sharedStrings.xml><?xml version="1.0" encoding="utf-8"?>
<sst xmlns="http://schemas.openxmlformats.org/spreadsheetml/2006/main" count="2173" uniqueCount="433">
  <si>
    <t>Pinjaman</t>
  </si>
  <si>
    <t>NO</t>
  </si>
  <si>
    <t>NAMA</t>
  </si>
  <si>
    <t>BULAN</t>
  </si>
  <si>
    <t>JUMLAH</t>
  </si>
  <si>
    <t>Upy</t>
  </si>
  <si>
    <t>Januari</t>
  </si>
  <si>
    <t>lunas</t>
  </si>
  <si>
    <t>Lunas</t>
  </si>
  <si>
    <t>Februari</t>
  </si>
  <si>
    <t>Hutang Ia ke kaupy</t>
  </si>
  <si>
    <t>TOTAL</t>
  </si>
  <si>
    <t>Sisa Uang Pinjaman Yang Terpakai</t>
  </si>
  <si>
    <t>Masih ada di ka upy uang kabid SMA, ia tutup pakai uangnya jul</t>
  </si>
  <si>
    <t>RINCIAN PERJALANAN DINAS HALUT</t>
  </si>
  <si>
    <t>GOL/ESELON</t>
  </si>
  <si>
    <t>TUJUAN</t>
  </si>
  <si>
    <t>UANG HARIAN</t>
  </si>
  <si>
    <t>PENGINAPAN</t>
  </si>
  <si>
    <t>TRANSPORTASI</t>
  </si>
  <si>
    <t>TOTAL YANG DITERIMA</t>
  </si>
  <si>
    <t>BIAYA</t>
  </si>
  <si>
    <t>HARI</t>
  </si>
  <si>
    <t>Kabid SMA</t>
  </si>
  <si>
    <t>III</t>
  </si>
  <si>
    <t>TOBELO</t>
  </si>
  <si>
    <t>RINCIAN PERJALANAN DINAS HALBAR</t>
  </si>
  <si>
    <t>HALBAR</t>
  </si>
  <si>
    <t>T  O  T  A  L</t>
  </si>
  <si>
    <t>KETERANGAN PEMOTONGAN :</t>
  </si>
  <si>
    <t>Tobelo Panjar 1</t>
  </si>
  <si>
    <t>Halbar Panjar 1</t>
  </si>
  <si>
    <t>BBM Ke Tawa</t>
  </si>
  <si>
    <t>Uang Spead</t>
  </si>
  <si>
    <t>TOTAL SELURUHNYA</t>
  </si>
  <si>
    <t xml:space="preserve">DAFTAR TAGIHAN LISTRIK PADA </t>
  </si>
  <si>
    <t>DINAS PENDIDKAN DAN KEBUDAYAAN PROVINSI MALUKU UTARA</t>
  </si>
  <si>
    <t>BULAN: JANUARI</t>
  </si>
  <si>
    <t>NAMA REKENING</t>
  </si>
  <si>
    <t>NO REKENING PLN</t>
  </si>
  <si>
    <t>NILAI</t>
  </si>
  <si>
    <t>KANTOR DIKNAS</t>
  </si>
  <si>
    <t>415300019711</t>
  </si>
  <si>
    <t>VIDIOTRON</t>
  </si>
  <si>
    <t>415300132197</t>
  </si>
  <si>
    <t>T O T A L</t>
  </si>
  <si>
    <t>BULAN: FEBRUARI</t>
  </si>
  <si>
    <t>BULAN: MARET</t>
  </si>
  <si>
    <t xml:space="preserve">DAFTAR TAGIHAN INTERNET (INDIHOME) PADA </t>
  </si>
  <si>
    <t>NAMA RUANGAN</t>
  </si>
  <si>
    <t>NO INTERNET</t>
  </si>
  <si>
    <t>BIAYA ADMIN</t>
  </si>
  <si>
    <t>TOTAL PEMBAYARAN</t>
  </si>
  <si>
    <t>KET</t>
  </si>
  <si>
    <t xml:space="preserve">RUANGAN KADIS </t>
  </si>
  <si>
    <t>NOMOR PELANGGAN 172328202150</t>
  </si>
  <si>
    <t xml:space="preserve">BIDANG KEUANGAN </t>
  </si>
  <si>
    <t>NOMOR PELANGGAN 172328204742</t>
  </si>
  <si>
    <t xml:space="preserve">BIDANG KEPEGAWAIAN </t>
  </si>
  <si>
    <t>NOMOR PELANGGAN 172328204653</t>
  </si>
  <si>
    <t xml:space="preserve">BIDANG PERENCANAAN </t>
  </si>
  <si>
    <t>NOMOR PELANGGAN 172328204576</t>
  </si>
  <si>
    <t xml:space="preserve">BIDANG GTK </t>
  </si>
  <si>
    <t>NOMOR PELANGGAN 172328204665</t>
  </si>
  <si>
    <t xml:space="preserve">BIDANG KEBUDAYAAN </t>
  </si>
  <si>
    <t>NOMOR PELANGGAN 172328204658</t>
  </si>
  <si>
    <t xml:space="preserve">BIDANG PMPK </t>
  </si>
  <si>
    <t>NOMOR PELANGGAN 172328204876</t>
  </si>
  <si>
    <t xml:space="preserve">BIDANG SMA </t>
  </si>
  <si>
    <t>NOMOR PELANGGAN 172328204741</t>
  </si>
  <si>
    <t xml:space="preserve">BIDANG SMK </t>
  </si>
  <si>
    <t>NOMOR PELANGGAN 172328204509</t>
  </si>
  <si>
    <t>LEMBAR KONTROL HUTANG</t>
  </si>
  <si>
    <t>Periode  01 Januari   s/d  31 Januari 2026</t>
  </si>
  <si>
    <t>No</t>
  </si>
  <si>
    <t>Hari, Tanggal</t>
  </si>
  <si>
    <t>Jumlah Nominal yang dikeluarkan</t>
  </si>
  <si>
    <t>Jumlah yang diterima</t>
  </si>
  <si>
    <t>Pihak Ke 3</t>
  </si>
  <si>
    <t>Petugas Penerima</t>
  </si>
  <si>
    <t>Pejabat yang ditunjuk sbg Penerima</t>
  </si>
  <si>
    <t>Waktu Penyerahan</t>
  </si>
  <si>
    <t>Lokasi Penyerahan</t>
  </si>
  <si>
    <t>Tujuan/Keperluan</t>
  </si>
  <si>
    <t>SUMBER DANA</t>
  </si>
  <si>
    <t>STATUS</t>
  </si>
  <si>
    <t>NOMINAL BAYAR SEBAGIAN</t>
  </si>
  <si>
    <t>BUKTI</t>
  </si>
  <si>
    <t>Yulia Travel</t>
  </si>
  <si>
    <t>Yulia</t>
  </si>
  <si>
    <t>Vivi</t>
  </si>
  <si>
    <t>Ternate</t>
  </si>
  <si>
    <t>Perjalanan Dinas</t>
  </si>
  <si>
    <t>Abubakar Hi. Abdullah, S.pd., Msi</t>
  </si>
  <si>
    <t>DANSAV UPY</t>
  </si>
  <si>
    <t>LUNAS</t>
  </si>
  <si>
    <t>Sofyan S.Kom., M.M</t>
  </si>
  <si>
    <t>Reschedule tanggal 21 Januari 2026</t>
  </si>
  <si>
    <t>Reschedule tanggal 27 Januari 2026</t>
  </si>
  <si>
    <t>Reschedule 25 Januari 2026</t>
  </si>
  <si>
    <t>-</t>
  </si>
  <si>
    <t>Mutiara</t>
  </si>
  <si>
    <t>Pa Armin</t>
  </si>
  <si>
    <t>Pagi</t>
  </si>
  <si>
    <t>Sofifi, Pelabuhan Spead Sofifi</t>
  </si>
  <si>
    <r>
      <rPr>
        <sz val="11"/>
        <color theme="1"/>
        <rFont val="Calibri"/>
        <charset val="134"/>
        <scheme val="minor"/>
      </rPr>
      <t>Persiapan Kegiatan Peningkatan Kompetensi literasi digital dan Pemahaman</t>
    </r>
    <r>
      <rPr>
        <i/>
        <sz val="11"/>
        <color theme="1"/>
        <rFont val="Calibri"/>
        <charset val="134"/>
        <scheme val="minor"/>
      </rPr>
      <t xml:space="preserve"> Artificial Inteligence</t>
    </r>
    <r>
      <rPr>
        <sz val="11"/>
        <color theme="1"/>
        <rFont val="Calibri"/>
        <charset val="134"/>
        <scheme val="minor"/>
      </rPr>
      <t xml:space="preserve"> (AI)</t>
    </r>
  </si>
  <si>
    <t>VIVI</t>
  </si>
  <si>
    <t>HUTANG</t>
  </si>
  <si>
    <t>Tukang CAP</t>
  </si>
  <si>
    <t>Sore</t>
  </si>
  <si>
    <t>Sofifi, Kantor DIKBUD</t>
  </si>
  <si>
    <t>Pembuatan CAP Dinas Baru Untuk bendahara</t>
  </si>
  <si>
    <t>Kamis 15 januari 2026</t>
  </si>
  <si>
    <t>Ayu</t>
  </si>
  <si>
    <t>Makan nimum kadis</t>
  </si>
  <si>
    <t>Teluk Persia 1 dan 2</t>
  </si>
  <si>
    <t>RoadShow</t>
  </si>
  <si>
    <t>T  A  N  G  G  A  L      M  E  R  A  H</t>
  </si>
  <si>
    <t>Teras Atiqa</t>
  </si>
  <si>
    <t>Aula SMK Negeri 2 Kota Ternate</t>
  </si>
  <si>
    <t>Kegiatan Peningkatan Kompetensi literasi digital dan Pemahaman Artificial Inteligence (AI)</t>
  </si>
  <si>
    <t>PDAM, dan PLN</t>
  </si>
  <si>
    <t>PDAM dan PLN</t>
  </si>
  <si>
    <t>Pembayaran Listrik dan PDAM</t>
  </si>
  <si>
    <t>Teluk Persia 2 (Canox)</t>
  </si>
  <si>
    <t>Ke Kantor</t>
  </si>
  <si>
    <t>pulang batal</t>
  </si>
  <si>
    <t>Kapal Cepat Cantika</t>
  </si>
  <si>
    <t>Sofifi, Pelabuhan Kacep Sofifi</t>
  </si>
  <si>
    <t>Malam</t>
  </si>
  <si>
    <t>Perjadin Pergi</t>
  </si>
  <si>
    <t>Reschedule 26 januari 2026</t>
  </si>
  <si>
    <t>Cap bbm</t>
  </si>
  <si>
    <t>Om Engko</t>
  </si>
  <si>
    <t>pembuatan Bendera  merah putih 3 Lembar</t>
  </si>
  <si>
    <t>...Elektronik</t>
  </si>
  <si>
    <t>Siang</t>
  </si>
  <si>
    <t>Sofifi</t>
  </si>
  <si>
    <t>Pembelian ShowCase</t>
  </si>
  <si>
    <t>Toko Grosir</t>
  </si>
  <si>
    <t>Minuman Kadis</t>
  </si>
  <si>
    <t>Irwan Sergi</t>
  </si>
  <si>
    <t>CV intisari</t>
  </si>
  <si>
    <t>Om Dade</t>
  </si>
  <si>
    <t xml:space="preserve">Pembeliat cat </t>
  </si>
  <si>
    <t>Tiket.com</t>
  </si>
  <si>
    <t>Sofyan</t>
  </si>
  <si>
    <t>Perjalanan Dinas, Pak Kadis pulang mendadak</t>
  </si>
  <si>
    <t>Aneka Baut</t>
  </si>
  <si>
    <t>Pembelian Lampu</t>
  </si>
  <si>
    <t>Mimy dan Jana</t>
  </si>
  <si>
    <t>Beli Ember 1 dan Gayung 2 Untuk Kamar Mandi Wanita Lantai 1</t>
  </si>
  <si>
    <t>Livin mandiri Ireine May Lady Prang</t>
  </si>
  <si>
    <t>Beli kalung Bunga buat kegiatan BMPS</t>
  </si>
  <si>
    <t>Makanan Kadis dan kue</t>
  </si>
  <si>
    <t>Teras Atiqah</t>
  </si>
  <si>
    <t>MaMi Kegiatan Pelantikan BMPS Malut Periode 2026-2036dan serasehan pendidikan</t>
  </si>
  <si>
    <t>BAYAR SEBAGIAN</t>
  </si>
  <si>
    <t>Ke ternate</t>
  </si>
  <si>
    <t>Perjadin Pulang</t>
  </si>
  <si>
    <t>Tenda Rauda</t>
  </si>
  <si>
    <t>Pak Upy</t>
  </si>
  <si>
    <t>Kegiatan Pelantikan BMPS Malut Periode 2026-2036 dan serasehan pendidikan</t>
  </si>
  <si>
    <t>Semeru</t>
  </si>
  <si>
    <t>CAP bbm</t>
  </si>
  <si>
    <t>Toko Amanah</t>
  </si>
  <si>
    <t>Pembelian kertas</t>
  </si>
  <si>
    <t>Pembayaran sebagian catring</t>
  </si>
  <si>
    <t>CICIL</t>
  </si>
  <si>
    <t>UPY</t>
  </si>
  <si>
    <t>Jumlah Bulan Januari</t>
  </si>
  <si>
    <t>Realisasi pekerjaan</t>
  </si>
  <si>
    <t>%</t>
  </si>
  <si>
    <t>TABEL 1. KEUANGAN SESUAI SUMBER DANA DAN STATUS PEMBAYARAN</t>
  </si>
  <si>
    <t>CHECKLIST SUDAH DI CEK/BELUM</t>
  </si>
  <si>
    <t>KETERANGAN</t>
  </si>
  <si>
    <t>TOTAL KESELURUHAN</t>
  </si>
  <si>
    <t>SUDAH DI CEK</t>
  </si>
  <si>
    <t>YULIA</t>
  </si>
  <si>
    <t>TERAS ATIQAH</t>
  </si>
  <si>
    <t>DANSAV MAKMUR</t>
  </si>
  <si>
    <t>DANSAV TERAS ATIQAH</t>
  </si>
  <si>
    <t>TABEL 2.1. DANA SAVING</t>
  </si>
  <si>
    <t>NOMINAL&amp;SUMBER DANA SAVING</t>
  </si>
  <si>
    <t>TABEL 2. STATUS DANA SAVING TERHADAP PEMAKAIAN DANA KESELURUHAN</t>
  </si>
  <si>
    <t>DANSAV TERAS UPY</t>
  </si>
  <si>
    <t>TANGGAL</t>
  </si>
  <si>
    <t>MASUK (Rp)</t>
  </si>
  <si>
    <t>KELUAR (Rp)</t>
  </si>
  <si>
    <t>SALDO (Rp)</t>
  </si>
  <si>
    <t>CATATAN</t>
  </si>
  <si>
    <t>Saving Awal Januari</t>
  </si>
  <si>
    <t>TOTAL DANA SAVING</t>
  </si>
  <si>
    <t>Pemakaian dana keseluruhan</t>
  </si>
  <si>
    <t>Jangan di rubah</t>
  </si>
  <si>
    <t>TOTAL/SALDO AKHIR</t>
  </si>
  <si>
    <t>TABEL 3. STATUS DANA SAVING TERHADAP PEMAKAIAN DANA SAVING</t>
  </si>
  <si>
    <t>Pemakaian dana Saving</t>
  </si>
  <si>
    <t>TOTAL SAVING</t>
  </si>
  <si>
    <t>TABEL 2.2. DANA SAVING TERPAKAI</t>
  </si>
  <si>
    <t>DANA SAVING</t>
  </si>
  <si>
    <t>TERPAKAI</t>
  </si>
  <si>
    <t xml:space="preserve">SISA/KURANG </t>
  </si>
  <si>
    <t>SUMBER DANA :</t>
  </si>
  <si>
    <t>&lt;- PILIH DARI SINI</t>
  </si>
  <si>
    <t>Catatan : Data dalam tabel otomatis, jangan di rubah atau klik</t>
  </si>
  <si>
    <t>Periode  01 Februari   s/d  28 Februari 2026</t>
  </si>
  <si>
    <t>Pa Ongen</t>
  </si>
  <si>
    <t>Pembelian BBM Mobil KADIS di Ternate</t>
  </si>
  <si>
    <t>Dinota 950.000</t>
  </si>
  <si>
    <t>SPBU Sofifi</t>
  </si>
  <si>
    <t>Om Wan</t>
  </si>
  <si>
    <t>Sofifi, SPBU SOfifi</t>
  </si>
  <si>
    <t>Pembelian BBM Mobil KADIS di Sofifi</t>
  </si>
  <si>
    <t>Pak Iwan</t>
  </si>
  <si>
    <t>Ongkos Pak iwan</t>
  </si>
  <si>
    <t>Teluk Persia 1</t>
  </si>
  <si>
    <t>Ternate, Pelabuhan SEMUT</t>
  </si>
  <si>
    <t>Kantor</t>
  </si>
  <si>
    <t>Teluk Persia 2</t>
  </si>
  <si>
    <t>Fauzin Pratama</t>
  </si>
  <si>
    <t>ATK</t>
  </si>
  <si>
    <t>Pembelian BBM Mobil SEKDIS di Sofifi</t>
  </si>
  <si>
    <t>Kasih 750.000</t>
  </si>
  <si>
    <t>SMK Negeri 1 Ternate</t>
  </si>
  <si>
    <t>Pembelian Snack Pagi+Minuman</t>
  </si>
  <si>
    <t>5 Piring</t>
  </si>
  <si>
    <t>Pak Makmur</t>
  </si>
  <si>
    <t>Pembelian Makan Siang+Minuman</t>
  </si>
  <si>
    <t>15 Orang</t>
  </si>
  <si>
    <t>transportasi</t>
  </si>
  <si>
    <t>(Livin Mandiri)</t>
  </si>
  <si>
    <t>BackDrop SMA N 5 Kota Ternate</t>
  </si>
  <si>
    <t>Kang Asep</t>
  </si>
  <si>
    <t>PLN(Livin Mandiri)</t>
  </si>
  <si>
    <t>Pembelian TOKEN Lampu</t>
  </si>
  <si>
    <t>Pos 1</t>
  </si>
  <si>
    <t>Pos 2</t>
  </si>
  <si>
    <t>Pak Boby</t>
  </si>
  <si>
    <t>Jasa Kebersihan Pada Aula DIKBUD sofifi saat kegiatan pelantikan BMPS dan Serasehan Pendidikan periode 2026-2036</t>
  </si>
  <si>
    <t>Om ENgko</t>
  </si>
  <si>
    <t>Yuli</t>
  </si>
  <si>
    <t>Ona</t>
  </si>
  <si>
    <t>Kartini</t>
  </si>
  <si>
    <t>Nurul</t>
  </si>
  <si>
    <t>Pak Sami</t>
  </si>
  <si>
    <t>Adrian</t>
  </si>
  <si>
    <t>Mami RAPAT Kick Off Meeting</t>
  </si>
  <si>
    <t>Daffa</t>
  </si>
  <si>
    <t>Balik</t>
  </si>
  <si>
    <t>Sekretaris KADIS</t>
  </si>
  <si>
    <t>Makanan</t>
  </si>
  <si>
    <t>Ka vivi minta tf di rek BSI nya ka vivi</t>
  </si>
  <si>
    <t>KABID KEBUDAYAAN</t>
  </si>
  <si>
    <t>Pembelian BBM KABID KEBUDAYAAN</t>
  </si>
  <si>
    <t>Tribun Ternate</t>
  </si>
  <si>
    <t>RAPAT Kick Off Meeting</t>
  </si>
  <si>
    <t>Warta Sofifi</t>
  </si>
  <si>
    <t>Berita Baru com</t>
  </si>
  <si>
    <t>RRI Ternate</t>
  </si>
  <si>
    <t>Monitor Indonesia.com</t>
  </si>
  <si>
    <t>Malut Post</t>
  </si>
  <si>
    <t>Haliyora</t>
  </si>
  <si>
    <t>Marasai.com</t>
  </si>
  <si>
    <t>Kase Data ID</t>
  </si>
  <si>
    <t>Malut Post.com</t>
  </si>
  <si>
    <t>Seputar Malut</t>
  </si>
  <si>
    <t>Mang Asep</t>
  </si>
  <si>
    <t>Om ino</t>
  </si>
  <si>
    <t>Beli Kopi Pak sek</t>
  </si>
  <si>
    <t>Ternate SMA Negeri 5 Kota Ternate</t>
  </si>
  <si>
    <t>Peresmian</t>
  </si>
  <si>
    <t>250 dos</t>
  </si>
  <si>
    <t>Buah</t>
  </si>
  <si>
    <t>Prasmanan</t>
  </si>
  <si>
    <t>Minuman Meja</t>
  </si>
  <si>
    <t>Plasticboard, cetak stiker dan backdrop kick off meeting</t>
  </si>
  <si>
    <t>Pa Iwan</t>
  </si>
  <si>
    <t>Pa Andre</t>
  </si>
  <si>
    <t>Pembelian BBM Mobil KABID BPPK</t>
  </si>
  <si>
    <t>Media-media</t>
  </si>
  <si>
    <t>Pembayaran kepada media-media yang di undang untuk peresmian Aula SMA N 5 Kota Ternate</t>
  </si>
  <si>
    <t xml:space="preserve">Brilling </t>
  </si>
  <si>
    <t>Ongkos Transfer</t>
  </si>
  <si>
    <t>Pembelian Snack Pagi, di SMK Negeri 1 Kota Ternate</t>
  </si>
  <si>
    <t>Pembelian Minuman di SMK Negeri 1 Kota Ternate</t>
  </si>
  <si>
    <t>BAPAK AFDAL</t>
  </si>
  <si>
    <t>Service AC Ruangan Sekretaris Dinas 2 unit</t>
  </si>
  <si>
    <t>Ramli Kamaludin. S.Pd., MSi</t>
  </si>
  <si>
    <t>Chairul ABD Halik</t>
  </si>
  <si>
    <t>Makmur S.Kom</t>
  </si>
  <si>
    <t>M Hilal Komdan</t>
  </si>
  <si>
    <t>Kantor Pos Ternate</t>
  </si>
  <si>
    <t>Pembelian Materai Untuk Keperluan Kontrak Catring Teras Atiqa</t>
  </si>
  <si>
    <t>Sabil</t>
  </si>
  <si>
    <t>Pembelian BBM KABID SMA</t>
  </si>
  <si>
    <t>Pak Zakir</t>
  </si>
  <si>
    <t>M Saidi Ilham</t>
  </si>
  <si>
    <t>Muhammad Daffa MAdiyatma</t>
  </si>
  <si>
    <t>Muhammad Fadly</t>
  </si>
  <si>
    <t>Kabid Mutasi BKD-Pak Rian</t>
  </si>
  <si>
    <t>Fee Untuk Pak Zakir Karena sudah bantu carikan tiket di bandara</t>
  </si>
  <si>
    <t>Belanja kertas</t>
  </si>
  <si>
    <t>Data Grid</t>
  </si>
  <si>
    <t>Sewa Spead Untuk Kegiatan di desa tawa di halsel</t>
  </si>
  <si>
    <t>Spead Ekuator</t>
  </si>
  <si>
    <t>KABID SMA</t>
  </si>
  <si>
    <t>BBM, Nginap dan Makan</t>
  </si>
  <si>
    <t>Ana</t>
  </si>
  <si>
    <t>Beli MAP BENING</t>
  </si>
  <si>
    <t>Pembelian BBM 2 Mini Bus di Sofifi</t>
  </si>
  <si>
    <t>Perjalanan ke Tayawi</t>
  </si>
  <si>
    <t>Pembelian BBM Fortuner di Sofifi</t>
  </si>
  <si>
    <t>PP Sofifi-Buli</t>
  </si>
  <si>
    <t xml:space="preserve">Belum Ada Bukti isi bensin dari buli ke sofifi </t>
  </si>
  <si>
    <t>Sewa Spead Pergi kantor membawa Berkas BOSDA</t>
  </si>
  <si>
    <t>Ganti BAN dalam Mobil dan tampal 4 ban</t>
  </si>
  <si>
    <t>Bengkel Aditya</t>
  </si>
  <si>
    <t>Ka vivi minta tf di rek Telma</t>
  </si>
  <si>
    <t>Transfer ke rekening ibu telma</t>
  </si>
  <si>
    <t>Ka vivi</t>
  </si>
  <si>
    <t>Transfer ke rek BCA Ka vivi</t>
  </si>
  <si>
    <t>5 Orang Anak Honor</t>
  </si>
  <si>
    <t>Bayar Uang Spead 5 Orang Anak Honor PP</t>
  </si>
  <si>
    <t>Uang makan 5 Orang Anak Honor PP</t>
  </si>
  <si>
    <t>Beli lampu Kamar Mandi Sekdis dan lampu kamar</t>
  </si>
  <si>
    <t>Harga Nota 70000</t>
  </si>
  <si>
    <t>Rusli S Jafar</t>
  </si>
  <si>
    <t>Pinjaman PERJADIN Ke Taliabu Karena pencairan menggunakan LS</t>
  </si>
  <si>
    <t>Ternate Media Cemerl</t>
  </si>
  <si>
    <t>Media hari pers</t>
  </si>
  <si>
    <t>Transfer ke ka vivi rekening BSI-untuk Uang Ganti BAN Kabid SMA</t>
  </si>
  <si>
    <t>Ka vi</t>
  </si>
  <si>
    <t>Makan Durian</t>
  </si>
  <si>
    <t>Transfer ke ka vivi rekening BCA</t>
  </si>
  <si>
    <t>Om dade</t>
  </si>
  <si>
    <t>beli lampu 2 unit di ruang server</t>
  </si>
  <si>
    <t>Clem Untuk Pasang Lampu Server</t>
  </si>
  <si>
    <t>Beli lampu dan kabel</t>
  </si>
  <si>
    <t>Tiket jakarta-ujung pandang</t>
  </si>
  <si>
    <t>Kabid GTK-Pak Ramli</t>
  </si>
  <si>
    <t>Tiket jakarta-TTE</t>
  </si>
  <si>
    <t>Sekdis-Pak Opank</t>
  </si>
  <si>
    <t>Ubag-Pak Ai</t>
  </si>
  <si>
    <t>Kabid SMK-Pak Makmur</t>
  </si>
  <si>
    <t>Perencanaan-Pak Ilham</t>
  </si>
  <si>
    <t>Kadis-Pak Aka</t>
  </si>
  <si>
    <t>Ajudan KADIS-Daffa</t>
  </si>
  <si>
    <t>Service ac dan pasang baru</t>
  </si>
  <si>
    <t>Service</t>
  </si>
  <si>
    <t>Om dade ongkos</t>
  </si>
  <si>
    <t>Pembelian BBM KABID BPPK</t>
  </si>
  <si>
    <t>Ternate SMA Negeri 10 Kota Ternate</t>
  </si>
  <si>
    <t>Rapat DI SMA N 10 Kota Ternate</t>
  </si>
  <si>
    <t>Kegiatan di Aula Dikbud</t>
  </si>
  <si>
    <t>Spead</t>
  </si>
  <si>
    <t>Sewa Spead Untuk Kegiatan di aula DIKBU Lantai 2</t>
  </si>
  <si>
    <t>Om Armin</t>
  </si>
  <si>
    <t>Rais Dero</t>
  </si>
  <si>
    <t>Transfer ke ketua Panitia atas arahan pak sek opank</t>
  </si>
  <si>
    <t>Tiket UPG-TTE</t>
  </si>
  <si>
    <t>dengan keuangan DIKBUD dan TIM Dari DEPAG</t>
  </si>
  <si>
    <t>Pembelian BBM Mobil KADIS di Ternate (Transfer dari rek yulia)</t>
  </si>
  <si>
    <t>RMH Makan Swadaya</t>
  </si>
  <si>
    <t>Pembelian 11 bungkus Makanan Ayam Kremes</t>
  </si>
  <si>
    <t>Awat Halim</t>
  </si>
  <si>
    <t>Pembayaran kepada mediaHabarTimur Online</t>
  </si>
  <si>
    <t>Pembayaran Perjalanan dinas Kabid SMA dengan pemotongan pemotongan</t>
  </si>
  <si>
    <t>Ternate, percetakan karunia baru</t>
  </si>
  <si>
    <t>jilid buku (salah jilid), sama pena biru</t>
  </si>
  <si>
    <t>jilid buku</t>
  </si>
  <si>
    <t>Om Boby</t>
  </si>
  <si>
    <t>Pembayaran perbaikan mesin potong rumput</t>
  </si>
  <si>
    <t>di nota tanggal 13, 10 dan 8 Februari 20226</t>
  </si>
  <si>
    <t>Pembayaran Internet bulan februari</t>
  </si>
  <si>
    <t>Total sebenarnya Rp. 4.689.750</t>
  </si>
  <si>
    <t>Pembayaran Listrik bulan februari</t>
  </si>
  <si>
    <t>Total sebenarnya Rp. 18.220.464</t>
  </si>
  <si>
    <t>Pembayaran Listrik Vidio Tron bulan februari</t>
  </si>
  <si>
    <t>Total sebenarnya Rp. 1.563.568</t>
  </si>
  <si>
    <t>Swara Malut</t>
  </si>
  <si>
    <t>Pembayaran Media ke rekening</t>
  </si>
  <si>
    <t>Syaiful</t>
  </si>
  <si>
    <t>Mochammad ghazwul fikri</t>
  </si>
  <si>
    <t>Ilham M. Mansur</t>
  </si>
  <si>
    <t>Transfer ke Ka vivi</t>
  </si>
  <si>
    <t>Tarik Tunai</t>
  </si>
  <si>
    <t>Pembelian BBM Mobilnya Pak KABID SMA</t>
  </si>
  <si>
    <t>Rekening Ayu</t>
  </si>
  <si>
    <t>Spead Gertrif</t>
  </si>
  <si>
    <t>Pulang Kantor</t>
  </si>
  <si>
    <t>Kasih Om Armin 150.000</t>
  </si>
  <si>
    <t>2 Anak Honor</t>
  </si>
  <si>
    <t>Tiket PP Anak Honor 2 Orang</t>
  </si>
  <si>
    <t>RANDI PU</t>
  </si>
  <si>
    <t>Pembelian tiket Pulang</t>
  </si>
  <si>
    <t>Idar ABD Rahman</t>
  </si>
  <si>
    <t>Media TeropongMalut.com</t>
  </si>
  <si>
    <t>berita pak sek</t>
  </si>
  <si>
    <t>Pesantren Ramadan</t>
  </si>
  <si>
    <t>TTD Trm kasih Sudah Uruskan Kwitansi Pemakaian Spead PP</t>
  </si>
  <si>
    <t>Kasih Om Alan</t>
  </si>
  <si>
    <t>BARACUDA</t>
  </si>
  <si>
    <t xml:space="preserve">Sewa Spead Pulang kantor </t>
  </si>
  <si>
    <t>pembelian tiket pesawat-relasi pak sek</t>
  </si>
  <si>
    <t>Ci eni</t>
  </si>
  <si>
    <t>Perben</t>
  </si>
  <si>
    <t>Transfer ke rekening Om Dade</t>
  </si>
  <si>
    <t>Jumlah Bulan Februari</t>
  </si>
  <si>
    <t>BELUM DI CEK</t>
  </si>
  <si>
    <t>Saving Awal Februari</t>
  </si>
  <si>
    <t>Tambahan 1 Saving</t>
  </si>
  <si>
    <t>Tambahan 2 Saving</t>
  </si>
  <si>
    <t>Periode  01 Februari   s/d  30 Maret 2026</t>
  </si>
  <si>
    <t>Muh Zakir</t>
  </si>
  <si>
    <t>Pembelian Tiket</t>
  </si>
  <si>
    <t>Pelabuhan Spead Sofifi</t>
  </si>
  <si>
    <t>Sofifi, Pelabuhan Spead</t>
  </si>
  <si>
    <t>Pembelian Tiket Pulang</t>
  </si>
  <si>
    <t>1. Pak Sek</t>
  </si>
  <si>
    <t>Pembelian Meterai</t>
  </si>
  <si>
    <t>Om Ongen</t>
  </si>
  <si>
    <t>Transfer di om ongen</t>
  </si>
  <si>
    <t>PERBEN</t>
  </si>
  <si>
    <t xml:space="preserve">Ternate, SMA N 10 </t>
  </si>
  <si>
    <t>Pembagian Honor Pelatihan TIM Ben Gaji DIKBUD</t>
  </si>
  <si>
    <t>3 Orang Dari Perben</t>
  </si>
  <si>
    <t>Pemakaian SPead PP</t>
  </si>
  <si>
    <t>Pengambilan Cas</t>
  </si>
  <si>
    <t>Jumlah Bulan Maret</t>
  </si>
  <si>
    <t>DANSAV  UPY</t>
  </si>
  <si>
    <t>Saving Awal Maret</t>
  </si>
  <si>
    <t>DANSAV 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</si>
</sst>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.00_);_(* \(#,##0.00\);_(* &quot;-&quot;??_);_(@_)"/>
    <numFmt numFmtId="165" formatCode="_-&quot;Rp&quot;* #,##0_-;\-&quot;Rp&quot;* #,##0_-;_-&quot;Rp&quot;* &quot;-&quot;??_-;_-@_-"/>
    <numFmt numFmtId="166" formatCode="[$-F800]dddd\,\ mmmm\ dd\,\ yyyy"/>
    <numFmt numFmtId="167" formatCode="&quot;Rp&quot;#,##0"/>
    <numFmt numFmtId="168" formatCode="\-"/>
    <numFmt numFmtId="169" formatCode="dd/mm/yyyy;@"/>
    <numFmt numFmtId="170" formatCode="_(* #,##0_);_(* \(#,##0\);_(* &quot;-&quot;??_);_(@_)"/>
    <numFmt numFmtId="171" formatCode="[$-421]dddd&quot;,&quot;dd\ mmmm\ yyyy"/>
  </numFmts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color rgb="FF000000"/>
      <name val="Arial"/>
      <charset val="204"/>
    </font>
    <font>
      <b/>
      <sz val="11"/>
      <name val="Arial"/>
      <charset val="134"/>
    </font>
    <font>
      <sz val="11"/>
      <name val="Arial"/>
      <charset val="134"/>
    </font>
    <font>
      <sz val="11"/>
      <color rgb="FF000000"/>
      <name val="Arial"/>
      <charset val="134"/>
    </font>
    <font>
      <b/>
      <sz val="11"/>
      <color rgb="FF000000"/>
      <name val="Arial"/>
      <charset val="204"/>
    </font>
    <font>
      <i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8840296639912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F48796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6">
    <xf numFmtId="0" fontId="0" fillId="0" borderId="0"/>
    <xf numFmtId="164" fontId="15" fillId="0" borderId="0" applyFont="0" applyFill="0" applyBorder="0" applyAlignment="0" applyProtection="0"/>
    <xf numFmtId="165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</cellStyleXfs>
  <cellXfs count="24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169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70" fontId="0" fillId="0" borderId="0" xfId="1" applyNumberFormat="1" applyFont="1"/>
    <xf numFmtId="0" fontId="0" fillId="3" borderId="2" xfId="0" applyFill="1" applyBorder="1" applyAlignment="1">
      <alignment horizontal="center" vertical="center"/>
    </xf>
    <xf numFmtId="169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170" fontId="0" fillId="3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vertical="center"/>
    </xf>
    <xf numFmtId="169" fontId="0" fillId="0" borderId="5" xfId="0" applyNumberForma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5" xfId="0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70" fontId="0" fillId="0" borderId="1" xfId="1" applyNumberFormat="1" applyFont="1" applyBorder="1" applyAlignment="1">
      <alignment horizontal="center" vertical="center"/>
    </xf>
    <xf numFmtId="170" fontId="0" fillId="0" borderId="0" xfId="1" applyNumberFormat="1" applyFont="1" applyAlignment="1">
      <alignment horizontal="center" vertical="center"/>
    </xf>
    <xf numFmtId="170" fontId="0" fillId="0" borderId="1" xfId="1" applyNumberFormat="1" applyFont="1" applyBorder="1"/>
    <xf numFmtId="0" fontId="0" fillId="0" borderId="1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0" fontId="2" fillId="0" borderId="1" xfId="1" applyNumberFormat="1" applyFont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1" xfId="0" applyBorder="1" applyAlignment="1">
      <alignment vertical="center" wrapText="1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5" fontId="0" fillId="0" borderId="1" xfId="0" applyNumberFormat="1" applyBorder="1"/>
    <xf numFmtId="165" fontId="0" fillId="0" borderId="0" xfId="0" applyNumberFormat="1"/>
    <xf numFmtId="165" fontId="5" fillId="0" borderId="12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2" xfId="0" applyFont="1" applyBorder="1"/>
    <xf numFmtId="0" fontId="3" fillId="0" borderId="12" xfId="0" applyFont="1" applyBorder="1" applyAlignment="1">
      <alignment horizontal="center" wrapText="1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170" fontId="0" fillId="0" borderId="0" xfId="1" applyNumberFormat="1" applyFont="1" applyAlignment="1">
      <alignment vertical="center"/>
    </xf>
    <xf numFmtId="170" fontId="0" fillId="0" borderId="0" xfId="0" applyNumberFormat="1" applyAlignment="1">
      <alignment horizontal="center"/>
    </xf>
    <xf numFmtId="170" fontId="0" fillId="0" borderId="0" xfId="0" applyNumberFormat="1"/>
    <xf numFmtId="0" fontId="0" fillId="0" borderId="0" xfId="0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16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9" fontId="0" fillId="0" borderId="1" xfId="0" applyNumberFormat="1" applyBorder="1" applyAlignment="1">
      <alignment horizontal="center"/>
    </xf>
    <xf numFmtId="165" fontId="0" fillId="0" borderId="1" xfId="2" applyFont="1" applyBorder="1" applyAlignment="1">
      <alignment horizontal="center" vertical="center"/>
    </xf>
    <xf numFmtId="165" fontId="0" fillId="5" borderId="1" xfId="2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169" fontId="3" fillId="7" borderId="1" xfId="0" applyNumberFormat="1" applyFont="1" applyFill="1" applyBorder="1" applyAlignment="1">
      <alignment horizontal="center" vertical="center" wrapText="1"/>
    </xf>
    <xf numFmtId="169" fontId="3" fillId="7" borderId="1" xfId="0" applyNumberFormat="1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165" fontId="0" fillId="0" borderId="1" xfId="2" applyFont="1" applyBorder="1" applyAlignment="1">
      <alignment horizontal="left" vertical="center" wrapText="1"/>
    </xf>
    <xf numFmtId="165" fontId="0" fillId="0" borderId="1" xfId="2" applyFont="1" applyBorder="1" applyAlignment="1"/>
    <xf numFmtId="165" fontId="0" fillId="0" borderId="1" xfId="0" applyNumberFormat="1" applyBorder="1" applyAlignment="1">
      <alignment vertical="center"/>
    </xf>
    <xf numFmtId="169" fontId="0" fillId="0" borderId="1" xfId="0" applyNumberFormat="1" applyBorder="1" applyAlignment="1">
      <alignment horizontal="center" vertical="center"/>
    </xf>
    <xf numFmtId="165" fontId="0" fillId="0" borderId="1" xfId="2" applyFont="1" applyBorder="1" applyAlignment="1">
      <alignment vertical="center"/>
    </xf>
    <xf numFmtId="0" fontId="0" fillId="0" borderId="1" xfId="0" applyBorder="1" applyAlignment="1">
      <alignment vertical="center"/>
    </xf>
    <xf numFmtId="169" fontId="0" fillId="8" borderId="1" xfId="0" applyNumberFormat="1" applyFill="1" applyBorder="1" applyAlignment="1">
      <alignment horizontal="center" vertical="center"/>
    </xf>
    <xf numFmtId="165" fontId="0" fillId="8" borderId="1" xfId="2" applyFont="1" applyFill="1" applyBorder="1" applyAlignment="1">
      <alignment vertical="center" wrapText="1"/>
    </xf>
    <xf numFmtId="165" fontId="0" fillId="8" borderId="1" xfId="2" applyFont="1" applyFill="1" applyBorder="1" applyAlignment="1">
      <alignment vertical="center"/>
    </xf>
    <xf numFmtId="169" fontId="3" fillId="0" borderId="1" xfId="0" applyNumberFormat="1" applyFont="1" applyBorder="1" applyAlignment="1">
      <alignment horizontal="center"/>
    </xf>
    <xf numFmtId="165" fontId="3" fillId="9" borderId="1" xfId="0" applyNumberFormat="1" applyFont="1" applyFill="1" applyBorder="1"/>
    <xf numFmtId="0" fontId="3" fillId="9" borderId="1" xfId="0" applyFont="1" applyFill="1" applyBorder="1" applyAlignment="1">
      <alignment horizontal="center" vertical="center"/>
    </xf>
    <xf numFmtId="169" fontId="3" fillId="5" borderId="1" xfId="0" applyNumberFormat="1" applyFont="1" applyFill="1" applyBorder="1" applyAlignment="1">
      <alignment horizontal="center" vertical="center" wrapText="1"/>
    </xf>
    <xf numFmtId="169" fontId="3" fillId="5" borderId="1" xfId="0" applyNumberFormat="1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3" fillId="9" borderId="1" xfId="0" applyFont="1" applyFill="1" applyBorder="1"/>
    <xf numFmtId="165" fontId="3" fillId="8" borderId="1" xfId="2" applyFont="1" applyFill="1" applyBorder="1" applyAlignment="1">
      <alignment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vertical="center"/>
    </xf>
    <xf numFmtId="165" fontId="3" fillId="0" borderId="1" xfId="0" applyNumberFormat="1" applyFont="1" applyBorder="1" applyAlignment="1">
      <alignment vertical="center" wrapText="1"/>
    </xf>
    <xf numFmtId="165" fontId="8" fillId="2" borderId="1" xfId="0" applyNumberFormat="1" applyFont="1" applyFill="1" applyBorder="1" applyAlignment="1">
      <alignment vertical="center"/>
    </xf>
    <xf numFmtId="167" fontId="0" fillId="0" borderId="1" xfId="0" applyNumberForma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171" fontId="0" fillId="0" borderId="5" xfId="0" applyNumberFormat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170" fontId="0" fillId="3" borderId="0" xfId="1" applyNumberFormat="1" applyFont="1" applyFill="1" applyAlignment="1">
      <alignment horizontal="center" vertical="center" wrapText="1"/>
    </xf>
    <xf numFmtId="165" fontId="0" fillId="11" borderId="1" xfId="0" applyNumberFormat="1" applyFill="1" applyBorder="1" applyAlignment="1">
      <alignment horizontal="center" vertical="center" wrapText="1"/>
    </xf>
    <xf numFmtId="165" fontId="0" fillId="12" borderId="1" xfId="0" applyNumberFormat="1" applyFill="1" applyBorder="1" applyAlignment="1">
      <alignment horizontal="center" vertical="center" wrapText="1"/>
    </xf>
    <xf numFmtId="171" fontId="2" fillId="13" borderId="1" xfId="0" applyNumberFormat="1" applyFont="1" applyFill="1" applyBorder="1" applyAlignment="1">
      <alignment horizontal="center" vertical="center"/>
    </xf>
    <xf numFmtId="165" fontId="2" fillId="13" borderId="15" xfId="0" applyNumberFormat="1" applyFont="1" applyFill="1" applyBorder="1" applyAlignment="1">
      <alignment vertical="center" wrapText="1"/>
    </xf>
    <xf numFmtId="165" fontId="2" fillId="13" borderId="8" xfId="0" applyNumberFormat="1" applyFont="1" applyFill="1" applyBorder="1" applyAlignment="1">
      <alignment vertical="center" wrapText="1"/>
    </xf>
    <xf numFmtId="165" fontId="2" fillId="13" borderId="6" xfId="0" applyNumberFormat="1" applyFont="1" applyFill="1" applyBorder="1" applyAlignment="1">
      <alignment horizontal="center" vertical="center" wrapText="1"/>
    </xf>
    <xf numFmtId="0" fontId="2" fillId="13" borderId="0" xfId="0" applyFont="1" applyFill="1" applyAlignment="1">
      <alignment horizontal="center" vertical="center"/>
    </xf>
    <xf numFmtId="170" fontId="2" fillId="0" borderId="0" xfId="1" applyNumberFormat="1" applyFont="1" applyAlignment="1">
      <alignment vertic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165" fontId="0" fillId="0" borderId="0" xfId="0" applyNumberFormat="1" applyAlignment="1">
      <alignment wrapText="1"/>
    </xf>
    <xf numFmtId="0" fontId="3" fillId="6" borderId="1" xfId="0" applyFont="1" applyFill="1" applyBorder="1" applyAlignment="1">
      <alignment horizontal="center" wrapText="1"/>
    </xf>
    <xf numFmtId="165" fontId="0" fillId="0" borderId="9" xfId="0" applyNumberFormat="1" applyBorder="1"/>
    <xf numFmtId="165" fontId="0" fillId="0" borderId="5" xfId="0" applyNumberFormat="1" applyBorder="1"/>
    <xf numFmtId="165" fontId="0" fillId="0" borderId="8" xfId="0" applyNumberFormat="1" applyBorder="1"/>
    <xf numFmtId="165" fontId="0" fillId="0" borderId="18" xfId="0" applyNumberFormat="1" applyBorder="1"/>
    <xf numFmtId="165" fontId="0" fillId="0" borderId="15" xfId="0" applyNumberFormat="1" applyBorder="1"/>
    <xf numFmtId="165" fontId="0" fillId="0" borderId="1" xfId="0" applyNumberFormat="1" applyBorder="1" applyAlignment="1">
      <alignment wrapText="1"/>
    </xf>
    <xf numFmtId="0" fontId="3" fillId="9" borderId="1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165" fontId="0" fillId="0" borderId="6" xfId="0" applyNumberFormat="1" applyBorder="1" applyAlignment="1">
      <alignment vertical="center"/>
    </xf>
    <xf numFmtId="0" fontId="0" fillId="0" borderId="19" xfId="0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1" xfId="0" applyBorder="1" applyAlignment="1">
      <alignment horizontal="left" vertical="center" wrapText="1"/>
    </xf>
    <xf numFmtId="165" fontId="3" fillId="9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top"/>
    </xf>
    <xf numFmtId="0" fontId="11" fillId="9" borderId="1" xfId="0" applyFont="1" applyFill="1" applyBorder="1" applyAlignment="1">
      <alignment horizontal="center" vertical="center" wrapText="1"/>
    </xf>
    <xf numFmtId="1" fontId="12" fillId="0" borderId="23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center" shrinkToFit="1"/>
    </xf>
    <xf numFmtId="3" fontId="12" fillId="0" borderId="24" xfId="0" applyNumberFormat="1" applyFont="1" applyBorder="1" applyAlignment="1">
      <alignment horizontal="center" vertical="center" shrinkToFit="1"/>
    </xf>
    <xf numFmtId="1" fontId="12" fillId="0" borderId="25" xfId="0" applyNumberFormat="1" applyFont="1" applyBorder="1" applyAlignment="1">
      <alignment horizontal="center" vertical="center" shrinkToFit="1"/>
    </xf>
    <xf numFmtId="0" fontId="11" fillId="0" borderId="14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center" vertical="center" wrapText="1"/>
    </xf>
    <xf numFmtId="3" fontId="12" fillId="0" borderId="14" xfId="0" applyNumberFormat="1" applyFont="1" applyBorder="1" applyAlignment="1">
      <alignment horizontal="center" vertical="center" shrinkToFit="1"/>
    </xf>
    <xf numFmtId="1" fontId="12" fillId="0" borderId="14" xfId="0" applyNumberFormat="1" applyFont="1" applyBorder="1" applyAlignment="1">
      <alignment horizontal="center" vertical="center" shrinkToFit="1"/>
    </xf>
    <xf numFmtId="3" fontId="12" fillId="0" borderId="26" xfId="0" applyNumberFormat="1" applyFont="1" applyBorder="1" applyAlignment="1">
      <alignment horizontal="center" vertical="center" shrinkToFit="1"/>
    </xf>
    <xf numFmtId="165" fontId="13" fillId="0" borderId="29" xfId="0" applyNumberFormat="1" applyFont="1" applyBorder="1" applyAlignment="1">
      <alignment horizontal="left" vertical="top"/>
    </xf>
    <xf numFmtId="0" fontId="9" fillId="0" borderId="20" xfId="0" applyFont="1" applyBorder="1" applyAlignment="1">
      <alignment horizontal="left" vertical="top"/>
    </xf>
    <xf numFmtId="15" fontId="9" fillId="0" borderId="22" xfId="0" applyNumberFormat="1" applyFont="1" applyBorder="1" applyAlignment="1">
      <alignment horizontal="left" vertical="top"/>
    </xf>
    <xf numFmtId="165" fontId="9" fillId="0" borderId="21" xfId="0" applyNumberFormat="1" applyFont="1" applyBorder="1" applyAlignment="1">
      <alignment horizontal="left" vertical="top"/>
    </xf>
    <xf numFmtId="15" fontId="9" fillId="0" borderId="0" xfId="0" applyNumberFormat="1" applyFont="1" applyAlignment="1">
      <alignment horizontal="left" vertical="top"/>
    </xf>
    <xf numFmtId="0" fontId="9" fillId="0" borderId="32" xfId="0" applyFont="1" applyBorder="1" applyAlignment="1">
      <alignment horizontal="center" vertical="center"/>
    </xf>
    <xf numFmtId="0" fontId="9" fillId="0" borderId="23" xfId="0" applyFont="1" applyBorder="1" applyAlignment="1">
      <alignment horizontal="left" vertical="top"/>
    </xf>
    <xf numFmtId="15" fontId="9" fillId="0" borderId="24" xfId="0" applyNumberFormat="1" applyFont="1" applyBorder="1" applyAlignment="1">
      <alignment horizontal="left" vertical="top"/>
    </xf>
    <xf numFmtId="165" fontId="9" fillId="0" borderId="1" xfId="0" applyNumberFormat="1" applyFont="1" applyBorder="1" applyAlignment="1">
      <alignment horizontal="left" vertical="top"/>
    </xf>
    <xf numFmtId="0" fontId="9" fillId="0" borderId="25" xfId="0" applyFont="1" applyBorder="1" applyAlignment="1">
      <alignment horizontal="left" vertical="top"/>
    </xf>
    <xf numFmtId="15" fontId="9" fillId="0" borderId="26" xfId="0" applyNumberFormat="1" applyFont="1" applyBorder="1" applyAlignment="1">
      <alignment horizontal="left" vertical="top"/>
    </xf>
    <xf numFmtId="165" fontId="9" fillId="0" borderId="14" xfId="0" applyNumberFormat="1" applyFont="1" applyBorder="1" applyAlignment="1">
      <alignment horizontal="left" vertical="top"/>
    </xf>
    <xf numFmtId="0" fontId="9" fillId="0" borderId="29" xfId="0" applyFont="1" applyBorder="1" applyAlignment="1">
      <alignment horizontal="left" vertical="top"/>
    </xf>
    <xf numFmtId="0" fontId="9" fillId="0" borderId="3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3" fillId="9" borderId="29" xfId="0" applyFont="1" applyFill="1" applyBorder="1" applyAlignment="1">
      <alignment horizontal="left" vertical="top" wrapText="1"/>
    </xf>
    <xf numFmtId="0" fontId="0" fillId="0" borderId="1" xfId="0" quotePrefix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justify" vertical="center" wrapText="1"/>
    </xf>
    <xf numFmtId="0" fontId="9" fillId="0" borderId="31" xfId="0" applyFont="1" applyBorder="1" applyAlignment="1">
      <alignment horizontal="justify" vertical="center" wrapText="1"/>
    </xf>
    <xf numFmtId="165" fontId="9" fillId="0" borderId="27" xfId="0" applyNumberFormat="1" applyFont="1" applyBorder="1" applyAlignment="1">
      <alignment horizontal="center" vertical="center"/>
    </xf>
    <xf numFmtId="165" fontId="9" fillId="0" borderId="33" xfId="0" applyNumberFormat="1" applyFont="1" applyBorder="1" applyAlignment="1">
      <alignment vertical="center"/>
    </xf>
    <xf numFmtId="165" fontId="13" fillId="9" borderId="27" xfId="0" applyNumberFormat="1" applyFont="1" applyFill="1" applyBorder="1" applyAlignment="1">
      <alignment horizontal="center" vertical="center"/>
    </xf>
    <xf numFmtId="165" fontId="13" fillId="9" borderId="33" xfId="0" applyNumberFormat="1" applyFont="1" applyFill="1" applyBorder="1" applyAlignment="1">
      <alignment vertical="center"/>
    </xf>
    <xf numFmtId="0" fontId="11" fillId="9" borderId="23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1" fillId="9" borderId="24" xfId="0" applyFont="1" applyFill="1" applyBorder="1" applyAlignment="1">
      <alignment horizontal="center" vertical="center" wrapText="1"/>
    </xf>
    <xf numFmtId="0" fontId="3" fillId="9" borderId="15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65" fontId="0" fillId="9" borderId="15" xfId="0" applyNumberFormat="1" applyFill="1" applyBorder="1" applyAlignment="1">
      <alignment horizontal="center" vertical="center"/>
    </xf>
    <xf numFmtId="165" fontId="0" fillId="9" borderId="6" xfId="0" applyNumberFormat="1" applyFill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165" fontId="3" fillId="0" borderId="35" xfId="0" applyNumberFormat="1" applyFont="1" applyBorder="1" applyAlignment="1">
      <alignment horizontal="center" vertical="center"/>
    </xf>
    <xf numFmtId="165" fontId="3" fillId="0" borderId="16" xfId="0" applyNumberFormat="1" applyFont="1" applyBorder="1" applyAlignment="1">
      <alignment horizontal="center" vertical="center"/>
    </xf>
    <xf numFmtId="165" fontId="3" fillId="9" borderId="15" xfId="2" applyFont="1" applyFill="1" applyBorder="1" applyAlignment="1">
      <alignment horizontal="center" vertical="center"/>
    </xf>
    <xf numFmtId="165" fontId="3" fillId="9" borderId="8" xfId="2" applyFont="1" applyFill="1" applyBorder="1" applyAlignment="1">
      <alignment horizontal="center" vertical="center"/>
    </xf>
    <xf numFmtId="165" fontId="3" fillId="9" borderId="6" xfId="2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6" borderId="17" xfId="0" applyFont="1" applyFill="1" applyBorder="1" applyAlignment="1">
      <alignment horizontal="center" wrapText="1"/>
    </xf>
    <xf numFmtId="0" fontId="3" fillId="6" borderId="9" xfId="0" applyFont="1" applyFill="1" applyBorder="1" applyAlignment="1">
      <alignment horizontal="center" wrapText="1"/>
    </xf>
    <xf numFmtId="169" fontId="3" fillId="0" borderId="10" xfId="0" applyNumberFormat="1" applyFont="1" applyBorder="1" applyAlignment="1">
      <alignment horizontal="left" vertical="center" wrapText="1"/>
    </xf>
    <xf numFmtId="169" fontId="3" fillId="0" borderId="11" xfId="0" applyNumberFormat="1" applyFont="1" applyBorder="1" applyAlignment="1">
      <alignment horizontal="left" vertical="center" wrapText="1"/>
    </xf>
    <xf numFmtId="165" fontId="3" fillId="0" borderId="10" xfId="0" applyNumberFormat="1" applyFont="1" applyBorder="1" applyAlignment="1">
      <alignment horizontal="center" vertical="center"/>
    </xf>
    <xf numFmtId="165" fontId="3" fillId="0" borderId="13" xfId="0" applyNumberFormat="1" applyFont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65" fontId="2" fillId="13" borderId="15" xfId="0" applyNumberFormat="1" applyFont="1" applyFill="1" applyBorder="1" applyAlignment="1">
      <alignment horizontal="center" vertical="center" wrapText="1"/>
    </xf>
    <xf numFmtId="165" fontId="2" fillId="13" borderId="8" xfId="0" applyNumberFormat="1" applyFont="1" applyFill="1" applyBorder="1" applyAlignment="1">
      <alignment horizontal="center" vertical="center" wrapText="1"/>
    </xf>
    <xf numFmtId="169" fontId="5" fillId="0" borderId="1" xfId="0" applyNumberFormat="1" applyFont="1" applyBorder="1" applyAlignment="1">
      <alignment horizontal="left" wrapText="1"/>
    </xf>
    <xf numFmtId="0" fontId="0" fillId="3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/>
    </xf>
    <xf numFmtId="165" fontId="3" fillId="9" borderId="35" xfId="2" applyFont="1" applyFill="1" applyBorder="1" applyAlignment="1">
      <alignment horizontal="center" vertical="center"/>
    </xf>
    <xf numFmtId="165" fontId="3" fillId="9" borderId="18" xfId="2" applyFont="1" applyFill="1" applyBorder="1" applyAlignment="1">
      <alignment horizontal="center" vertical="center"/>
    </xf>
    <xf numFmtId="169" fontId="5" fillId="0" borderId="10" xfId="0" applyNumberFormat="1" applyFont="1" applyBorder="1" applyAlignment="1">
      <alignment horizontal="left" wrapText="1"/>
    </xf>
    <xf numFmtId="169" fontId="5" fillId="0" borderId="11" xfId="0" applyNumberFormat="1" applyFont="1" applyBorder="1" applyAlignment="1">
      <alignment horizontal="left" wrapText="1"/>
    </xf>
    <xf numFmtId="0" fontId="3" fillId="6" borderId="1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165" fontId="18" fillId="9" borderId="1" xfId="2" applyFont="1" applyFill="1" applyBorder="1" applyAlignment="1">
      <alignment horizontal="center" vertical="center"/>
    </xf>
  </cellXfs>
  <cellStyles count="6">
    <cellStyle name="Comma" xfId="1" builtinId="3"/>
    <cellStyle name="Comma 2" xfId="3" xr:uid="{00000000-0005-0000-0000-000031000000}"/>
    <cellStyle name="Comma 3" xfId="4" xr:uid="{00000000-0005-0000-0000-000032000000}"/>
    <cellStyle name="Currency [0]" xfId="2" builtinId="7"/>
    <cellStyle name="Normal" xfId="0" builtinId="0"/>
    <cellStyle name="Normal 2" xfId="5" xr:uid="{00000000-0005-0000-0000-000033000000}"/>
  </cellStyles>
  <dxfs count="159"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FFCE292F"/>
      <color rgb="FFF48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0.emf"/><Relationship Id="rId3" Type="http://schemas.openxmlformats.org/officeDocument/2006/relationships/image" Target="../media/image5.emf"/><Relationship Id="rId7" Type="http://schemas.openxmlformats.org/officeDocument/2006/relationships/image" Target="../media/image9.emf"/><Relationship Id="rId12" Type="http://schemas.openxmlformats.org/officeDocument/2006/relationships/image" Target="../media/image14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6" Type="http://schemas.openxmlformats.org/officeDocument/2006/relationships/image" Target="../media/image8.emf"/><Relationship Id="rId11" Type="http://schemas.openxmlformats.org/officeDocument/2006/relationships/image" Target="../media/image13.emf"/><Relationship Id="rId5" Type="http://schemas.openxmlformats.org/officeDocument/2006/relationships/image" Target="../media/image7.emf"/><Relationship Id="rId10" Type="http://schemas.openxmlformats.org/officeDocument/2006/relationships/image" Target="../media/image12.emf"/><Relationship Id="rId4" Type="http://schemas.openxmlformats.org/officeDocument/2006/relationships/image" Target="../media/image6.emf"/><Relationship Id="rId9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1270000</xdr:colOff>
          <xdr:row>12</xdr:row>
          <xdr:rowOff>19050</xdr:rowOff>
        </xdr:from>
        <xdr:to>
          <xdr:col>14</xdr:col>
          <xdr:colOff>869950</xdr:colOff>
          <xdr:row>12</xdr:row>
          <xdr:rowOff>844550</xdr:rowOff>
        </xdr:to>
        <xdr:sp macro="" textlink="">
          <xdr:nvSpPr>
            <xdr:cNvPr id="5123" name="Object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4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1009650</xdr:colOff>
          <xdr:row>16</xdr:row>
          <xdr:rowOff>349250</xdr:rowOff>
        </xdr:from>
        <xdr:to>
          <xdr:col>14</xdr:col>
          <xdr:colOff>609600</xdr:colOff>
          <xdr:row>17</xdr:row>
          <xdr:rowOff>812800</xdr:rowOff>
        </xdr:to>
        <xdr:sp macro="" textlink="">
          <xdr:nvSpPr>
            <xdr:cNvPr id="5124" name="Object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4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1009650</xdr:colOff>
          <xdr:row>19</xdr:row>
          <xdr:rowOff>0</xdr:rowOff>
        </xdr:from>
        <xdr:to>
          <xdr:col>14</xdr:col>
          <xdr:colOff>857250</xdr:colOff>
          <xdr:row>20</xdr:row>
          <xdr:rowOff>158750</xdr:rowOff>
        </xdr:to>
        <xdr:sp macro="" textlink="">
          <xdr:nvSpPr>
            <xdr:cNvPr id="8196" name="Object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6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50800</xdr:colOff>
          <xdr:row>15</xdr:row>
          <xdr:rowOff>279400</xdr:rowOff>
        </xdr:from>
        <xdr:to>
          <xdr:col>14</xdr:col>
          <xdr:colOff>958850</xdr:colOff>
          <xdr:row>16</xdr:row>
          <xdr:rowOff>241300</xdr:rowOff>
        </xdr:to>
        <xdr:sp macro="" textlink="">
          <xdr:nvSpPr>
            <xdr:cNvPr id="8197" name="Object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6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88900</xdr:colOff>
          <xdr:row>6</xdr:row>
          <xdr:rowOff>0</xdr:rowOff>
        </xdr:from>
        <xdr:to>
          <xdr:col>14</xdr:col>
          <xdr:colOff>908050</xdr:colOff>
          <xdr:row>8</xdr:row>
          <xdr:rowOff>6350</xdr:rowOff>
        </xdr:to>
        <xdr:sp macro="" textlink="">
          <xdr:nvSpPr>
            <xdr:cNvPr id="8198" name="Object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6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1009650</xdr:colOff>
          <xdr:row>20</xdr:row>
          <xdr:rowOff>0</xdr:rowOff>
        </xdr:from>
        <xdr:to>
          <xdr:col>14</xdr:col>
          <xdr:colOff>609600</xdr:colOff>
          <xdr:row>21</xdr:row>
          <xdr:rowOff>0</xdr:rowOff>
        </xdr:to>
        <xdr:sp macro="" textlink="">
          <xdr:nvSpPr>
            <xdr:cNvPr id="8199" name="Object 7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00000000-0008-0000-0600-00000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1009650</xdr:colOff>
          <xdr:row>21</xdr:row>
          <xdr:rowOff>0</xdr:rowOff>
        </xdr:from>
        <xdr:to>
          <xdr:col>14</xdr:col>
          <xdr:colOff>609600</xdr:colOff>
          <xdr:row>22</xdr:row>
          <xdr:rowOff>95250</xdr:rowOff>
        </xdr:to>
        <xdr:sp macro="" textlink="">
          <xdr:nvSpPr>
            <xdr:cNvPr id="8200" name="Object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6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1016000</xdr:colOff>
          <xdr:row>24</xdr:row>
          <xdr:rowOff>0</xdr:rowOff>
        </xdr:from>
        <xdr:to>
          <xdr:col>14</xdr:col>
          <xdr:colOff>609600</xdr:colOff>
          <xdr:row>25</xdr:row>
          <xdr:rowOff>95250</xdr:rowOff>
        </xdr:to>
        <xdr:sp macro="" textlink="">
          <xdr:nvSpPr>
            <xdr:cNvPr id="8201" name="Object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6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1016000</xdr:colOff>
          <xdr:row>23</xdr:row>
          <xdr:rowOff>0</xdr:rowOff>
        </xdr:from>
        <xdr:to>
          <xdr:col>14</xdr:col>
          <xdr:colOff>609600</xdr:colOff>
          <xdr:row>24</xdr:row>
          <xdr:rowOff>95250</xdr:rowOff>
        </xdr:to>
        <xdr:sp macro="" textlink="">
          <xdr:nvSpPr>
            <xdr:cNvPr id="8202" name="Object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6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1016000</xdr:colOff>
          <xdr:row>22</xdr:row>
          <xdr:rowOff>0</xdr:rowOff>
        </xdr:from>
        <xdr:to>
          <xdr:col>14</xdr:col>
          <xdr:colOff>609600</xdr:colOff>
          <xdr:row>23</xdr:row>
          <xdr:rowOff>95250</xdr:rowOff>
        </xdr:to>
        <xdr:sp macro="" textlink="">
          <xdr:nvSpPr>
            <xdr:cNvPr id="8203" name="Object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6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1016000</xdr:colOff>
          <xdr:row>25</xdr:row>
          <xdr:rowOff>0</xdr:rowOff>
        </xdr:from>
        <xdr:to>
          <xdr:col>14</xdr:col>
          <xdr:colOff>609600</xdr:colOff>
          <xdr:row>26</xdr:row>
          <xdr:rowOff>95250</xdr:rowOff>
        </xdr:to>
        <xdr:sp macro="" textlink="">
          <xdr:nvSpPr>
            <xdr:cNvPr id="8204" name="Object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6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1016000</xdr:colOff>
          <xdr:row>26</xdr:row>
          <xdr:rowOff>0</xdr:rowOff>
        </xdr:from>
        <xdr:to>
          <xdr:col>14</xdr:col>
          <xdr:colOff>609600</xdr:colOff>
          <xdr:row>27</xdr:row>
          <xdr:rowOff>95250</xdr:rowOff>
        </xdr:to>
        <xdr:sp macro="" textlink="">
          <xdr:nvSpPr>
            <xdr:cNvPr id="8205" name="Object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6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1016000</xdr:colOff>
          <xdr:row>27</xdr:row>
          <xdr:rowOff>0</xdr:rowOff>
        </xdr:from>
        <xdr:to>
          <xdr:col>14</xdr:col>
          <xdr:colOff>609600</xdr:colOff>
          <xdr:row>28</xdr:row>
          <xdr:rowOff>95250</xdr:rowOff>
        </xdr:to>
        <xdr:sp macro="" textlink="">
          <xdr:nvSpPr>
            <xdr:cNvPr id="8206" name="Object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6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1016000</xdr:colOff>
          <xdr:row>28</xdr:row>
          <xdr:rowOff>0</xdr:rowOff>
        </xdr:from>
        <xdr:to>
          <xdr:col>14</xdr:col>
          <xdr:colOff>609600</xdr:colOff>
          <xdr:row>29</xdr:row>
          <xdr:rowOff>95250</xdr:rowOff>
        </xdr:to>
        <xdr:sp macro="" textlink="">
          <xdr:nvSpPr>
            <xdr:cNvPr id="8207" name="Object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6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oleObject" Target="../embeddings/oleObject8.bin"/><Relationship Id="rId18" Type="http://schemas.openxmlformats.org/officeDocument/2006/relationships/image" Target="../media/image10.emf"/><Relationship Id="rId26" Type="http://schemas.openxmlformats.org/officeDocument/2006/relationships/image" Target="../media/image14.emf"/><Relationship Id="rId3" Type="http://schemas.openxmlformats.org/officeDocument/2006/relationships/oleObject" Target="../embeddings/oleObject3.bin"/><Relationship Id="rId21" Type="http://schemas.openxmlformats.org/officeDocument/2006/relationships/oleObject" Target="../embeddings/oleObject12.bin"/><Relationship Id="rId7" Type="http://schemas.openxmlformats.org/officeDocument/2006/relationships/oleObject" Target="../embeddings/oleObject5.bin"/><Relationship Id="rId12" Type="http://schemas.openxmlformats.org/officeDocument/2006/relationships/image" Target="../media/image7.emf"/><Relationship Id="rId17" Type="http://schemas.openxmlformats.org/officeDocument/2006/relationships/oleObject" Target="../embeddings/oleObject10.bin"/><Relationship Id="rId25" Type="http://schemas.openxmlformats.org/officeDocument/2006/relationships/oleObject" Target="../embeddings/oleObject14.bin"/><Relationship Id="rId2" Type="http://schemas.openxmlformats.org/officeDocument/2006/relationships/vmlDrawing" Target="../drawings/vmlDrawing2.vml"/><Relationship Id="rId16" Type="http://schemas.openxmlformats.org/officeDocument/2006/relationships/image" Target="../media/image9.emf"/><Relationship Id="rId20" Type="http://schemas.openxmlformats.org/officeDocument/2006/relationships/image" Target="../media/image11.emf"/><Relationship Id="rId1" Type="http://schemas.openxmlformats.org/officeDocument/2006/relationships/drawing" Target="../drawings/drawing2.xml"/><Relationship Id="rId6" Type="http://schemas.openxmlformats.org/officeDocument/2006/relationships/image" Target="../media/image4.emf"/><Relationship Id="rId11" Type="http://schemas.openxmlformats.org/officeDocument/2006/relationships/oleObject" Target="../embeddings/oleObject7.bin"/><Relationship Id="rId24" Type="http://schemas.openxmlformats.org/officeDocument/2006/relationships/image" Target="../media/image13.emf"/><Relationship Id="rId5" Type="http://schemas.openxmlformats.org/officeDocument/2006/relationships/oleObject" Target="../embeddings/oleObject4.bin"/><Relationship Id="rId15" Type="http://schemas.openxmlformats.org/officeDocument/2006/relationships/oleObject" Target="../embeddings/oleObject9.bin"/><Relationship Id="rId23" Type="http://schemas.openxmlformats.org/officeDocument/2006/relationships/oleObject" Target="../embeddings/oleObject13.bin"/><Relationship Id="rId10" Type="http://schemas.openxmlformats.org/officeDocument/2006/relationships/image" Target="../media/image6.emf"/><Relationship Id="rId19" Type="http://schemas.openxmlformats.org/officeDocument/2006/relationships/oleObject" Target="../embeddings/oleObject11.bin"/><Relationship Id="rId4" Type="http://schemas.openxmlformats.org/officeDocument/2006/relationships/image" Target="../media/image3.emf"/><Relationship Id="rId9" Type="http://schemas.openxmlformats.org/officeDocument/2006/relationships/oleObject" Target="../embeddings/oleObject6.bin"/><Relationship Id="rId14" Type="http://schemas.openxmlformats.org/officeDocument/2006/relationships/image" Target="../media/image8.emf"/><Relationship Id="rId22" Type="http://schemas.openxmlformats.org/officeDocument/2006/relationships/image" Target="../media/image12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3"/>
  <sheetViews>
    <sheetView zoomScale="130" zoomScaleNormal="130" workbookViewId="0">
      <selection activeCell="E7" sqref="E7"/>
    </sheetView>
  </sheetViews>
  <sheetFormatPr defaultColWidth="8.7265625" defaultRowHeight="14.5"/>
  <cols>
    <col min="1" max="1" width="4.54296875" customWidth="1"/>
    <col min="4" max="4" width="14.81640625" customWidth="1"/>
    <col min="7" max="7" width="13.08984375"/>
  </cols>
  <sheetData>
    <row r="2" spans="1:9">
      <c r="A2" s="184" t="s">
        <v>0</v>
      </c>
      <c r="B2" s="184"/>
      <c r="C2" s="184"/>
      <c r="D2" s="184"/>
    </row>
    <row r="3" spans="1:9">
      <c r="A3" t="s">
        <v>1</v>
      </c>
      <c r="B3" t="s">
        <v>2</v>
      </c>
      <c r="C3" t="s">
        <v>3</v>
      </c>
      <c r="D3" t="s">
        <v>4</v>
      </c>
    </row>
    <row r="4" spans="1:9">
      <c r="A4" s="9">
        <v>1</v>
      </c>
      <c r="B4" t="s">
        <v>5</v>
      </c>
      <c r="C4" t="s">
        <v>6</v>
      </c>
      <c r="D4" s="51">
        <v>50000000</v>
      </c>
      <c r="E4" t="s">
        <v>7</v>
      </c>
    </row>
    <row r="5" spans="1:9">
      <c r="A5" s="9">
        <v>2</v>
      </c>
      <c r="B5" t="s">
        <v>5</v>
      </c>
      <c r="D5" s="51">
        <v>17000000</v>
      </c>
      <c r="E5" t="s">
        <v>8</v>
      </c>
    </row>
    <row r="6" spans="1:9">
      <c r="A6" s="9">
        <v>3</v>
      </c>
      <c r="B6" t="s">
        <v>5</v>
      </c>
      <c r="D6" s="51">
        <v>5000000</v>
      </c>
      <c r="E6" t="s">
        <v>8</v>
      </c>
    </row>
    <row r="7" spans="1:9">
      <c r="A7" s="9">
        <v>4</v>
      </c>
      <c r="B7" t="s">
        <v>5</v>
      </c>
      <c r="D7" s="51">
        <v>29000000</v>
      </c>
    </row>
    <row r="8" spans="1:9">
      <c r="A8" s="9">
        <v>5</v>
      </c>
      <c r="B8" t="s">
        <v>5</v>
      </c>
      <c r="D8" s="51">
        <v>5000000</v>
      </c>
    </row>
    <row r="9" spans="1:9">
      <c r="A9" s="9">
        <v>6</v>
      </c>
      <c r="B9" t="s">
        <v>5</v>
      </c>
      <c r="C9" t="s">
        <v>9</v>
      </c>
      <c r="D9" s="51">
        <v>5000000</v>
      </c>
    </row>
    <row r="10" spans="1:9">
      <c r="A10" s="9">
        <v>7</v>
      </c>
      <c r="B10" t="s">
        <v>5</v>
      </c>
      <c r="D10" s="51">
        <v>5000000</v>
      </c>
    </row>
    <row r="11" spans="1:9">
      <c r="A11" s="9">
        <v>8</v>
      </c>
      <c r="B11" t="s">
        <v>5</v>
      </c>
      <c r="D11" s="51">
        <v>3000000</v>
      </c>
    </row>
    <row r="12" spans="1:9">
      <c r="A12" s="9">
        <v>9</v>
      </c>
      <c r="B12" t="s">
        <v>5</v>
      </c>
      <c r="D12" s="51">
        <v>70000000</v>
      </c>
    </row>
    <row r="13" spans="1:9">
      <c r="A13" s="9">
        <v>10</v>
      </c>
      <c r="B13" t="s">
        <v>5</v>
      </c>
    </row>
    <row r="14" spans="1:9">
      <c r="A14" s="9">
        <v>11</v>
      </c>
      <c r="B14" t="s">
        <v>5</v>
      </c>
      <c r="G14" s="51">
        <f>D20-Januari!J73</f>
        <v>0</v>
      </c>
      <c r="I14" t="s">
        <v>10</v>
      </c>
    </row>
    <row r="15" spans="1:9">
      <c r="A15" s="9">
        <v>12</v>
      </c>
      <c r="B15" t="s">
        <v>5</v>
      </c>
    </row>
    <row r="16" spans="1:9">
      <c r="A16" s="9">
        <v>13</v>
      </c>
      <c r="B16" t="s">
        <v>5</v>
      </c>
    </row>
    <row r="17" spans="1:4">
      <c r="A17" s="9">
        <v>14</v>
      </c>
      <c r="B17" t="s">
        <v>5</v>
      </c>
    </row>
    <row r="18" spans="1:4">
      <c r="A18" s="9">
        <v>15</v>
      </c>
      <c r="B18" t="s">
        <v>5</v>
      </c>
    </row>
    <row r="19" spans="1:4">
      <c r="A19" s="9">
        <v>16</v>
      </c>
      <c r="B19" t="s">
        <v>5</v>
      </c>
    </row>
    <row r="20" spans="1:4">
      <c r="A20" s="185" t="s">
        <v>11</v>
      </c>
      <c r="B20" s="185"/>
      <c r="C20" s="185"/>
      <c r="D20" s="51">
        <f>SUM(D4:D19)</f>
        <v>189000000</v>
      </c>
    </row>
    <row r="21" spans="1:4" ht="58">
      <c r="B21" s="16" t="s">
        <v>12</v>
      </c>
    </row>
    <row r="23" spans="1:4">
      <c r="A23" s="186">
        <v>1000000</v>
      </c>
      <c r="B23" s="186"/>
      <c r="D23" t="s">
        <v>13</v>
      </c>
    </row>
  </sheetData>
  <mergeCells count="3">
    <mergeCell ref="A2:D2"/>
    <mergeCell ref="A20:C20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selection activeCell="H12" sqref="H12"/>
    </sheetView>
  </sheetViews>
  <sheetFormatPr defaultColWidth="8.1796875" defaultRowHeight="14"/>
  <cols>
    <col min="1" max="1" width="5" style="148" customWidth="1"/>
    <col min="2" max="2" width="13.36328125" style="148" customWidth="1"/>
    <col min="3" max="3" width="15.7265625" style="149" customWidth="1"/>
    <col min="4" max="4" width="14.08984375" style="149" customWidth="1"/>
    <col min="5" max="5" width="14.1796875" style="149" customWidth="1"/>
    <col min="6" max="6" width="8.1796875" style="149" customWidth="1"/>
    <col min="7" max="8" width="14.1796875" style="149" customWidth="1"/>
    <col min="9" max="9" width="8.1796875" style="149" customWidth="1"/>
    <col min="10" max="12" width="14.1796875" style="149" customWidth="1"/>
    <col min="13" max="16384" width="8.1796875" style="149"/>
  </cols>
  <sheetData>
    <row r="1" spans="1:12" ht="17.25" customHeight="1">
      <c r="A1" s="197" t="s">
        <v>14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9"/>
    </row>
    <row r="2" spans="1:12" s="148" customFormat="1">
      <c r="A2" s="195" t="s">
        <v>1</v>
      </c>
      <c r="B2" s="196" t="s">
        <v>2</v>
      </c>
      <c r="C2" s="196" t="s">
        <v>15</v>
      </c>
      <c r="D2" s="196" t="s">
        <v>16</v>
      </c>
      <c r="E2" s="196" t="s">
        <v>17</v>
      </c>
      <c r="F2" s="196"/>
      <c r="G2" s="196"/>
      <c r="H2" s="196" t="s">
        <v>18</v>
      </c>
      <c r="I2" s="196"/>
      <c r="J2" s="196"/>
      <c r="K2" s="196" t="s">
        <v>19</v>
      </c>
      <c r="L2" s="203" t="s">
        <v>20</v>
      </c>
    </row>
    <row r="3" spans="1:12" s="148" customFormat="1">
      <c r="A3" s="195"/>
      <c r="B3" s="196"/>
      <c r="C3" s="196"/>
      <c r="D3" s="196"/>
      <c r="E3" s="150" t="s">
        <v>21</v>
      </c>
      <c r="F3" s="150" t="s">
        <v>22</v>
      </c>
      <c r="G3" s="150" t="s">
        <v>4</v>
      </c>
      <c r="H3" s="150" t="s">
        <v>21</v>
      </c>
      <c r="I3" s="150" t="s">
        <v>22</v>
      </c>
      <c r="J3" s="150" t="s">
        <v>4</v>
      </c>
      <c r="K3" s="196"/>
      <c r="L3" s="203"/>
    </row>
    <row r="4" spans="1:12">
      <c r="A4" s="151">
        <v>1</v>
      </c>
      <c r="B4" s="152" t="s">
        <v>23</v>
      </c>
      <c r="C4" s="153" t="s">
        <v>24</v>
      </c>
      <c r="D4" s="153" t="s">
        <v>25</v>
      </c>
      <c r="E4" s="154">
        <v>430000</v>
      </c>
      <c r="F4" s="155">
        <v>4</v>
      </c>
      <c r="G4" s="154">
        <v>1720000</v>
      </c>
      <c r="H4" s="154">
        <v>450000</v>
      </c>
      <c r="I4" s="155">
        <v>3</v>
      </c>
      <c r="J4" s="154">
        <v>1350000</v>
      </c>
      <c r="K4" s="154">
        <v>900000</v>
      </c>
      <c r="L4" s="156">
        <v>3970000</v>
      </c>
    </row>
    <row r="5" spans="1:12">
      <c r="A5" s="200" t="s">
        <v>26</v>
      </c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2"/>
    </row>
    <row r="6" spans="1:12" s="148" customFormat="1">
      <c r="A6" s="195" t="s">
        <v>1</v>
      </c>
      <c r="B6" s="196" t="s">
        <v>2</v>
      </c>
      <c r="C6" s="196" t="s">
        <v>15</v>
      </c>
      <c r="D6" s="196" t="s">
        <v>16</v>
      </c>
      <c r="E6" s="196" t="s">
        <v>17</v>
      </c>
      <c r="F6" s="196"/>
      <c r="G6" s="196"/>
      <c r="H6" s="196" t="s">
        <v>18</v>
      </c>
      <c r="I6" s="196"/>
      <c r="J6" s="196"/>
      <c r="K6" s="196" t="s">
        <v>19</v>
      </c>
      <c r="L6" s="203" t="s">
        <v>20</v>
      </c>
    </row>
    <row r="7" spans="1:12" s="148" customFormat="1">
      <c r="A7" s="195"/>
      <c r="B7" s="196"/>
      <c r="C7" s="196"/>
      <c r="D7" s="196"/>
      <c r="E7" s="150" t="s">
        <v>21</v>
      </c>
      <c r="F7" s="150" t="s">
        <v>22</v>
      </c>
      <c r="G7" s="150" t="s">
        <v>4</v>
      </c>
      <c r="H7" s="150" t="s">
        <v>21</v>
      </c>
      <c r="I7" s="150" t="s">
        <v>22</v>
      </c>
      <c r="J7" s="150" t="s">
        <v>4</v>
      </c>
      <c r="K7" s="196"/>
      <c r="L7" s="203"/>
    </row>
    <row r="8" spans="1:12">
      <c r="A8" s="157">
        <v>1</v>
      </c>
      <c r="B8" s="158" t="s">
        <v>23</v>
      </c>
      <c r="C8" s="159" t="s">
        <v>24</v>
      </c>
      <c r="D8" s="159" t="s">
        <v>27</v>
      </c>
      <c r="E8" s="160">
        <v>430000</v>
      </c>
      <c r="F8" s="161">
        <v>4</v>
      </c>
      <c r="G8" s="160">
        <v>1720000</v>
      </c>
      <c r="H8" s="160">
        <v>450000</v>
      </c>
      <c r="I8" s="161">
        <v>3</v>
      </c>
      <c r="J8" s="160">
        <v>1350000</v>
      </c>
      <c r="K8" s="160">
        <v>850000</v>
      </c>
      <c r="L8" s="162">
        <v>3920000</v>
      </c>
    </row>
    <row r="9" spans="1:12">
      <c r="A9" s="187" t="s">
        <v>28</v>
      </c>
      <c r="B9" s="188"/>
      <c r="C9" s="188"/>
      <c r="D9" s="188"/>
      <c r="E9" s="188"/>
      <c r="F9" s="188"/>
      <c r="G9" s="188"/>
      <c r="H9" s="188"/>
      <c r="I9" s="188"/>
      <c r="J9" s="188"/>
      <c r="K9" s="188"/>
      <c r="L9" s="163">
        <f>SUM(L4+L8)</f>
        <v>7890000</v>
      </c>
    </row>
    <row r="11" spans="1:12" ht="31" customHeight="1">
      <c r="A11" s="189" t="s">
        <v>29</v>
      </c>
      <c r="B11" s="190"/>
      <c r="C11" s="164" t="s">
        <v>30</v>
      </c>
      <c r="D11" s="165">
        <v>46037</v>
      </c>
      <c r="E11" s="166">
        <v>1500000</v>
      </c>
      <c r="H11" s="167"/>
    </row>
    <row r="12" spans="1:12">
      <c r="A12" s="168"/>
      <c r="C12" s="169" t="s">
        <v>30</v>
      </c>
      <c r="D12" s="170">
        <v>46038</v>
      </c>
      <c r="E12" s="171">
        <v>1000000</v>
      </c>
      <c r="H12" s="167"/>
    </row>
    <row r="13" spans="1:12">
      <c r="A13" s="168"/>
      <c r="C13" s="169" t="s">
        <v>31</v>
      </c>
      <c r="D13" s="170">
        <v>46062</v>
      </c>
      <c r="E13" s="171">
        <v>2200000</v>
      </c>
      <c r="H13" s="167"/>
    </row>
    <row r="14" spans="1:12">
      <c r="A14" s="168"/>
      <c r="C14" s="169" t="s">
        <v>32</v>
      </c>
      <c r="D14" s="170">
        <v>46059</v>
      </c>
      <c r="E14" s="171">
        <v>500000</v>
      </c>
      <c r="H14" s="167"/>
    </row>
    <row r="15" spans="1:12">
      <c r="A15" s="168"/>
      <c r="C15" s="172" t="s">
        <v>33</v>
      </c>
      <c r="D15" s="173">
        <v>46055</v>
      </c>
      <c r="E15" s="174">
        <v>250000</v>
      </c>
      <c r="H15" s="167"/>
    </row>
    <row r="16" spans="1:12">
      <c r="A16" s="168"/>
      <c r="C16" s="175" t="s">
        <v>11</v>
      </c>
      <c r="D16" s="191">
        <f>E11+E12+E13+E14+E15</f>
        <v>5450000</v>
      </c>
      <c r="E16" s="192"/>
    </row>
    <row r="17" spans="1:5" ht="28">
      <c r="A17" s="176"/>
      <c r="B17" s="177"/>
      <c r="C17" s="178" t="s">
        <v>34</v>
      </c>
      <c r="D17" s="193">
        <f>L9-D16</f>
        <v>2440000</v>
      </c>
      <c r="E17" s="194"/>
    </row>
  </sheetData>
  <mergeCells count="22">
    <mergeCell ref="A1:L1"/>
    <mergeCell ref="E2:G2"/>
    <mergeCell ref="H2:J2"/>
    <mergeCell ref="A5:L5"/>
    <mergeCell ref="E6:G6"/>
    <mergeCell ref="H6:J6"/>
    <mergeCell ref="L2:L3"/>
    <mergeCell ref="L6:L7"/>
    <mergeCell ref="A9:K9"/>
    <mergeCell ref="A11:B11"/>
    <mergeCell ref="D16:E16"/>
    <mergeCell ref="D17:E17"/>
    <mergeCell ref="A2:A3"/>
    <mergeCell ref="A6:A7"/>
    <mergeCell ref="B2:B3"/>
    <mergeCell ref="B6:B7"/>
    <mergeCell ref="C2:C3"/>
    <mergeCell ref="C6:C7"/>
    <mergeCell ref="D2:D3"/>
    <mergeCell ref="D6:D7"/>
    <mergeCell ref="K2:K3"/>
    <mergeCell ref="K6:K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activeCell="D31" sqref="D31"/>
    </sheetView>
  </sheetViews>
  <sheetFormatPr defaultColWidth="8.7265625" defaultRowHeight="14.5"/>
  <cols>
    <col min="1" max="1" width="5.26953125" style="2" customWidth="1"/>
    <col min="2" max="2" width="30.26953125" style="2" customWidth="1"/>
    <col min="3" max="3" width="38.1796875" style="2" customWidth="1"/>
    <col min="4" max="4" width="19.90625" style="2" customWidth="1"/>
    <col min="5" max="16384" width="8.7265625" style="2"/>
  </cols>
  <sheetData>
    <row r="1" spans="1:5">
      <c r="A1" s="208" t="s">
        <v>35</v>
      </c>
      <c r="B1" s="208"/>
      <c r="C1" s="208"/>
      <c r="D1" s="208"/>
    </row>
    <row r="2" spans="1:5">
      <c r="A2" s="208" t="s">
        <v>36</v>
      </c>
      <c r="B2" s="208"/>
      <c r="C2" s="208"/>
      <c r="D2" s="208"/>
    </row>
    <row r="3" spans="1:5">
      <c r="A3" s="1"/>
      <c r="B3" s="1"/>
      <c r="C3" s="1"/>
      <c r="D3" s="1"/>
    </row>
    <row r="4" spans="1:5">
      <c r="A4" s="207" t="s">
        <v>37</v>
      </c>
      <c r="B4" s="207"/>
      <c r="C4" s="1"/>
      <c r="D4" s="1"/>
    </row>
    <row r="5" spans="1:5">
      <c r="A5" s="112" t="s">
        <v>1</v>
      </c>
      <c r="B5" s="112" t="s">
        <v>38</v>
      </c>
      <c r="C5" s="112" t="s">
        <v>39</v>
      </c>
      <c r="D5" s="112" t="s">
        <v>40</v>
      </c>
    </row>
    <row r="6" spans="1:5">
      <c r="A6" s="10">
        <v>1</v>
      </c>
      <c r="B6" s="146" t="s">
        <v>41</v>
      </c>
      <c r="C6" s="179" t="s">
        <v>42</v>
      </c>
      <c r="D6" s="141"/>
    </row>
    <row r="7" spans="1:5">
      <c r="A7" s="10">
        <v>2</v>
      </c>
      <c r="B7" s="140" t="s">
        <v>43</v>
      </c>
      <c r="C7" s="179" t="s">
        <v>44</v>
      </c>
      <c r="D7" s="141"/>
    </row>
    <row r="8" spans="1:5">
      <c r="A8" s="204" t="s">
        <v>45</v>
      </c>
      <c r="B8" s="205"/>
      <c r="C8" s="206"/>
      <c r="D8" s="147">
        <f>SUM(D6:D7)</f>
        <v>0</v>
      </c>
    </row>
    <row r="9" spans="1:5">
      <c r="A9" s="139"/>
      <c r="B9" s="139"/>
      <c r="C9" s="139"/>
      <c r="D9" s="144"/>
    </row>
    <row r="10" spans="1:5">
      <c r="A10" s="207" t="s">
        <v>46</v>
      </c>
      <c r="B10" s="207"/>
      <c r="C10" s="1"/>
      <c r="D10" s="1"/>
    </row>
    <row r="11" spans="1:5">
      <c r="A11" s="112" t="s">
        <v>1</v>
      </c>
      <c r="B11" s="112" t="s">
        <v>38</v>
      </c>
      <c r="C11" s="112" t="s">
        <v>39</v>
      </c>
      <c r="D11" s="112" t="s">
        <v>40</v>
      </c>
    </row>
    <row r="12" spans="1:5">
      <c r="A12" s="10">
        <v>1</v>
      </c>
      <c r="B12" s="146" t="s">
        <v>41</v>
      </c>
      <c r="C12" s="179" t="s">
        <v>42</v>
      </c>
      <c r="D12" s="141">
        <v>18220464</v>
      </c>
      <c r="E12" s="2" t="s">
        <v>8</v>
      </c>
    </row>
    <row r="13" spans="1:5">
      <c r="A13" s="10">
        <v>2</v>
      </c>
      <c r="B13" s="140" t="s">
        <v>43</v>
      </c>
      <c r="C13" s="179" t="s">
        <v>44</v>
      </c>
      <c r="D13" s="141">
        <v>1563568</v>
      </c>
      <c r="E13" s="2" t="s">
        <v>8</v>
      </c>
    </row>
    <row r="14" spans="1:5">
      <c r="A14" s="204" t="s">
        <v>45</v>
      </c>
      <c r="B14" s="205"/>
      <c r="C14" s="206"/>
      <c r="D14" s="147">
        <f>SUM(D12:D13)</f>
        <v>19784032</v>
      </c>
    </row>
    <row r="16" spans="1:5">
      <c r="A16" s="207" t="s">
        <v>47</v>
      </c>
      <c r="B16" s="207"/>
      <c r="C16" s="1"/>
      <c r="D16" s="1"/>
    </row>
    <row r="17" spans="1:4">
      <c r="A17" s="112" t="s">
        <v>1</v>
      </c>
      <c r="B17" s="112" t="s">
        <v>38</v>
      </c>
      <c r="C17" s="112" t="s">
        <v>39</v>
      </c>
      <c r="D17" s="112" t="s">
        <v>40</v>
      </c>
    </row>
    <row r="18" spans="1:4">
      <c r="A18" s="10">
        <v>1</v>
      </c>
      <c r="B18" s="146" t="s">
        <v>41</v>
      </c>
      <c r="C18" s="179" t="s">
        <v>42</v>
      </c>
      <c r="D18" s="141">
        <v>18220464</v>
      </c>
    </row>
    <row r="19" spans="1:4">
      <c r="A19" s="10">
        <v>2</v>
      </c>
      <c r="B19" s="140" t="s">
        <v>43</v>
      </c>
      <c r="C19" s="179" t="s">
        <v>44</v>
      </c>
      <c r="D19" s="141">
        <v>1563568</v>
      </c>
    </row>
    <row r="20" spans="1:4">
      <c r="A20" s="204" t="s">
        <v>45</v>
      </c>
      <c r="B20" s="205"/>
      <c r="C20" s="206"/>
      <c r="D20" s="147">
        <f>SUM(D18:D19)</f>
        <v>19784032</v>
      </c>
    </row>
  </sheetData>
  <mergeCells count="8">
    <mergeCell ref="A14:C14"/>
    <mergeCell ref="A16:B16"/>
    <mergeCell ref="A20:C20"/>
    <mergeCell ref="A1:D1"/>
    <mergeCell ref="A2:D2"/>
    <mergeCell ref="A4:B4"/>
    <mergeCell ref="A8:C8"/>
    <mergeCell ref="A10:B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1"/>
  <sheetViews>
    <sheetView topLeftCell="A23" workbookViewId="0">
      <selection activeCell="G32" sqref="G32:G40"/>
    </sheetView>
  </sheetViews>
  <sheetFormatPr defaultColWidth="8.7265625" defaultRowHeight="14.5"/>
  <cols>
    <col min="1" max="1" width="5.26953125" style="2" customWidth="1"/>
    <col min="2" max="2" width="22" style="2" customWidth="1"/>
    <col min="3" max="3" width="32.90625" style="2" customWidth="1"/>
    <col min="4" max="4" width="12.7265625" style="2" customWidth="1"/>
    <col min="5" max="5" width="13.54296875" style="2" customWidth="1"/>
    <col min="6" max="6" width="12.6328125" style="2" customWidth="1"/>
    <col min="7" max="7" width="8.7265625" style="13"/>
    <col min="8" max="9" width="8.7265625" style="2"/>
    <col min="10" max="10" width="13.08984375" style="2"/>
    <col min="11" max="16384" width="8.7265625" style="2"/>
  </cols>
  <sheetData>
    <row r="1" spans="1:7">
      <c r="A1" s="208" t="s">
        <v>48</v>
      </c>
      <c r="B1" s="208"/>
      <c r="C1" s="208"/>
      <c r="D1" s="208"/>
    </row>
    <row r="2" spans="1:7">
      <c r="A2" s="208" t="s">
        <v>36</v>
      </c>
      <c r="B2" s="208"/>
      <c r="C2" s="208"/>
      <c r="D2" s="208"/>
    </row>
    <row r="3" spans="1:7">
      <c r="A3" s="1"/>
      <c r="B3" s="1"/>
      <c r="C3" s="1"/>
      <c r="D3" s="1"/>
    </row>
    <row r="4" spans="1:7">
      <c r="A4" s="209" t="s">
        <v>37</v>
      </c>
      <c r="B4" s="209"/>
      <c r="C4" s="1"/>
      <c r="D4" s="1"/>
    </row>
    <row r="5" spans="1:7" ht="29">
      <c r="A5" s="112" t="s">
        <v>1</v>
      </c>
      <c r="B5" s="112" t="s">
        <v>49</v>
      </c>
      <c r="C5" s="112" t="s">
        <v>50</v>
      </c>
      <c r="D5" s="112" t="s">
        <v>40</v>
      </c>
      <c r="E5" s="35" t="s">
        <v>51</v>
      </c>
      <c r="F5" s="4" t="s">
        <v>52</v>
      </c>
      <c r="G5" s="4" t="s">
        <v>53</v>
      </c>
    </row>
    <row r="6" spans="1:7">
      <c r="A6" s="10">
        <v>1</v>
      </c>
      <c r="B6" s="140" t="s">
        <v>54</v>
      </c>
      <c r="C6" s="10" t="s">
        <v>55</v>
      </c>
      <c r="D6" s="141"/>
      <c r="E6" s="142"/>
      <c r="F6" s="82">
        <f t="shared" ref="F6:F14" si="0">SUM(D6+E6)</f>
        <v>0</v>
      </c>
      <c r="G6" s="143" t="s">
        <v>8</v>
      </c>
    </row>
    <row r="7" spans="1:7">
      <c r="A7" s="10">
        <v>2</v>
      </c>
      <c r="B7" s="140" t="s">
        <v>56</v>
      </c>
      <c r="C7" s="10" t="s">
        <v>57</v>
      </c>
      <c r="D7" s="141"/>
      <c r="E7" s="142"/>
      <c r="F7" s="82">
        <f t="shared" si="0"/>
        <v>0</v>
      </c>
      <c r="G7" s="143" t="s">
        <v>8</v>
      </c>
    </row>
    <row r="8" spans="1:7">
      <c r="A8" s="10">
        <v>3</v>
      </c>
      <c r="B8" s="140" t="s">
        <v>58</v>
      </c>
      <c r="C8" s="10" t="s">
        <v>59</v>
      </c>
      <c r="D8" s="141"/>
      <c r="E8" s="142"/>
      <c r="F8" s="82">
        <f t="shared" si="0"/>
        <v>0</v>
      </c>
      <c r="G8" s="143" t="s">
        <v>8</v>
      </c>
    </row>
    <row r="9" spans="1:7">
      <c r="A9" s="10">
        <v>4</v>
      </c>
      <c r="B9" s="140" t="s">
        <v>60</v>
      </c>
      <c r="C9" s="10" t="s">
        <v>61</v>
      </c>
      <c r="D9" s="141"/>
      <c r="E9" s="142"/>
      <c r="F9" s="82">
        <f t="shared" si="0"/>
        <v>0</v>
      </c>
      <c r="G9" s="143" t="s">
        <v>8</v>
      </c>
    </row>
    <row r="10" spans="1:7">
      <c r="A10" s="10">
        <v>5</v>
      </c>
      <c r="B10" s="140" t="s">
        <v>62</v>
      </c>
      <c r="C10" s="10" t="s">
        <v>63</v>
      </c>
      <c r="D10" s="141"/>
      <c r="E10" s="142"/>
      <c r="F10" s="82">
        <f t="shared" si="0"/>
        <v>0</v>
      </c>
      <c r="G10" s="143" t="s">
        <v>8</v>
      </c>
    </row>
    <row r="11" spans="1:7">
      <c r="A11" s="10">
        <v>6</v>
      </c>
      <c r="B11" s="140" t="s">
        <v>64</v>
      </c>
      <c r="C11" s="10" t="s">
        <v>65</v>
      </c>
      <c r="D11" s="141"/>
      <c r="E11" s="142"/>
      <c r="F11" s="82">
        <f t="shared" si="0"/>
        <v>0</v>
      </c>
      <c r="G11" s="143" t="s">
        <v>8</v>
      </c>
    </row>
    <row r="12" spans="1:7">
      <c r="A12" s="10">
        <v>7</v>
      </c>
      <c r="B12" s="140" t="s">
        <v>66</v>
      </c>
      <c r="C12" s="10" t="s">
        <v>67</v>
      </c>
      <c r="D12" s="141"/>
      <c r="E12" s="142"/>
      <c r="F12" s="82">
        <f t="shared" si="0"/>
        <v>0</v>
      </c>
      <c r="G12" s="143" t="s">
        <v>8</v>
      </c>
    </row>
    <row r="13" spans="1:7">
      <c r="A13" s="10">
        <v>8</v>
      </c>
      <c r="B13" s="140" t="s">
        <v>68</v>
      </c>
      <c r="C13" s="10" t="s">
        <v>69</v>
      </c>
      <c r="D13" s="141"/>
      <c r="E13" s="142"/>
      <c r="F13" s="82">
        <f t="shared" si="0"/>
        <v>0</v>
      </c>
      <c r="G13" s="143" t="s">
        <v>8</v>
      </c>
    </row>
    <row r="14" spans="1:7">
      <c r="A14" s="10">
        <v>9</v>
      </c>
      <c r="B14" s="140" t="s">
        <v>70</v>
      </c>
      <c r="C14" s="10" t="s">
        <v>71</v>
      </c>
      <c r="D14" s="141"/>
      <c r="E14" s="142"/>
      <c r="F14" s="82">
        <f t="shared" si="0"/>
        <v>0</v>
      </c>
      <c r="G14" s="143" t="s">
        <v>8</v>
      </c>
    </row>
    <row r="15" spans="1:7">
      <c r="A15" s="204" t="s">
        <v>45</v>
      </c>
      <c r="B15" s="205"/>
      <c r="C15" s="205"/>
      <c r="D15" s="205"/>
      <c r="E15" s="206"/>
      <c r="F15" s="210">
        <f>SUM(F6:F14)</f>
        <v>0</v>
      </c>
      <c r="G15" s="211"/>
    </row>
    <row r="16" spans="1:7">
      <c r="A16" s="139"/>
      <c r="B16" s="139"/>
      <c r="C16" s="139"/>
      <c r="D16" s="144"/>
    </row>
    <row r="17" spans="1:10">
      <c r="A17" s="209" t="s">
        <v>46</v>
      </c>
      <c r="B17" s="209"/>
      <c r="C17" s="1"/>
      <c r="D17" s="1"/>
      <c r="J17" s="145"/>
    </row>
    <row r="18" spans="1:10" ht="29">
      <c r="A18" s="112" t="s">
        <v>1</v>
      </c>
      <c r="B18" s="112" t="s">
        <v>49</v>
      </c>
      <c r="C18" s="112" t="s">
        <v>50</v>
      </c>
      <c r="D18" s="112" t="s">
        <v>40</v>
      </c>
      <c r="E18" s="35" t="s">
        <v>51</v>
      </c>
      <c r="F18" s="4" t="s">
        <v>52</v>
      </c>
      <c r="G18" s="4" t="s">
        <v>53</v>
      </c>
    </row>
    <row r="19" spans="1:10">
      <c r="A19" s="10">
        <v>1</v>
      </c>
      <c r="B19" s="140" t="s">
        <v>54</v>
      </c>
      <c r="C19" s="10" t="s">
        <v>55</v>
      </c>
      <c r="D19" s="141">
        <v>496170</v>
      </c>
      <c r="E19" s="142">
        <v>3500</v>
      </c>
      <c r="F19" s="82">
        <f t="shared" ref="F19:F27" si="1">SUM(D19+E19)</f>
        <v>499670</v>
      </c>
      <c r="G19" s="143" t="s">
        <v>8</v>
      </c>
    </row>
    <row r="20" spans="1:10">
      <c r="A20" s="10">
        <v>2</v>
      </c>
      <c r="B20" s="140" t="s">
        <v>56</v>
      </c>
      <c r="C20" s="10" t="s">
        <v>57</v>
      </c>
      <c r="D20" s="141">
        <v>496170</v>
      </c>
      <c r="E20" s="142">
        <v>3500</v>
      </c>
      <c r="F20" s="82">
        <f t="shared" si="1"/>
        <v>499670</v>
      </c>
      <c r="G20" s="143" t="s">
        <v>8</v>
      </c>
    </row>
    <row r="21" spans="1:10">
      <c r="A21" s="10">
        <v>3</v>
      </c>
      <c r="B21" s="140" t="s">
        <v>58</v>
      </c>
      <c r="C21" s="10" t="s">
        <v>59</v>
      </c>
      <c r="D21" s="141">
        <v>521700</v>
      </c>
      <c r="E21" s="142">
        <v>3500</v>
      </c>
      <c r="F21" s="82">
        <f t="shared" si="1"/>
        <v>525200</v>
      </c>
      <c r="G21" s="143" t="s">
        <v>8</v>
      </c>
    </row>
    <row r="22" spans="1:10">
      <c r="A22" s="10">
        <v>4</v>
      </c>
      <c r="B22" s="140" t="s">
        <v>60</v>
      </c>
      <c r="C22" s="10" t="s">
        <v>61</v>
      </c>
      <c r="D22" s="141">
        <v>618270</v>
      </c>
      <c r="E22" s="142">
        <v>3500</v>
      </c>
      <c r="F22" s="82">
        <f t="shared" si="1"/>
        <v>621770</v>
      </c>
      <c r="G22" s="143" t="s">
        <v>8</v>
      </c>
    </row>
    <row r="23" spans="1:10">
      <c r="A23" s="10">
        <v>5</v>
      </c>
      <c r="B23" s="140" t="s">
        <v>62</v>
      </c>
      <c r="C23" s="10" t="s">
        <v>63</v>
      </c>
      <c r="D23" s="141">
        <v>521700</v>
      </c>
      <c r="E23" s="142">
        <v>3500</v>
      </c>
      <c r="F23" s="82">
        <f t="shared" si="1"/>
        <v>525200</v>
      </c>
      <c r="G23" s="143" t="s">
        <v>8</v>
      </c>
    </row>
    <row r="24" spans="1:10">
      <c r="A24" s="10">
        <v>6</v>
      </c>
      <c r="B24" s="140" t="s">
        <v>64</v>
      </c>
      <c r="C24" s="10" t="s">
        <v>65</v>
      </c>
      <c r="D24" s="141">
        <v>521700</v>
      </c>
      <c r="E24" s="142">
        <v>3500</v>
      </c>
      <c r="F24" s="82">
        <f t="shared" si="1"/>
        <v>525200</v>
      </c>
      <c r="G24" s="143" t="s">
        <v>8</v>
      </c>
    </row>
    <row r="25" spans="1:10">
      <c r="A25" s="10">
        <v>7</v>
      </c>
      <c r="B25" s="140" t="s">
        <v>66</v>
      </c>
      <c r="C25" s="10" t="s">
        <v>67</v>
      </c>
      <c r="D25" s="141">
        <v>496170</v>
      </c>
      <c r="E25" s="142">
        <v>3500</v>
      </c>
      <c r="F25" s="82">
        <f t="shared" si="1"/>
        <v>499670</v>
      </c>
      <c r="G25" s="143" t="s">
        <v>8</v>
      </c>
    </row>
    <row r="26" spans="1:10">
      <c r="A26" s="10">
        <v>8</v>
      </c>
      <c r="B26" s="140" t="s">
        <v>68</v>
      </c>
      <c r="C26" s="10" t="s">
        <v>69</v>
      </c>
      <c r="D26" s="141">
        <v>521700</v>
      </c>
      <c r="E26" s="142">
        <v>3500</v>
      </c>
      <c r="F26" s="82">
        <f t="shared" si="1"/>
        <v>525200</v>
      </c>
      <c r="G26" s="143" t="s">
        <v>8</v>
      </c>
    </row>
    <row r="27" spans="1:10">
      <c r="A27" s="10">
        <v>9</v>
      </c>
      <c r="B27" s="140" t="s">
        <v>70</v>
      </c>
      <c r="C27" s="10" t="s">
        <v>71</v>
      </c>
      <c r="D27" s="141">
        <v>496170</v>
      </c>
      <c r="E27" s="142">
        <v>3500</v>
      </c>
      <c r="F27" s="82">
        <f t="shared" si="1"/>
        <v>499670</v>
      </c>
      <c r="G27" s="143" t="s">
        <v>8</v>
      </c>
    </row>
    <row r="28" spans="1:10">
      <c r="A28" s="204" t="s">
        <v>45</v>
      </c>
      <c r="B28" s="205"/>
      <c r="C28" s="205"/>
      <c r="D28" s="205"/>
      <c r="E28" s="206"/>
      <c r="F28" s="210">
        <f>SUM(F19:F27)</f>
        <v>4721250</v>
      </c>
      <c r="G28" s="211"/>
    </row>
    <row r="30" spans="1:10">
      <c r="A30" s="209" t="s">
        <v>47</v>
      </c>
      <c r="B30" s="209"/>
      <c r="C30" s="1"/>
      <c r="D30" s="1"/>
    </row>
    <row r="31" spans="1:10" ht="29">
      <c r="A31" s="112" t="s">
        <v>1</v>
      </c>
      <c r="B31" s="112" t="s">
        <v>49</v>
      </c>
      <c r="C31" s="112" t="s">
        <v>50</v>
      </c>
      <c r="D31" s="112" t="s">
        <v>40</v>
      </c>
      <c r="E31" s="35" t="s">
        <v>51</v>
      </c>
      <c r="F31" s="4" t="s">
        <v>52</v>
      </c>
      <c r="G31" s="4" t="s">
        <v>53</v>
      </c>
    </row>
    <row r="32" spans="1:10">
      <c r="A32" s="10">
        <v>1</v>
      </c>
      <c r="B32" s="140" t="s">
        <v>54</v>
      </c>
      <c r="C32" s="10" t="s">
        <v>55</v>
      </c>
      <c r="D32" s="141">
        <v>496170</v>
      </c>
      <c r="E32" s="142">
        <v>3500</v>
      </c>
      <c r="F32" s="82">
        <f>SUM(D32+E32)</f>
        <v>499670</v>
      </c>
      <c r="G32" s="143"/>
    </row>
    <row r="33" spans="1:7">
      <c r="A33" s="10">
        <v>2</v>
      </c>
      <c r="B33" s="140" t="s">
        <v>56</v>
      </c>
      <c r="C33" s="10" t="s">
        <v>57</v>
      </c>
      <c r="D33" s="141">
        <v>496170</v>
      </c>
      <c r="E33" s="142">
        <v>3500</v>
      </c>
      <c r="F33" s="82">
        <f t="shared" ref="F33:F40" si="2">SUM(D33+E33)</f>
        <v>499670</v>
      </c>
      <c r="G33" s="143"/>
    </row>
    <row r="34" spans="1:7">
      <c r="A34" s="10">
        <v>3</v>
      </c>
      <c r="B34" s="140" t="s">
        <v>58</v>
      </c>
      <c r="C34" s="10" t="s">
        <v>59</v>
      </c>
      <c r="D34" s="141">
        <v>521700</v>
      </c>
      <c r="E34" s="142">
        <v>3500</v>
      </c>
      <c r="F34" s="82">
        <f t="shared" si="2"/>
        <v>525200</v>
      </c>
      <c r="G34" s="143"/>
    </row>
    <row r="35" spans="1:7">
      <c r="A35" s="10">
        <v>4</v>
      </c>
      <c r="B35" s="140" t="s">
        <v>60</v>
      </c>
      <c r="C35" s="10" t="s">
        <v>61</v>
      </c>
      <c r="D35" s="141">
        <v>618270</v>
      </c>
      <c r="E35" s="142">
        <v>3500</v>
      </c>
      <c r="F35" s="82">
        <f t="shared" si="2"/>
        <v>621770</v>
      </c>
      <c r="G35" s="143"/>
    </row>
    <row r="36" spans="1:7">
      <c r="A36" s="10">
        <v>5</v>
      </c>
      <c r="B36" s="140" t="s">
        <v>62</v>
      </c>
      <c r="C36" s="10" t="s">
        <v>63</v>
      </c>
      <c r="D36" s="141">
        <v>521700</v>
      </c>
      <c r="E36" s="142">
        <v>3500</v>
      </c>
      <c r="F36" s="82">
        <f t="shared" si="2"/>
        <v>525200</v>
      </c>
      <c r="G36" s="143"/>
    </row>
    <row r="37" spans="1:7">
      <c r="A37" s="10">
        <v>6</v>
      </c>
      <c r="B37" s="140" t="s">
        <v>64</v>
      </c>
      <c r="C37" s="10" t="s">
        <v>65</v>
      </c>
      <c r="D37" s="141">
        <v>521700</v>
      </c>
      <c r="E37" s="142">
        <v>3500</v>
      </c>
      <c r="F37" s="82">
        <f t="shared" si="2"/>
        <v>525200</v>
      </c>
      <c r="G37" s="143"/>
    </row>
    <row r="38" spans="1:7">
      <c r="A38" s="10">
        <v>7</v>
      </c>
      <c r="B38" s="140" t="s">
        <v>66</v>
      </c>
      <c r="C38" s="10" t="s">
        <v>67</v>
      </c>
      <c r="D38" s="141">
        <v>496170</v>
      </c>
      <c r="E38" s="142">
        <v>3500</v>
      </c>
      <c r="F38" s="82">
        <f t="shared" si="2"/>
        <v>499670</v>
      </c>
      <c r="G38" s="143"/>
    </row>
    <row r="39" spans="1:7">
      <c r="A39" s="10">
        <v>8</v>
      </c>
      <c r="B39" s="140" t="s">
        <v>68</v>
      </c>
      <c r="C39" s="10" t="s">
        <v>69</v>
      </c>
      <c r="D39" s="141">
        <v>521700</v>
      </c>
      <c r="E39" s="142">
        <v>3500</v>
      </c>
      <c r="F39" s="82">
        <f t="shared" si="2"/>
        <v>525200</v>
      </c>
      <c r="G39" s="143"/>
    </row>
    <row r="40" spans="1:7">
      <c r="A40" s="10">
        <v>9</v>
      </c>
      <c r="B40" s="140" t="s">
        <v>70</v>
      </c>
      <c r="C40" s="10" t="s">
        <v>71</v>
      </c>
      <c r="D40" s="141">
        <v>496170</v>
      </c>
      <c r="E40" s="142">
        <v>3500</v>
      </c>
      <c r="F40" s="82">
        <f t="shared" si="2"/>
        <v>499670</v>
      </c>
      <c r="G40" s="143"/>
    </row>
    <row r="41" spans="1:7">
      <c r="A41" s="204" t="s">
        <v>45</v>
      </c>
      <c r="B41" s="205"/>
      <c r="C41" s="205"/>
      <c r="D41" s="205"/>
      <c r="E41" s="206"/>
      <c r="F41" s="210">
        <f>SUM(F32:F40)</f>
        <v>4721250</v>
      </c>
      <c r="G41" s="211"/>
    </row>
  </sheetData>
  <mergeCells count="11">
    <mergeCell ref="A1:D1"/>
    <mergeCell ref="A2:D2"/>
    <mergeCell ref="A4:B4"/>
    <mergeCell ref="A15:E15"/>
    <mergeCell ref="F15:G15"/>
    <mergeCell ref="A17:B17"/>
    <mergeCell ref="A28:E28"/>
    <mergeCell ref="F28:G28"/>
    <mergeCell ref="A30:B30"/>
    <mergeCell ref="A41:E41"/>
    <mergeCell ref="F41:G4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S81"/>
  <sheetViews>
    <sheetView tabSelected="1" zoomScale="70" zoomScaleNormal="70" workbookViewId="0">
      <pane ySplit="4" topLeftCell="A48" activePane="bottomLeft" state="frozen"/>
      <selection pane="bottomLeft" activeCell="E74" sqref="E74"/>
    </sheetView>
  </sheetViews>
  <sheetFormatPr defaultColWidth="9" defaultRowHeight="14.5"/>
  <cols>
    <col min="1" max="1" width="4.08984375" style="2" customWidth="1"/>
    <col min="2" max="2" width="23.81640625" style="15" customWidth="1"/>
    <col min="3" max="4" width="15.6328125" customWidth="1"/>
    <col min="5" max="5" width="16.1796875" customWidth="1"/>
    <col min="6" max="6" width="18.7265625" customWidth="1"/>
    <col min="7" max="7" width="16.1796875" customWidth="1"/>
    <col min="8" max="8" width="11.453125" customWidth="1"/>
    <col min="9" max="9" width="14" customWidth="1"/>
    <col min="10" max="10" width="24.81640625" customWidth="1"/>
    <col min="11" max="11" width="15.1796875" style="16" customWidth="1"/>
    <col min="12" max="12" width="17" customWidth="1"/>
    <col min="13" max="13" width="15.7265625" style="9" customWidth="1"/>
    <col min="14" max="14" width="18.90625" style="17" customWidth="1"/>
    <col min="15" max="15" width="16.26953125" customWidth="1"/>
    <col min="16" max="16" width="18" customWidth="1"/>
  </cols>
  <sheetData>
    <row r="1" spans="1:19">
      <c r="A1" s="209" t="s">
        <v>72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</row>
    <row r="2" spans="1:19">
      <c r="A2" s="209" t="s">
        <v>73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</row>
    <row r="4" spans="1:19" ht="54" customHeight="1">
      <c r="A4" s="18" t="s">
        <v>74</v>
      </c>
      <c r="B4" s="19" t="s">
        <v>75</v>
      </c>
      <c r="C4" s="20" t="s">
        <v>76</v>
      </c>
      <c r="D4" s="20" t="s">
        <v>77</v>
      </c>
      <c r="E4" s="20" t="s">
        <v>78</v>
      </c>
      <c r="F4" s="18" t="s">
        <v>79</v>
      </c>
      <c r="G4" s="20" t="s">
        <v>80</v>
      </c>
      <c r="H4" s="20" t="s">
        <v>81</v>
      </c>
      <c r="I4" s="20" t="s">
        <v>82</v>
      </c>
      <c r="J4" s="230" t="s">
        <v>83</v>
      </c>
      <c r="K4" s="231"/>
      <c r="L4" s="18" t="s">
        <v>84</v>
      </c>
      <c r="M4" s="113" t="s">
        <v>85</v>
      </c>
      <c r="N4" s="114" t="s">
        <v>86</v>
      </c>
      <c r="O4" s="113" t="s">
        <v>87</v>
      </c>
      <c r="R4" s="22"/>
      <c r="S4" s="22"/>
    </row>
    <row r="5" spans="1:19" ht="9" customHeight="1">
      <c r="A5" s="23"/>
      <c r="B5" s="24"/>
      <c r="C5" s="25"/>
      <c r="D5" s="25"/>
      <c r="E5" s="25"/>
      <c r="F5" s="25"/>
      <c r="G5" s="25"/>
      <c r="H5" s="25"/>
      <c r="I5" s="25"/>
      <c r="J5" s="25"/>
      <c r="K5" s="26"/>
      <c r="L5" s="25"/>
      <c r="R5" s="22"/>
      <c r="S5" s="22"/>
    </row>
    <row r="6" spans="1:19" ht="43.5">
      <c r="A6" s="27">
        <v>1</v>
      </c>
      <c r="B6" s="28">
        <v>46032</v>
      </c>
      <c r="C6" s="107">
        <v>3569000</v>
      </c>
      <c r="D6" s="115">
        <v>3569000</v>
      </c>
      <c r="E6" s="27" t="s">
        <v>88</v>
      </c>
      <c r="F6" s="27" t="s">
        <v>89</v>
      </c>
      <c r="G6" s="27" t="s">
        <v>90</v>
      </c>
      <c r="H6" s="27"/>
      <c r="I6" s="27" t="s">
        <v>91</v>
      </c>
      <c r="J6" s="30" t="s">
        <v>92</v>
      </c>
      <c r="K6" s="30" t="s">
        <v>93</v>
      </c>
      <c r="L6" s="4" t="s">
        <v>94</v>
      </c>
      <c r="M6" s="32" t="s">
        <v>95</v>
      </c>
      <c r="O6" s="51"/>
      <c r="R6" s="22"/>
      <c r="S6" s="22"/>
    </row>
    <row r="7" spans="1:19" ht="29">
      <c r="A7" s="27">
        <v>2</v>
      </c>
      <c r="B7" s="28">
        <v>46032</v>
      </c>
      <c r="C7" s="107">
        <v>3569000</v>
      </c>
      <c r="D7" s="115">
        <v>3569000</v>
      </c>
      <c r="E7" s="27" t="s">
        <v>88</v>
      </c>
      <c r="F7" s="27" t="s">
        <v>89</v>
      </c>
      <c r="G7" s="27" t="s">
        <v>90</v>
      </c>
      <c r="H7" s="27"/>
      <c r="I7" s="27" t="s">
        <v>91</v>
      </c>
      <c r="J7" s="27" t="s">
        <v>92</v>
      </c>
      <c r="K7" s="30" t="s">
        <v>96</v>
      </c>
      <c r="L7" s="4" t="s">
        <v>94</v>
      </c>
      <c r="M7" s="32" t="s">
        <v>95</v>
      </c>
      <c r="O7" s="51"/>
      <c r="R7" s="22"/>
      <c r="S7" s="22"/>
    </row>
    <row r="8" spans="1:19" ht="29">
      <c r="A8" s="27">
        <v>3</v>
      </c>
      <c r="B8" s="28"/>
      <c r="C8" s="107">
        <v>1464300</v>
      </c>
      <c r="D8" s="116">
        <v>1464300</v>
      </c>
      <c r="E8" s="27"/>
      <c r="F8" s="27"/>
      <c r="G8" s="27"/>
      <c r="H8" s="27"/>
      <c r="I8" s="27"/>
      <c r="J8" s="30" t="s">
        <v>97</v>
      </c>
      <c r="K8" s="30"/>
      <c r="L8" s="4" t="s">
        <v>94</v>
      </c>
      <c r="M8" s="32" t="s">
        <v>95</v>
      </c>
      <c r="R8" s="22"/>
      <c r="S8" s="22"/>
    </row>
    <row r="9" spans="1:19" ht="29">
      <c r="A9" s="27">
        <v>4</v>
      </c>
      <c r="B9" s="28"/>
      <c r="C9" s="107">
        <v>1274000</v>
      </c>
      <c r="D9" s="116">
        <v>1274000</v>
      </c>
      <c r="E9" s="27"/>
      <c r="F9" s="27"/>
      <c r="G9" s="27"/>
      <c r="H9" s="27"/>
      <c r="I9" s="27"/>
      <c r="J9" s="30" t="s">
        <v>98</v>
      </c>
      <c r="K9" s="30"/>
      <c r="L9" s="4" t="s">
        <v>94</v>
      </c>
      <c r="M9" s="32" t="s">
        <v>95</v>
      </c>
      <c r="R9" s="22"/>
      <c r="S9" s="22"/>
    </row>
    <row r="10" spans="1:19">
      <c r="A10" s="27">
        <v>5</v>
      </c>
      <c r="B10" s="28"/>
      <c r="C10" s="107">
        <v>700000</v>
      </c>
      <c r="D10" s="116">
        <v>700000</v>
      </c>
      <c r="E10" s="27"/>
      <c r="F10" s="27"/>
      <c r="G10" s="27"/>
      <c r="H10" s="27"/>
      <c r="I10" s="27"/>
      <c r="J10" s="30" t="s">
        <v>99</v>
      </c>
      <c r="K10" s="30"/>
      <c r="L10" s="4" t="s">
        <v>94</v>
      </c>
      <c r="M10" s="32" t="s">
        <v>95</v>
      </c>
      <c r="R10" s="22"/>
      <c r="S10" s="22"/>
    </row>
    <row r="11" spans="1:19" s="13" customFormat="1" ht="72.5">
      <c r="A11" s="27">
        <v>6</v>
      </c>
      <c r="B11" s="28">
        <v>46036</v>
      </c>
      <c r="C11" s="29">
        <v>2200000</v>
      </c>
      <c r="D11" s="29" t="s">
        <v>100</v>
      </c>
      <c r="E11" s="4" t="s">
        <v>101</v>
      </c>
      <c r="F11" s="4" t="s">
        <v>102</v>
      </c>
      <c r="G11" s="27" t="s">
        <v>90</v>
      </c>
      <c r="H11" s="4" t="s">
        <v>103</v>
      </c>
      <c r="I11" s="4" t="s">
        <v>104</v>
      </c>
      <c r="J11" s="4" t="s">
        <v>105</v>
      </c>
      <c r="K11" s="4"/>
      <c r="L11" s="4" t="s">
        <v>106</v>
      </c>
      <c r="M11" s="32" t="s">
        <v>107</v>
      </c>
      <c r="N11" s="17"/>
      <c r="Q11"/>
      <c r="R11"/>
      <c r="S11"/>
    </row>
    <row r="12" spans="1:19" s="13" customFormat="1" ht="29">
      <c r="A12" s="27">
        <v>7</v>
      </c>
      <c r="B12" s="28"/>
      <c r="C12" s="107">
        <v>150000</v>
      </c>
      <c r="D12" s="29">
        <v>150000</v>
      </c>
      <c r="E12" s="4" t="s">
        <v>108</v>
      </c>
      <c r="F12" s="4" t="s">
        <v>89</v>
      </c>
      <c r="G12" s="27" t="s">
        <v>90</v>
      </c>
      <c r="H12" s="4" t="s">
        <v>109</v>
      </c>
      <c r="I12" s="4" t="s">
        <v>110</v>
      </c>
      <c r="J12" s="4" t="s">
        <v>111</v>
      </c>
      <c r="K12" s="4"/>
      <c r="L12" s="4" t="s">
        <v>94</v>
      </c>
      <c r="M12" s="32" t="s">
        <v>95</v>
      </c>
      <c r="N12" s="17"/>
      <c r="Q12"/>
      <c r="R12"/>
      <c r="S12"/>
    </row>
    <row r="13" spans="1:19" s="13" customFormat="1" ht="68" customHeight="1">
      <c r="A13" s="27">
        <v>8</v>
      </c>
      <c r="B13" s="43" t="s">
        <v>112</v>
      </c>
      <c r="C13" s="29">
        <v>500000</v>
      </c>
      <c r="D13" s="29">
        <v>500000</v>
      </c>
      <c r="E13" s="4" t="s">
        <v>113</v>
      </c>
      <c r="F13" s="4" t="s">
        <v>113</v>
      </c>
      <c r="G13" s="27" t="s">
        <v>90</v>
      </c>
      <c r="H13" s="4" t="s">
        <v>103</v>
      </c>
      <c r="I13" s="4" t="s">
        <v>110</v>
      </c>
      <c r="J13" s="4" t="s">
        <v>114</v>
      </c>
      <c r="K13" s="4"/>
      <c r="L13" s="4" t="s">
        <v>106</v>
      </c>
      <c r="M13" s="32" t="s">
        <v>107</v>
      </c>
      <c r="N13" s="17"/>
      <c r="Q13"/>
      <c r="R13"/>
      <c r="S13"/>
    </row>
    <row r="14" spans="1:19" s="13" customFormat="1" ht="43.5">
      <c r="A14" s="27">
        <v>9</v>
      </c>
      <c r="B14" s="43" t="s">
        <v>112</v>
      </c>
      <c r="C14" s="29">
        <v>3100000</v>
      </c>
      <c r="D14" s="29" t="s">
        <v>100</v>
      </c>
      <c r="E14" s="4" t="s">
        <v>115</v>
      </c>
      <c r="F14" s="4" t="s">
        <v>100</v>
      </c>
      <c r="G14" s="27" t="s">
        <v>90</v>
      </c>
      <c r="H14" s="4" t="s">
        <v>103</v>
      </c>
      <c r="I14" s="4" t="s">
        <v>104</v>
      </c>
      <c r="J14" s="4" t="s">
        <v>116</v>
      </c>
      <c r="K14" s="4"/>
      <c r="L14" s="4" t="s">
        <v>106</v>
      </c>
      <c r="M14" s="32" t="s">
        <v>107</v>
      </c>
      <c r="N14" s="17"/>
      <c r="Q14"/>
      <c r="R14"/>
      <c r="S14"/>
    </row>
    <row r="15" spans="1:19" s="14" customFormat="1" ht="14.5" customHeight="1">
      <c r="A15" s="27">
        <v>10</v>
      </c>
      <c r="B15" s="117">
        <v>46038</v>
      </c>
      <c r="C15" s="118"/>
      <c r="D15" s="119"/>
      <c r="E15" s="119"/>
      <c r="F15" s="232" t="s">
        <v>117</v>
      </c>
      <c r="G15" s="233"/>
      <c r="H15" s="119"/>
      <c r="I15" s="119"/>
      <c r="J15" s="119"/>
      <c r="K15" s="119"/>
      <c r="L15" s="120"/>
      <c r="M15" s="121"/>
      <c r="N15" s="122"/>
      <c r="Q15" s="38"/>
      <c r="R15" s="39"/>
      <c r="S15" s="39"/>
    </row>
    <row r="16" spans="1:19" ht="58">
      <c r="A16" s="27">
        <v>11</v>
      </c>
      <c r="B16" s="28">
        <v>46041</v>
      </c>
      <c r="C16" s="41">
        <v>18750000</v>
      </c>
      <c r="D16" s="41">
        <v>18750000</v>
      </c>
      <c r="E16" s="42" t="s">
        <v>118</v>
      </c>
      <c r="F16" s="42" t="s">
        <v>89</v>
      </c>
      <c r="G16" s="42" t="s">
        <v>90</v>
      </c>
      <c r="H16" s="42" t="s">
        <v>103</v>
      </c>
      <c r="I16" s="49" t="s">
        <v>119</v>
      </c>
      <c r="J16" s="49" t="s">
        <v>120</v>
      </c>
      <c r="K16" s="49"/>
      <c r="L16" s="4" t="s">
        <v>94</v>
      </c>
      <c r="M16" s="32" t="s">
        <v>95</v>
      </c>
      <c r="R16" s="22"/>
      <c r="S16" s="22"/>
    </row>
    <row r="17" spans="1:19" ht="29">
      <c r="A17" s="27">
        <v>12</v>
      </c>
      <c r="B17" s="28">
        <v>46041</v>
      </c>
      <c r="C17" s="41">
        <v>20928000</v>
      </c>
      <c r="D17" s="41">
        <v>20928000</v>
      </c>
      <c r="E17" s="42" t="s">
        <v>121</v>
      </c>
      <c r="F17" s="42" t="s">
        <v>122</v>
      </c>
      <c r="G17" s="42" t="s">
        <v>90</v>
      </c>
      <c r="H17" s="42" t="s">
        <v>103</v>
      </c>
      <c r="I17" s="49" t="s">
        <v>91</v>
      </c>
      <c r="J17" s="49" t="s">
        <v>123</v>
      </c>
      <c r="K17" s="49"/>
      <c r="L17" s="4" t="s">
        <v>106</v>
      </c>
      <c r="M17" s="32" t="s">
        <v>107</v>
      </c>
      <c r="R17" s="22"/>
      <c r="S17" s="22"/>
    </row>
    <row r="18" spans="1:19" ht="65" customHeight="1">
      <c r="A18" s="27">
        <v>13</v>
      </c>
      <c r="B18" s="28">
        <v>46041</v>
      </c>
      <c r="C18" s="41">
        <v>1000000</v>
      </c>
      <c r="D18" s="41">
        <v>1000000</v>
      </c>
      <c r="E18" s="4" t="s">
        <v>113</v>
      </c>
      <c r="F18" s="4" t="s">
        <v>113</v>
      </c>
      <c r="G18" s="27" t="s">
        <v>90</v>
      </c>
      <c r="H18" s="4" t="s">
        <v>103</v>
      </c>
      <c r="I18" s="4" t="s">
        <v>110</v>
      </c>
      <c r="J18" s="4" t="s">
        <v>114</v>
      </c>
      <c r="K18" s="4"/>
      <c r="L18" s="4" t="s">
        <v>106</v>
      </c>
      <c r="M18" s="32" t="s">
        <v>107</v>
      </c>
      <c r="R18" s="22"/>
      <c r="S18" s="22"/>
    </row>
    <row r="19" spans="1:19" ht="58">
      <c r="A19" s="27">
        <v>14</v>
      </c>
      <c r="B19" s="43">
        <v>46042</v>
      </c>
      <c r="C19" s="41">
        <v>18750000</v>
      </c>
      <c r="D19" s="41">
        <v>18750000</v>
      </c>
      <c r="E19" s="42" t="s">
        <v>118</v>
      </c>
      <c r="F19" s="42" t="s">
        <v>89</v>
      </c>
      <c r="G19" s="42" t="s">
        <v>90</v>
      </c>
      <c r="H19" s="42" t="s">
        <v>103</v>
      </c>
      <c r="I19" s="49" t="s">
        <v>119</v>
      </c>
      <c r="J19" s="49" t="s">
        <v>120</v>
      </c>
      <c r="K19" s="49"/>
      <c r="L19" s="4" t="s">
        <v>94</v>
      </c>
      <c r="M19" s="32" t="s">
        <v>95</v>
      </c>
    </row>
    <row r="20" spans="1:19" ht="43.5">
      <c r="A20" s="27">
        <v>15</v>
      </c>
      <c r="B20" s="43">
        <v>46043</v>
      </c>
      <c r="C20" s="107">
        <v>1200000</v>
      </c>
      <c r="D20" s="29">
        <v>1200000</v>
      </c>
      <c r="E20" s="4" t="s">
        <v>124</v>
      </c>
      <c r="F20" s="4" t="s">
        <v>89</v>
      </c>
      <c r="G20" s="4" t="s">
        <v>90</v>
      </c>
      <c r="H20" s="10" t="s">
        <v>103</v>
      </c>
      <c r="I20" s="4" t="s">
        <v>104</v>
      </c>
      <c r="J20" s="4" t="s">
        <v>125</v>
      </c>
      <c r="K20" s="4"/>
      <c r="L20" s="4" t="s">
        <v>94</v>
      </c>
      <c r="M20" s="32" t="s">
        <v>95</v>
      </c>
    </row>
    <row r="21" spans="1:19" ht="43.5">
      <c r="A21" s="27">
        <v>16</v>
      </c>
      <c r="B21" s="43">
        <v>46043</v>
      </c>
      <c r="C21" s="107">
        <v>700000</v>
      </c>
      <c r="D21" s="29">
        <v>700000</v>
      </c>
      <c r="E21" s="4" t="s">
        <v>124</v>
      </c>
      <c r="F21" s="4" t="s">
        <v>89</v>
      </c>
      <c r="G21" s="4" t="s">
        <v>90</v>
      </c>
      <c r="H21" s="10" t="s">
        <v>103</v>
      </c>
      <c r="I21" s="4" t="s">
        <v>104</v>
      </c>
      <c r="J21" s="4" t="s">
        <v>126</v>
      </c>
      <c r="K21" s="4"/>
      <c r="L21" s="4" t="s">
        <v>94</v>
      </c>
      <c r="M21" s="32" t="s">
        <v>95</v>
      </c>
    </row>
    <row r="22" spans="1:19" ht="43.5">
      <c r="A22" s="27">
        <v>17</v>
      </c>
      <c r="B22" s="43"/>
      <c r="C22" s="29">
        <v>550000</v>
      </c>
      <c r="D22" s="4" t="s">
        <v>100</v>
      </c>
      <c r="E22" s="4" t="s">
        <v>127</v>
      </c>
      <c r="F22" s="4" t="s">
        <v>89</v>
      </c>
      <c r="G22" s="4" t="s">
        <v>90</v>
      </c>
      <c r="H22" s="10" t="s">
        <v>109</v>
      </c>
      <c r="I22" s="4" t="s">
        <v>128</v>
      </c>
      <c r="J22" s="4"/>
      <c r="K22" s="4"/>
      <c r="L22" s="4" t="s">
        <v>106</v>
      </c>
      <c r="M22" s="32" t="s">
        <v>107</v>
      </c>
    </row>
    <row r="23" spans="1:19" ht="43.5">
      <c r="A23" s="27">
        <v>18</v>
      </c>
      <c r="B23" s="43">
        <v>46043</v>
      </c>
      <c r="C23" s="107">
        <v>3563400</v>
      </c>
      <c r="D23" s="29">
        <v>3563400</v>
      </c>
      <c r="E23" s="10" t="s">
        <v>88</v>
      </c>
      <c r="F23" s="35" t="s">
        <v>89</v>
      </c>
      <c r="G23" s="10" t="s">
        <v>90</v>
      </c>
      <c r="H23" s="10" t="s">
        <v>129</v>
      </c>
      <c r="I23" s="10" t="s">
        <v>91</v>
      </c>
      <c r="J23" s="10" t="s">
        <v>130</v>
      </c>
      <c r="K23" s="30" t="s">
        <v>93</v>
      </c>
      <c r="L23" s="4" t="s">
        <v>94</v>
      </c>
      <c r="M23" s="32" t="s">
        <v>95</v>
      </c>
      <c r="N23"/>
    </row>
    <row r="24" spans="1:19">
      <c r="A24" s="27">
        <v>19</v>
      </c>
      <c r="B24" s="28"/>
      <c r="C24" s="107">
        <v>2072095</v>
      </c>
      <c r="D24" s="29">
        <v>700000</v>
      </c>
      <c r="E24" s="27"/>
      <c r="F24" s="27"/>
      <c r="G24" s="27"/>
      <c r="H24" s="27"/>
      <c r="I24" s="27"/>
      <c r="J24" s="27" t="s">
        <v>131</v>
      </c>
      <c r="K24" s="30"/>
      <c r="L24" s="4" t="s">
        <v>94</v>
      </c>
      <c r="M24" s="32" t="s">
        <v>95</v>
      </c>
    </row>
    <row r="25" spans="1:19">
      <c r="A25" s="27">
        <v>20</v>
      </c>
      <c r="B25" s="43">
        <v>46044</v>
      </c>
      <c r="C25" s="107">
        <v>50000</v>
      </c>
      <c r="D25" s="29">
        <v>50000</v>
      </c>
      <c r="E25" s="27" t="s">
        <v>89</v>
      </c>
      <c r="F25" s="36" t="s">
        <v>89</v>
      </c>
      <c r="G25" s="27" t="s">
        <v>90</v>
      </c>
      <c r="H25" s="27" t="s">
        <v>109</v>
      </c>
      <c r="I25" s="27" t="s">
        <v>91</v>
      </c>
      <c r="J25" s="27" t="s">
        <v>132</v>
      </c>
      <c r="K25" s="30"/>
      <c r="L25" s="4" t="s">
        <v>94</v>
      </c>
      <c r="M25" s="32" t="s">
        <v>95</v>
      </c>
    </row>
    <row r="26" spans="1:19" ht="29">
      <c r="A26" s="27">
        <v>21</v>
      </c>
      <c r="B26" s="43">
        <v>46049</v>
      </c>
      <c r="C26" s="29">
        <v>270000</v>
      </c>
      <c r="D26" s="29">
        <v>270000</v>
      </c>
      <c r="E26" s="30" t="s">
        <v>133</v>
      </c>
      <c r="F26" s="30" t="s">
        <v>89</v>
      </c>
      <c r="G26" s="30" t="s">
        <v>90</v>
      </c>
      <c r="H26" s="27" t="s">
        <v>103</v>
      </c>
      <c r="I26" s="30" t="s">
        <v>110</v>
      </c>
      <c r="J26" s="30" t="s">
        <v>134</v>
      </c>
      <c r="K26" s="30"/>
      <c r="L26" s="4" t="s">
        <v>106</v>
      </c>
      <c r="M26" s="32" t="s">
        <v>107</v>
      </c>
      <c r="R26" s="22"/>
      <c r="S26" s="22"/>
    </row>
    <row r="27" spans="1:19">
      <c r="A27" s="27">
        <v>22</v>
      </c>
      <c r="B27" s="43">
        <v>46048</v>
      </c>
      <c r="C27" s="107">
        <v>3800000</v>
      </c>
      <c r="D27" s="29">
        <v>3800000</v>
      </c>
      <c r="E27" s="10" t="s">
        <v>135</v>
      </c>
      <c r="F27" s="123" t="s">
        <v>89</v>
      </c>
      <c r="G27" s="124" t="s">
        <v>90</v>
      </c>
      <c r="H27" s="124" t="s">
        <v>136</v>
      </c>
      <c r="I27" s="10" t="s">
        <v>137</v>
      </c>
      <c r="J27" s="124" t="s">
        <v>138</v>
      </c>
      <c r="K27" s="45"/>
      <c r="L27" s="4" t="s">
        <v>94</v>
      </c>
      <c r="M27" s="32" t="s">
        <v>95</v>
      </c>
    </row>
    <row r="28" spans="1:19">
      <c r="A28" s="27">
        <v>23</v>
      </c>
      <c r="B28" s="43">
        <v>46048</v>
      </c>
      <c r="C28" s="29">
        <v>1851000</v>
      </c>
      <c r="D28" s="29">
        <v>1851000</v>
      </c>
      <c r="E28" s="10" t="s">
        <v>139</v>
      </c>
      <c r="F28" s="123" t="s">
        <v>100</v>
      </c>
      <c r="G28" s="124" t="s">
        <v>90</v>
      </c>
      <c r="H28" s="124" t="s">
        <v>136</v>
      </c>
      <c r="I28" s="10" t="s">
        <v>137</v>
      </c>
      <c r="J28" s="124" t="s">
        <v>140</v>
      </c>
      <c r="K28" s="45"/>
      <c r="L28" s="4" t="s">
        <v>106</v>
      </c>
      <c r="M28" s="32" t="s">
        <v>107</v>
      </c>
    </row>
    <row r="29" spans="1:19">
      <c r="A29" s="27">
        <v>24</v>
      </c>
      <c r="B29" s="43">
        <v>46048</v>
      </c>
      <c r="C29" s="107">
        <v>3681720</v>
      </c>
      <c r="D29" s="29">
        <v>3681720</v>
      </c>
      <c r="E29" s="27" t="s">
        <v>88</v>
      </c>
      <c r="F29" s="27" t="s">
        <v>89</v>
      </c>
      <c r="G29" s="27" t="s">
        <v>90</v>
      </c>
      <c r="H29" s="27" t="s">
        <v>103</v>
      </c>
      <c r="I29" s="27" t="s">
        <v>91</v>
      </c>
      <c r="J29" s="27" t="s">
        <v>92</v>
      </c>
      <c r="K29" s="30" t="s">
        <v>141</v>
      </c>
      <c r="L29" s="4" t="s">
        <v>94</v>
      </c>
      <c r="M29" s="32" t="s">
        <v>95</v>
      </c>
    </row>
    <row r="30" spans="1:19" ht="29">
      <c r="A30" s="27">
        <v>26</v>
      </c>
      <c r="B30" s="43">
        <v>18</v>
      </c>
      <c r="C30" s="29">
        <v>200000</v>
      </c>
      <c r="D30" s="29">
        <v>200000</v>
      </c>
      <c r="E30" s="4" t="s">
        <v>142</v>
      </c>
      <c r="F30" s="125" t="s">
        <v>143</v>
      </c>
      <c r="G30" s="4" t="s">
        <v>90</v>
      </c>
      <c r="H30" s="4" t="s">
        <v>109</v>
      </c>
      <c r="I30" s="4" t="s">
        <v>110</v>
      </c>
      <c r="J30" s="4" t="s">
        <v>144</v>
      </c>
      <c r="K30" s="30"/>
      <c r="L30" s="4" t="s">
        <v>106</v>
      </c>
      <c r="M30" s="32" t="s">
        <v>107</v>
      </c>
    </row>
    <row r="31" spans="1:19" ht="43.5">
      <c r="A31" s="27">
        <v>27</v>
      </c>
      <c r="B31" s="43">
        <v>46050</v>
      </c>
      <c r="C31" s="107">
        <v>3704238</v>
      </c>
      <c r="D31" s="29">
        <v>3704238</v>
      </c>
      <c r="E31" s="4" t="s">
        <v>145</v>
      </c>
      <c r="F31" s="125" t="s">
        <v>146</v>
      </c>
      <c r="G31" s="4" t="s">
        <v>90</v>
      </c>
      <c r="H31" s="4" t="s">
        <v>129</v>
      </c>
      <c r="I31" s="4" t="s">
        <v>91</v>
      </c>
      <c r="J31" s="4" t="s">
        <v>147</v>
      </c>
      <c r="K31" s="30" t="s">
        <v>93</v>
      </c>
      <c r="L31" s="4" t="s">
        <v>94</v>
      </c>
      <c r="M31" s="32" t="s">
        <v>95</v>
      </c>
      <c r="N31"/>
    </row>
    <row r="32" spans="1:19" ht="29">
      <c r="A32" s="27">
        <v>28</v>
      </c>
      <c r="B32" s="43">
        <v>46050</v>
      </c>
      <c r="C32" s="29">
        <v>315000</v>
      </c>
      <c r="D32" s="29">
        <v>315000</v>
      </c>
      <c r="E32" s="4" t="s">
        <v>148</v>
      </c>
      <c r="F32" s="125" t="s">
        <v>89</v>
      </c>
      <c r="G32" s="4" t="s">
        <v>90</v>
      </c>
      <c r="H32" s="4" t="s">
        <v>109</v>
      </c>
      <c r="I32" s="4" t="s">
        <v>110</v>
      </c>
      <c r="J32" s="4" t="s">
        <v>149</v>
      </c>
      <c r="K32" s="30"/>
      <c r="L32" s="4" t="s">
        <v>106</v>
      </c>
      <c r="M32" s="32" t="s">
        <v>107</v>
      </c>
    </row>
    <row r="33" spans="1:16" ht="43.5">
      <c r="A33" s="27">
        <v>29</v>
      </c>
      <c r="B33" s="43">
        <v>46051</v>
      </c>
      <c r="C33" s="107">
        <v>209700</v>
      </c>
      <c r="D33" s="29">
        <v>209700</v>
      </c>
      <c r="E33" s="10" t="s">
        <v>150</v>
      </c>
      <c r="F33" s="44" t="s">
        <v>89</v>
      </c>
      <c r="G33" s="10" t="s">
        <v>90</v>
      </c>
      <c r="H33" s="10" t="s">
        <v>103</v>
      </c>
      <c r="I33" s="4" t="s">
        <v>110</v>
      </c>
      <c r="J33" s="4" t="s">
        <v>151</v>
      </c>
      <c r="K33" s="10"/>
      <c r="L33" s="4" t="s">
        <v>94</v>
      </c>
      <c r="M33" s="32" t="s">
        <v>95</v>
      </c>
    </row>
    <row r="34" spans="1:16" ht="43.5">
      <c r="A34" s="27">
        <v>30</v>
      </c>
      <c r="B34" s="43">
        <v>46051</v>
      </c>
      <c r="C34" s="107">
        <v>762500</v>
      </c>
      <c r="D34" s="29">
        <v>762500</v>
      </c>
      <c r="E34" s="4" t="s">
        <v>152</v>
      </c>
      <c r="F34" s="44" t="s">
        <v>89</v>
      </c>
      <c r="G34" s="10" t="s">
        <v>90</v>
      </c>
      <c r="H34" s="10" t="s">
        <v>103</v>
      </c>
      <c r="I34" s="4" t="s">
        <v>110</v>
      </c>
      <c r="J34" s="4" t="s">
        <v>153</v>
      </c>
      <c r="K34" s="10"/>
      <c r="L34" s="4" t="s">
        <v>94</v>
      </c>
      <c r="M34" s="32" t="s">
        <v>95</v>
      </c>
    </row>
    <row r="35" spans="1:16" ht="29">
      <c r="A35" s="27">
        <v>31</v>
      </c>
      <c r="B35" s="43">
        <v>46051</v>
      </c>
      <c r="C35" s="107">
        <v>1000000</v>
      </c>
      <c r="D35" s="29">
        <v>1000000</v>
      </c>
      <c r="E35" s="10" t="s">
        <v>113</v>
      </c>
      <c r="F35" s="35" t="s">
        <v>89</v>
      </c>
      <c r="G35" s="10" t="s">
        <v>90</v>
      </c>
      <c r="H35" s="10" t="s">
        <v>103</v>
      </c>
      <c r="I35" s="4" t="s">
        <v>110</v>
      </c>
      <c r="J35" s="4" t="s">
        <v>154</v>
      </c>
      <c r="K35" s="45"/>
      <c r="L35" s="4" t="s">
        <v>94</v>
      </c>
      <c r="M35" s="32" t="s">
        <v>95</v>
      </c>
    </row>
    <row r="36" spans="1:16" ht="58">
      <c r="A36" s="27">
        <v>32</v>
      </c>
      <c r="B36" s="43">
        <v>46051</v>
      </c>
      <c r="C36" s="29">
        <v>40600000</v>
      </c>
      <c r="D36" s="29">
        <v>40600000</v>
      </c>
      <c r="E36" s="10" t="s">
        <v>155</v>
      </c>
      <c r="F36" s="44" t="s">
        <v>89</v>
      </c>
      <c r="G36" s="10" t="s">
        <v>90</v>
      </c>
      <c r="H36" s="10" t="s">
        <v>103</v>
      </c>
      <c r="I36" s="4" t="s">
        <v>110</v>
      </c>
      <c r="J36" s="4" t="s">
        <v>156</v>
      </c>
      <c r="K36" s="4"/>
      <c r="L36" s="4" t="s">
        <v>94</v>
      </c>
      <c r="M36" s="32" t="s">
        <v>95</v>
      </c>
      <c r="P36" s="51"/>
    </row>
    <row r="37" spans="1:16" ht="58">
      <c r="A37" s="27"/>
      <c r="B37" s="43"/>
      <c r="C37" s="29"/>
      <c r="D37" s="29">
        <v>6600000</v>
      </c>
      <c r="E37" s="10"/>
      <c r="F37" s="44"/>
      <c r="G37" s="10"/>
      <c r="H37" s="10"/>
      <c r="I37" s="4"/>
      <c r="J37" s="4" t="s">
        <v>156</v>
      </c>
      <c r="K37" s="4"/>
      <c r="L37" s="4" t="s">
        <v>94</v>
      </c>
      <c r="M37" s="9" t="s">
        <v>157</v>
      </c>
      <c r="N37" s="51">
        <v>6600000</v>
      </c>
      <c r="P37" s="51"/>
    </row>
    <row r="38" spans="1:16" ht="43.5">
      <c r="A38" s="27">
        <v>33</v>
      </c>
      <c r="B38" s="43">
        <v>46051</v>
      </c>
      <c r="C38" s="107">
        <v>1200000</v>
      </c>
      <c r="D38" s="29">
        <v>1200000</v>
      </c>
      <c r="E38" s="4" t="s">
        <v>124</v>
      </c>
      <c r="F38" s="4" t="s">
        <v>89</v>
      </c>
      <c r="G38" s="4" t="s">
        <v>90</v>
      </c>
      <c r="H38" s="10" t="s">
        <v>103</v>
      </c>
      <c r="I38" s="4" t="s">
        <v>104</v>
      </c>
      <c r="J38" s="4" t="s">
        <v>158</v>
      </c>
      <c r="K38" s="4"/>
      <c r="L38" s="4" t="s">
        <v>94</v>
      </c>
      <c r="M38" s="32" t="s">
        <v>95</v>
      </c>
    </row>
    <row r="39" spans="1:16">
      <c r="A39" s="27">
        <v>34</v>
      </c>
      <c r="B39" s="43">
        <v>46051</v>
      </c>
      <c r="C39" s="107">
        <v>3681720</v>
      </c>
      <c r="D39" s="29">
        <v>3681720</v>
      </c>
      <c r="E39" s="27" t="s">
        <v>88</v>
      </c>
      <c r="F39" s="27" t="s">
        <v>89</v>
      </c>
      <c r="G39" s="27" t="s">
        <v>90</v>
      </c>
      <c r="H39" s="27" t="s">
        <v>129</v>
      </c>
      <c r="I39" s="27" t="s">
        <v>91</v>
      </c>
      <c r="J39" s="27" t="s">
        <v>159</v>
      </c>
      <c r="K39" s="30" t="s">
        <v>141</v>
      </c>
      <c r="L39" s="4" t="s">
        <v>94</v>
      </c>
      <c r="M39" s="32" t="s">
        <v>95</v>
      </c>
    </row>
    <row r="40" spans="1:16" ht="43.5">
      <c r="A40" s="27">
        <v>35</v>
      </c>
      <c r="B40" s="43">
        <v>46051</v>
      </c>
      <c r="C40" s="107">
        <v>750000</v>
      </c>
      <c r="D40" s="29">
        <v>750000</v>
      </c>
      <c r="E40" s="27" t="s">
        <v>160</v>
      </c>
      <c r="F40" s="27" t="s">
        <v>161</v>
      </c>
      <c r="G40" s="27" t="s">
        <v>90</v>
      </c>
      <c r="H40" s="27" t="s">
        <v>136</v>
      </c>
      <c r="I40" s="27" t="s">
        <v>110</v>
      </c>
      <c r="J40" s="30" t="s">
        <v>162</v>
      </c>
      <c r="K40" s="30"/>
      <c r="L40" s="4" t="s">
        <v>94</v>
      </c>
      <c r="M40" s="32" t="s">
        <v>95</v>
      </c>
    </row>
    <row r="41" spans="1:16">
      <c r="A41" s="27">
        <v>36</v>
      </c>
      <c r="B41" s="43">
        <v>46051</v>
      </c>
      <c r="C41" s="107">
        <v>250000</v>
      </c>
      <c r="D41" s="29">
        <v>250000</v>
      </c>
      <c r="E41" s="30" t="s">
        <v>163</v>
      </c>
      <c r="F41" s="30" t="s">
        <v>89</v>
      </c>
      <c r="G41" s="30" t="s">
        <v>90</v>
      </c>
      <c r="H41" s="27" t="s">
        <v>103</v>
      </c>
      <c r="I41" s="30" t="s">
        <v>91</v>
      </c>
      <c r="J41" s="30" t="s">
        <v>164</v>
      </c>
      <c r="K41" s="30"/>
      <c r="L41" s="4" t="s">
        <v>94</v>
      </c>
      <c r="M41" s="32" t="s">
        <v>95</v>
      </c>
    </row>
    <row r="42" spans="1:16">
      <c r="A42" s="27">
        <v>37</v>
      </c>
      <c r="B42" s="43">
        <v>46052</v>
      </c>
      <c r="C42" s="107">
        <v>122500</v>
      </c>
      <c r="D42" s="29">
        <v>122500</v>
      </c>
      <c r="E42" s="30" t="s">
        <v>165</v>
      </c>
      <c r="F42" s="30" t="s">
        <v>89</v>
      </c>
      <c r="G42" s="30" t="s">
        <v>90</v>
      </c>
      <c r="H42" s="27" t="s">
        <v>129</v>
      </c>
      <c r="I42" s="30" t="s">
        <v>91</v>
      </c>
      <c r="J42" s="30" t="s">
        <v>166</v>
      </c>
      <c r="K42" s="30"/>
      <c r="L42" s="4" t="s">
        <v>94</v>
      </c>
      <c r="M42" s="32" t="s">
        <v>95</v>
      </c>
    </row>
    <row r="43" spans="1:16" ht="29">
      <c r="A43" s="10"/>
      <c r="B43" s="43"/>
      <c r="C43" s="29"/>
      <c r="D43" s="29">
        <v>50000000</v>
      </c>
      <c r="E43" s="30" t="s">
        <v>155</v>
      </c>
      <c r="F43" s="30" t="s">
        <v>89</v>
      </c>
      <c r="G43" s="30" t="s">
        <v>90</v>
      </c>
      <c r="H43" s="27" t="s">
        <v>129</v>
      </c>
      <c r="I43" s="30" t="s">
        <v>91</v>
      </c>
      <c r="J43" s="30" t="s">
        <v>167</v>
      </c>
      <c r="K43" s="30" t="s">
        <v>168</v>
      </c>
      <c r="L43" s="30" t="s">
        <v>94</v>
      </c>
      <c r="M43" s="9" t="s">
        <v>157</v>
      </c>
    </row>
    <row r="44" spans="1:16">
      <c r="A44" s="10"/>
      <c r="B44" s="43"/>
      <c r="C44" s="29"/>
      <c r="D44" s="29">
        <v>50000000</v>
      </c>
      <c r="E44" s="30" t="s">
        <v>169</v>
      </c>
      <c r="F44" s="30" t="s">
        <v>89</v>
      </c>
      <c r="G44" s="30" t="s">
        <v>90</v>
      </c>
      <c r="H44" s="27" t="s">
        <v>129</v>
      </c>
      <c r="I44" s="30" t="s">
        <v>91</v>
      </c>
      <c r="J44" s="30" t="s">
        <v>168</v>
      </c>
      <c r="K44" s="30" t="s">
        <v>168</v>
      </c>
      <c r="L44" s="30" t="s">
        <v>94</v>
      </c>
      <c r="M44" s="9" t="s">
        <v>157</v>
      </c>
    </row>
    <row r="45" spans="1:16">
      <c r="A45" s="234" t="s">
        <v>170</v>
      </c>
      <c r="B45" s="234"/>
      <c r="C45" s="126">
        <f>SUMIFS(C6:C44,M6:M44,"HUTANG")+SUMIFS(C6:C44,M6:M44,"LUNAS")</f>
        <v>146488173</v>
      </c>
      <c r="D45" s="127"/>
      <c r="E45" s="127"/>
      <c r="F45" s="75"/>
      <c r="G45" s="75"/>
      <c r="H45" s="75"/>
      <c r="I45" s="128"/>
      <c r="J45" s="75"/>
      <c r="K45" s="129"/>
      <c r="L45" s="75"/>
    </row>
    <row r="46" spans="1:16" s="2" customFormat="1">
      <c r="A46" s="224" t="s">
        <v>170</v>
      </c>
      <c r="B46" s="225"/>
      <c r="C46" s="226"/>
      <c r="D46" s="227"/>
      <c r="E46" s="227"/>
      <c r="F46" s="58" t="s">
        <v>171</v>
      </c>
      <c r="G46" s="59"/>
      <c r="H46" s="59" t="s">
        <v>172</v>
      </c>
      <c r="I46" s="60"/>
      <c r="J46" s="59"/>
      <c r="K46" s="61"/>
      <c r="L46" s="62"/>
      <c r="M46" s="9"/>
      <c r="N46" s="63"/>
    </row>
    <row r="47" spans="1:16" hidden="1">
      <c r="C47" s="64">
        <v>6882.75</v>
      </c>
      <c r="D47" s="64"/>
      <c r="E47" s="64"/>
      <c r="F47" s="65" t="e">
        <f>C47-#REF!</f>
        <v>#REF!</v>
      </c>
      <c r="K47" s="66"/>
      <c r="L47" s="22"/>
    </row>
    <row r="50" spans="2:14" ht="21">
      <c r="B50" s="228" t="s">
        <v>173</v>
      </c>
      <c r="C50" s="228"/>
      <c r="D50" s="228"/>
      <c r="E50" s="228"/>
      <c r="F50" s="228"/>
      <c r="G50" s="228"/>
      <c r="I50" s="67" t="s">
        <v>174</v>
      </c>
    </row>
    <row r="51" spans="2:14" ht="29">
      <c r="B51" s="68" t="s">
        <v>175</v>
      </c>
      <c r="C51" s="69" t="s">
        <v>107</v>
      </c>
      <c r="D51" s="69" t="s">
        <v>95</v>
      </c>
      <c r="E51" s="69" t="s">
        <v>157</v>
      </c>
      <c r="F51" s="69" t="s">
        <v>11</v>
      </c>
      <c r="G51" s="70" t="s">
        <v>176</v>
      </c>
      <c r="I51" s="214" t="s">
        <v>177</v>
      </c>
    </row>
    <row r="52" spans="2:14">
      <c r="B52" s="72" t="s">
        <v>178</v>
      </c>
      <c r="C52" s="73">
        <f>SUMIFS($C$6:$C$44,$L$6:$L$44,$B$52,$M$6:$M$44,$C$51)</f>
        <v>0</v>
      </c>
      <c r="D52" s="73">
        <f>SUMIFS($C$6:$C$44,$L$6:$L$44,$B$52,$M$6:$M$44,$D$51)</f>
        <v>0</v>
      </c>
      <c r="E52" s="74">
        <f>SUMIFS($C$6:$C$44,$L$6:$L$44,$B$52,$M$6:$M$44,$E$51)</f>
        <v>0</v>
      </c>
      <c r="F52" s="73">
        <f>C52+D52-E52</f>
        <v>0</v>
      </c>
      <c r="G52" s="215">
        <f>SUM(F52:F58)</f>
        <v>146488173</v>
      </c>
      <c r="I52" s="214"/>
      <c r="J52" s="51"/>
    </row>
    <row r="53" spans="2:14">
      <c r="B53" s="72" t="s">
        <v>106</v>
      </c>
      <c r="C53" s="73">
        <f>SUMIFS($C$6:$C$44,$L$6:$L$44,$B$53,$M$6:$M$44,$C$51)</f>
        <v>30914000</v>
      </c>
      <c r="D53" s="73">
        <f>SUMIFS($C$6:$C$44,$L$6:$L$44,$B$53,$M$6:$M$44,$D$51)</f>
        <v>0</v>
      </c>
      <c r="E53" s="74">
        <f>SUMIFS($C$6:$C$44,$L$6:$L$44,$B$53,$M$6:$M$44,$E$51)</f>
        <v>0</v>
      </c>
      <c r="F53" s="73">
        <f>C53+D53-E53</f>
        <v>30914000</v>
      </c>
      <c r="G53" s="216"/>
      <c r="K53" s="130"/>
      <c r="L53" s="51"/>
    </row>
    <row r="54" spans="2:14">
      <c r="B54" s="72" t="s">
        <v>179</v>
      </c>
      <c r="C54" s="73">
        <f>SUMIFS($C$6:$C$44,$L$6:$L$44,$B$54,$M$6:$M$44,$C$51)</f>
        <v>0</v>
      </c>
      <c r="D54" s="73">
        <f>SUMIFS($C$6:$C$44,$L$6:$L$44,$B$54,$M$6:$M$44,$D$51)</f>
        <v>0</v>
      </c>
      <c r="E54" s="74">
        <f>SUMIFS($C$6:$C$44,$L$6:$L$44,$B$54,$M$6:$M$44,$E$51)</f>
        <v>0</v>
      </c>
      <c r="F54" s="73">
        <f>C54+D54-E54</f>
        <v>0</v>
      </c>
      <c r="G54" s="216"/>
    </row>
    <row r="55" spans="2:14">
      <c r="B55" s="72" t="s">
        <v>180</v>
      </c>
      <c r="C55" s="73">
        <f>SUMIFS($C$6:$C$44,$L$6:$L$44,$B$55,$M$6:$M$44,$C$51)</f>
        <v>0</v>
      </c>
      <c r="D55" s="73">
        <f>SUMIFS($C$6:$C$44,$L$6:$L$44,$B$55,$M$6:$M$44,$D$51)</f>
        <v>0</v>
      </c>
      <c r="E55" s="74">
        <f>SUMIFS($C$6:$C$44,$L$6:$L$44,$B$55,$M$6:$M$44,$E$51)</f>
        <v>0</v>
      </c>
      <c r="F55" s="73">
        <f>D55+E55</f>
        <v>0</v>
      </c>
      <c r="G55" s="216"/>
    </row>
    <row r="56" spans="2:14">
      <c r="B56" s="72" t="s">
        <v>94</v>
      </c>
      <c r="C56" s="73">
        <f>SUMIFS($C$6:$C$44,$L$6:$L$44,$B$56,$M$6:$M$44,$C$51)</f>
        <v>0</v>
      </c>
      <c r="D56" s="73">
        <f>SUMIFS($C$6:$C$44,$L$6:$L$44,$B$56,$M$6:$M$44,$D$51)</f>
        <v>115574173</v>
      </c>
      <c r="E56" s="74">
        <f>SUMIFS($C$6:$C$44,$L$6:$L$44,$B$56,$M$6:$M$44,$E$51)</f>
        <v>0</v>
      </c>
      <c r="F56" s="73">
        <f t="shared" ref="F56:F57" si="0">D56+E56</f>
        <v>115574173</v>
      </c>
      <c r="G56" s="216"/>
    </row>
    <row r="57" spans="2:14">
      <c r="B57" s="72" t="s">
        <v>181</v>
      </c>
      <c r="C57" s="73">
        <f>SUMIFS($C$6:$C$44,$L$6:$L$44,$B$57,$M$6:$M$44,$C$51)</f>
        <v>0</v>
      </c>
      <c r="D57" s="73">
        <f>SUMIFS($C$6:$C$44,$L$6:$L$44,$B$57,$M$6:$M$44,$D$51)</f>
        <v>0</v>
      </c>
      <c r="E57" s="74">
        <f>SUMIFS($C$6:$C$44,$L$6:$L$44,$B$57,$M$6:$M$44,$E$51)</f>
        <v>0</v>
      </c>
      <c r="F57" s="73">
        <f t="shared" si="0"/>
        <v>0</v>
      </c>
      <c r="G57" s="216"/>
    </row>
    <row r="58" spans="2:14">
      <c r="B58" s="72" t="s">
        <v>432</v>
      </c>
      <c r="C58" s="73">
        <f>SUMIFS($C$6:$C$44,$L$6:$L$44,$B$58,$M$6:$M$44,$C$51)</f>
        <v>0</v>
      </c>
      <c r="D58" s="73">
        <f>SUMIFS($C$6:$C$44,$L$6:$L$44,$B$58,$M$6:$M$44,$D$51)</f>
        <v>0</v>
      </c>
      <c r="E58" s="74">
        <f>SUMIFS($C$6:$C$44,$L$6:$L$44,$B$58,$M$6:$M$44,$E$51)</f>
        <v>0</v>
      </c>
      <c r="F58" s="73">
        <f>D58+E58</f>
        <v>0</v>
      </c>
      <c r="G58" s="216"/>
      <c r="I58" s="220" t="s">
        <v>182</v>
      </c>
      <c r="J58" s="221"/>
      <c r="K58" s="221"/>
      <c r="L58" s="221"/>
      <c r="M58" s="221"/>
    </row>
    <row r="59" spans="2:14" ht="14.5" customHeight="1">
      <c r="F59" s="51"/>
      <c r="I59" s="131" t="s">
        <v>175</v>
      </c>
      <c r="J59" s="222" t="s">
        <v>183</v>
      </c>
      <c r="K59" s="223"/>
      <c r="L59" s="223"/>
      <c r="M59" s="223"/>
    </row>
    <row r="60" spans="2:14" ht="29">
      <c r="F60" s="51"/>
      <c r="I60" s="131"/>
      <c r="J60" s="4" t="s">
        <v>180</v>
      </c>
      <c r="K60" s="4" t="s">
        <v>185</v>
      </c>
      <c r="L60" s="4" t="s">
        <v>181</v>
      </c>
      <c r="M60" s="10" t="s">
        <v>432</v>
      </c>
    </row>
    <row r="61" spans="2:14" s="2" customFormat="1" ht="29">
      <c r="B61" s="212" t="s">
        <v>184</v>
      </c>
      <c r="C61" s="212"/>
      <c r="D61" s="212"/>
      <c r="E61" s="212"/>
      <c r="F61" s="212"/>
      <c r="G61" s="212"/>
      <c r="I61" s="80" t="s">
        <v>191</v>
      </c>
      <c r="J61" s="132"/>
      <c r="K61" s="133">
        <v>50000000</v>
      </c>
      <c r="L61" s="85"/>
      <c r="M61" s="10"/>
      <c r="N61" s="63"/>
    </row>
    <row r="62" spans="2:14" s="2" customFormat="1">
      <c r="B62" s="77" t="s">
        <v>186</v>
      </c>
      <c r="C62" s="78" t="s">
        <v>175</v>
      </c>
      <c r="D62" s="79" t="s">
        <v>187</v>
      </c>
      <c r="E62" s="79" t="s">
        <v>188</v>
      </c>
      <c r="F62" s="79" t="s">
        <v>189</v>
      </c>
      <c r="G62" s="79" t="s">
        <v>190</v>
      </c>
      <c r="I62" s="80"/>
      <c r="J62" s="134"/>
      <c r="K62" s="50">
        <v>17000000</v>
      </c>
      <c r="L62" s="82"/>
      <c r="M62" s="10"/>
      <c r="N62" s="63"/>
    </row>
    <row r="63" spans="2:14" s="2" customFormat="1" ht="29">
      <c r="B63" s="83"/>
      <c r="C63" s="80" t="s">
        <v>192</v>
      </c>
      <c r="D63" s="73">
        <f>J73</f>
        <v>189000000</v>
      </c>
      <c r="E63" s="73">
        <v>0</v>
      </c>
      <c r="F63" s="73">
        <f>D63-E63</f>
        <v>189000000</v>
      </c>
      <c r="G63" s="73"/>
      <c r="I63" s="85"/>
      <c r="J63" s="134"/>
      <c r="K63" s="50">
        <v>5000000</v>
      </c>
      <c r="L63" s="85"/>
      <c r="M63" s="10"/>
      <c r="N63" s="63"/>
    </row>
    <row r="64" spans="2:14" s="2" customFormat="1">
      <c r="B64" s="83"/>
      <c r="C64" s="80"/>
      <c r="D64" s="84"/>
      <c r="E64" s="84"/>
      <c r="F64" s="84"/>
      <c r="G64" s="84"/>
      <c r="I64" s="85"/>
      <c r="J64" s="134"/>
      <c r="K64" s="50">
        <v>29000000</v>
      </c>
      <c r="L64" s="82"/>
      <c r="M64" s="10"/>
      <c r="N64" s="63"/>
    </row>
    <row r="65" spans="2:14" s="2" customFormat="1" ht="29">
      <c r="B65" s="86"/>
      <c r="C65" s="87" t="s">
        <v>193</v>
      </c>
      <c r="D65" s="88">
        <v>0</v>
      </c>
      <c r="E65" s="88">
        <f>C45</f>
        <v>146488173</v>
      </c>
      <c r="F65" s="88">
        <f>D65-E65</f>
        <v>-146488173</v>
      </c>
      <c r="G65" s="73" t="s">
        <v>194</v>
      </c>
      <c r="I65" s="85"/>
      <c r="J65" s="134"/>
      <c r="K65" s="50">
        <v>5000000</v>
      </c>
      <c r="L65" s="82"/>
      <c r="M65" s="10"/>
      <c r="N65" s="63"/>
    </row>
    <row r="66" spans="2:14" s="2" customFormat="1">
      <c r="B66" s="72"/>
      <c r="C66" s="81"/>
      <c r="D66" s="81"/>
      <c r="E66" s="81"/>
      <c r="F66" s="81"/>
      <c r="G66" s="81"/>
      <c r="I66" s="85"/>
      <c r="J66" s="134"/>
      <c r="K66" s="50">
        <v>5000000</v>
      </c>
      <c r="L66" s="82"/>
      <c r="M66" s="10"/>
      <c r="N66" s="63"/>
    </row>
    <row r="67" spans="2:14" s="2" customFormat="1">
      <c r="B67" s="89" t="s">
        <v>195</v>
      </c>
      <c r="C67" s="34"/>
      <c r="D67" s="90">
        <f>SUM(D63:D66)</f>
        <v>189000000</v>
      </c>
      <c r="E67" s="90">
        <f>SUM(E63:E66)</f>
        <v>146488173</v>
      </c>
      <c r="F67" s="90">
        <f>D67-E67</f>
        <v>42511827</v>
      </c>
      <c r="G67" s="91" t="str">
        <f>IF(F67&gt;0,"Masih ada sisa",IF(F67=0,"Saldo pas","Mines / Kurang"))</f>
        <v>Masih ada sisa</v>
      </c>
      <c r="I67" s="85"/>
      <c r="J67" s="134"/>
      <c r="K67" s="50">
        <v>5000000</v>
      </c>
      <c r="L67" s="85"/>
      <c r="M67" s="10"/>
      <c r="N67" s="63"/>
    </row>
    <row r="68" spans="2:14" s="2" customFormat="1">
      <c r="B68" s="15"/>
      <c r="C68"/>
      <c r="D68"/>
      <c r="E68"/>
      <c r="F68"/>
      <c r="G68"/>
      <c r="I68" s="85"/>
      <c r="J68" s="134"/>
      <c r="K68" s="50">
        <v>3000000</v>
      </c>
      <c r="L68" s="82"/>
      <c r="M68" s="10"/>
      <c r="N68" s="63"/>
    </row>
    <row r="69" spans="2:14" s="2" customFormat="1">
      <c r="B69" s="15"/>
      <c r="C69"/>
      <c r="D69"/>
      <c r="E69"/>
      <c r="F69"/>
      <c r="G69"/>
      <c r="I69" s="85"/>
      <c r="J69" s="135"/>
      <c r="K69" s="50">
        <v>70000000</v>
      </c>
      <c r="L69" s="85"/>
      <c r="M69" s="10"/>
      <c r="N69" s="63"/>
    </row>
    <row r="70" spans="2:14">
      <c r="B70" s="212" t="s">
        <v>196</v>
      </c>
      <c r="C70" s="212"/>
      <c r="D70" s="212"/>
      <c r="E70" s="212"/>
      <c r="F70" s="212"/>
      <c r="G70" s="212"/>
      <c r="I70" s="80"/>
      <c r="J70" s="136"/>
      <c r="K70" s="137"/>
      <c r="L70" s="34"/>
      <c r="M70" s="10"/>
    </row>
    <row r="71" spans="2:14">
      <c r="B71" s="92" t="s">
        <v>186</v>
      </c>
      <c r="C71" s="93" t="s">
        <v>175</v>
      </c>
      <c r="D71" s="94" t="s">
        <v>187</v>
      </c>
      <c r="E71" s="94" t="s">
        <v>188</v>
      </c>
      <c r="F71" s="94" t="s">
        <v>189</v>
      </c>
      <c r="G71" s="94" t="s">
        <v>190</v>
      </c>
      <c r="I71" s="80"/>
      <c r="J71" s="136"/>
      <c r="K71" s="137"/>
      <c r="L71" s="34"/>
      <c r="M71" s="10"/>
    </row>
    <row r="72" spans="2:14" ht="29">
      <c r="B72" s="83"/>
      <c r="C72" s="80" t="s">
        <v>192</v>
      </c>
      <c r="D72" s="73">
        <f>J73</f>
        <v>189000000</v>
      </c>
      <c r="E72" s="73">
        <v>0</v>
      </c>
      <c r="F72" s="73">
        <f>D72-E72</f>
        <v>189000000</v>
      </c>
      <c r="G72" s="73"/>
      <c r="I72" s="85" t="s">
        <v>11</v>
      </c>
      <c r="J72" s="50">
        <f>SUM(J61:J71)</f>
        <v>0</v>
      </c>
      <c r="K72" s="50">
        <f>SUM(K61:K71)</f>
        <v>189000000</v>
      </c>
      <c r="L72" s="50">
        <f t="shared" ref="L72" si="1">SUM(L61:L71)</f>
        <v>0</v>
      </c>
      <c r="M72" s="50">
        <f>SUM(M61:M71)</f>
        <v>0</v>
      </c>
    </row>
    <row r="73" spans="2:14">
      <c r="B73" s="83"/>
      <c r="C73" s="80"/>
      <c r="D73" s="84">
        <v>0</v>
      </c>
      <c r="E73" s="84">
        <v>0</v>
      </c>
      <c r="F73" s="73">
        <f>D73-E73</f>
        <v>0</v>
      </c>
      <c r="G73" s="84"/>
      <c r="I73" s="138" t="s">
        <v>198</v>
      </c>
      <c r="J73" s="217">
        <f>SUM(J72:M72)</f>
        <v>189000000</v>
      </c>
      <c r="K73" s="218"/>
      <c r="L73" s="218"/>
      <c r="M73" s="219"/>
      <c r="N73"/>
    </row>
    <row r="74" spans="2:14" ht="29">
      <c r="B74" s="86"/>
      <c r="C74" s="96" t="s">
        <v>197</v>
      </c>
      <c r="D74" s="88">
        <v>0</v>
      </c>
      <c r="E74" s="88">
        <f>SUM(K78:K81)</f>
        <v>115574173</v>
      </c>
      <c r="F74" s="88">
        <f>D74-E74</f>
        <v>-115574173</v>
      </c>
      <c r="G74" s="73" t="s">
        <v>194</v>
      </c>
      <c r="I74" s="16"/>
    </row>
    <row r="75" spans="2:14">
      <c r="B75" s="72"/>
      <c r="C75" s="81"/>
      <c r="D75" s="81"/>
      <c r="E75" s="81"/>
      <c r="F75" s="81"/>
      <c r="G75" s="81"/>
    </row>
    <row r="76" spans="2:14">
      <c r="B76" s="89" t="s">
        <v>195</v>
      </c>
      <c r="C76" s="34"/>
      <c r="D76" s="90">
        <f>SUM(D72:D75)</f>
        <v>189000000</v>
      </c>
      <c r="E76" s="90">
        <f>SUM(E72:E75)</f>
        <v>115574173</v>
      </c>
      <c r="F76" s="90">
        <f>D76-E76</f>
        <v>73425827</v>
      </c>
      <c r="G76" s="91" t="str">
        <f>IF(F76&gt;0,"Masih ada sisa",IF(F76=0,"Saldo pas","Mines / Kurang"))</f>
        <v>Masih ada sisa</v>
      </c>
      <c r="I76" s="213" t="s">
        <v>199</v>
      </c>
      <c r="J76" s="213"/>
      <c r="K76" s="213"/>
      <c r="L76" s="213"/>
    </row>
    <row r="77" spans="2:14">
      <c r="I77" s="97" t="s">
        <v>175</v>
      </c>
      <c r="J77" s="98" t="s">
        <v>200</v>
      </c>
      <c r="K77" s="98" t="s">
        <v>201</v>
      </c>
      <c r="L77" s="98" t="s">
        <v>202</v>
      </c>
    </row>
    <row r="78" spans="2:14" ht="29">
      <c r="D78" s="51"/>
      <c r="I78" s="99" t="s">
        <v>180</v>
      </c>
      <c r="J78" s="100">
        <f>J72</f>
        <v>0</v>
      </c>
      <c r="K78" s="101">
        <f>F55</f>
        <v>0</v>
      </c>
      <c r="L78" s="102">
        <f>J78-K78</f>
        <v>0</v>
      </c>
      <c r="M78" s="71" t="str">
        <f>IF(L78&gt;0,"Masih ada sisa",IF(L78=0,"Saldo pas","Mines / Kurang"))</f>
        <v>Saldo pas</v>
      </c>
    </row>
    <row r="79" spans="2:14" ht="15.5">
      <c r="C79" s="51"/>
      <c r="I79" s="99" t="s">
        <v>94</v>
      </c>
      <c r="J79" s="100">
        <f>K72</f>
        <v>189000000</v>
      </c>
      <c r="K79" s="101">
        <f t="shared" ref="K79:K80" si="2">F56</f>
        <v>115574173</v>
      </c>
      <c r="L79" s="102">
        <f t="shared" ref="L79:L81" si="3">J79-K79</f>
        <v>73425827</v>
      </c>
      <c r="M79" s="71" t="str">
        <f t="shared" ref="M79:M81" si="4">IF(L79&gt;0,"Masih ada sisa",IF(L79=0,"Saldo pas","Mines / Kurang"))</f>
        <v>Masih ada sisa</v>
      </c>
    </row>
    <row r="80" spans="2:14" ht="29">
      <c r="C80" s="51"/>
      <c r="I80" s="99" t="s">
        <v>181</v>
      </c>
      <c r="J80" s="100">
        <f>L72</f>
        <v>0</v>
      </c>
      <c r="K80" s="101">
        <f t="shared" si="2"/>
        <v>0</v>
      </c>
      <c r="L80" s="102">
        <f t="shared" si="3"/>
        <v>0</v>
      </c>
      <c r="M80" s="71" t="str">
        <f t="shared" si="4"/>
        <v>Saldo pas</v>
      </c>
    </row>
    <row r="81" spans="9:13" ht="15.5">
      <c r="I81" s="99" t="s">
        <v>432</v>
      </c>
      <c r="J81" s="50">
        <f>M72</f>
        <v>0</v>
      </c>
      <c r="K81" s="137">
        <f>F58</f>
        <v>0</v>
      </c>
      <c r="L81" s="102">
        <f t="shared" si="3"/>
        <v>0</v>
      </c>
      <c r="M81" s="71" t="str">
        <f t="shared" si="4"/>
        <v>Saldo pas</v>
      </c>
    </row>
  </sheetData>
  <mergeCells count="16">
    <mergeCell ref="A46:B46"/>
    <mergeCell ref="C46:E46"/>
    <mergeCell ref="B50:G50"/>
    <mergeCell ref="A1:L1"/>
    <mergeCell ref="A2:L2"/>
    <mergeCell ref="J4:K4"/>
    <mergeCell ref="F15:G15"/>
    <mergeCell ref="A45:B45"/>
    <mergeCell ref="B61:G61"/>
    <mergeCell ref="B70:G70"/>
    <mergeCell ref="I76:L76"/>
    <mergeCell ref="I51:I52"/>
    <mergeCell ref="G52:G58"/>
    <mergeCell ref="J73:M73"/>
    <mergeCell ref="I58:M58"/>
    <mergeCell ref="J59:M59"/>
  </mergeCells>
  <conditionalFormatting sqref="I51:I52">
    <cfRule type="expression" dxfId="158" priority="193">
      <formula>I51="SUDAH DI CEK"</formula>
    </cfRule>
    <cfRule type="expression" dxfId="157" priority="194">
      <formula>I51="BELUM DI CEK"</formula>
    </cfRule>
  </conditionalFormatting>
  <conditionalFormatting sqref="M12">
    <cfRule type="expression" dxfId="156" priority="13">
      <formula>M12:M55="BAYAR SEBAGIAN"</formula>
    </cfRule>
    <cfRule type="expression" dxfId="155" priority="14">
      <formula>M12:M55="LUNAS"</formula>
    </cfRule>
    <cfRule type="expression" dxfId="154" priority="15">
      <formula>M12:M55="HUTANG"</formula>
    </cfRule>
  </conditionalFormatting>
  <conditionalFormatting sqref="M16:M18">
    <cfRule type="expression" dxfId="153" priority="82">
      <formula>M16:M71="BAYAR SEBAGIAN"</formula>
    </cfRule>
    <cfRule type="expression" dxfId="152" priority="83">
      <formula>M16:M71="LUNAS"</formula>
    </cfRule>
    <cfRule type="expression" dxfId="151" priority="84">
      <formula>M16:M71="HUTANG"</formula>
    </cfRule>
  </conditionalFormatting>
  <conditionalFormatting sqref="M19:M27">
    <cfRule type="expression" dxfId="150" priority="10">
      <formula>M19:M73="BAYAR SEBAGIAN"</formula>
    </cfRule>
    <cfRule type="expression" dxfId="149" priority="11">
      <formula>M19:M73="LUNAS"</formula>
    </cfRule>
    <cfRule type="expression" dxfId="148" priority="12">
      <formula>M19:M73="HUTANG"</formula>
    </cfRule>
  </conditionalFormatting>
  <conditionalFormatting sqref="M28">
    <cfRule type="expression" dxfId="147" priority="2373">
      <formula>M28:M78="BAYAR SEBAGIAN"</formula>
    </cfRule>
    <cfRule type="expression" dxfId="146" priority="2374">
      <formula>M28:M78="LUNAS"</formula>
    </cfRule>
    <cfRule type="expression" dxfId="145" priority="2375">
      <formula>M28:M78="HUTANG"</formula>
    </cfRule>
  </conditionalFormatting>
  <conditionalFormatting sqref="M29:M36">
    <cfRule type="expression" dxfId="144" priority="1">
      <formula>M29:M83="BAYAR SEBAGIAN"</formula>
    </cfRule>
    <cfRule type="expression" dxfId="143" priority="2">
      <formula>M29:M83="LUNAS"</formula>
    </cfRule>
    <cfRule type="expression" dxfId="142" priority="3">
      <formula>M29:M83="HUTANG"</formula>
    </cfRule>
  </conditionalFormatting>
  <conditionalFormatting sqref="M37">
    <cfRule type="expression" dxfId="141" priority="2877">
      <formula>M37:M83="BAYAR SEBAGIAN"</formula>
    </cfRule>
    <cfRule type="expression" dxfId="140" priority="2878">
      <formula>M37:M83="LUNAS"</formula>
    </cfRule>
    <cfRule type="expression" dxfId="139" priority="2879">
      <formula>M37:M83="HUTANG"</formula>
    </cfRule>
  </conditionalFormatting>
  <conditionalFormatting sqref="M38:M42">
    <cfRule type="expression" dxfId="138" priority="37">
      <formula>M38:M92="BAYAR SEBAGIAN"</formula>
    </cfRule>
    <cfRule type="expression" dxfId="137" priority="38">
      <formula>M38:M92="LUNAS"</formula>
    </cfRule>
    <cfRule type="expression" dxfId="136" priority="39">
      <formula>M38:M92="HUTANG"</formula>
    </cfRule>
  </conditionalFormatting>
  <conditionalFormatting sqref="M43:M44">
    <cfRule type="expression" dxfId="135" priority="61">
      <formula>M43:M89="BAYAR SEBAGIAN"</formula>
    </cfRule>
    <cfRule type="expression" dxfId="134" priority="62">
      <formula>M43:M89="LUNAS"</formula>
    </cfRule>
    <cfRule type="expression" dxfId="133" priority="63">
      <formula>M43:M89="HUTANG"</formula>
    </cfRule>
  </conditionalFormatting>
  <conditionalFormatting sqref="M45">
    <cfRule type="expression" dxfId="132" priority="2358">
      <formula>M45:M89="BAYAR SEBAGIAN"</formula>
    </cfRule>
    <cfRule type="expression" dxfId="131" priority="2359">
      <formula>M45:M89="LUNAS"</formula>
    </cfRule>
    <cfRule type="expression" dxfId="130" priority="2360">
      <formula>M45:M89="HUTANG"</formula>
    </cfRule>
  </conditionalFormatting>
  <dataValidations disablePrompts="1" count="3">
    <dataValidation type="list" allowBlank="1" showInputMessage="1" showErrorMessage="1" sqref="I51:I52" xr:uid="{00000000-0002-0000-0400-000000000000}">
      <formula1>"BELUM DI CEK,SUDAH DI CEK"</formula1>
    </dataValidation>
    <dataValidation type="list" allowBlank="1" showInputMessage="1" showErrorMessage="1" sqref="L6:L45" xr:uid="{00000000-0002-0000-0400-000001000000}">
      <formula1>"YULIA,VIVI,TERAS ATIQAH,DANSAV MAKMUR,DANSAV UPY,DANSAV TERAS ATIQAH,DANSAV GU"</formula1>
    </dataValidation>
    <dataValidation type="list" allowBlank="1" showInputMessage="1" showErrorMessage="1" sqref="M6:M45" xr:uid="{00000000-0002-0000-0400-000002000000}">
      <formula1>"HUTANG,LUNAS,BAYAR SEBAGIAN"</formula1>
    </dataValidation>
  </dataValidations>
  <printOptions horizontalCentered="1"/>
  <pageMargins left="0.1" right="0.1" top="0.1" bottom="0.1" header="0.3" footer="0.3"/>
  <pageSetup paperSize="5" scale="75" orientation="portrait"/>
  <drawing r:id="rId1"/>
  <legacyDrawing r:id="rId2"/>
  <oleObjects>
    <mc:AlternateContent xmlns:mc="http://schemas.openxmlformats.org/markup-compatibility/2006">
      <mc:Choice Requires="x14">
        <oleObject progId="Package" dvAspect="DVASPECT_ICON" shapeId="5123" r:id="rId3">
          <objectPr defaultSize="0" altText="" r:id="rId4">
            <anchor moveWithCells="1">
              <from>
                <xdr:col>13</xdr:col>
                <xdr:colOff>1270000</xdr:colOff>
                <xdr:row>12</xdr:row>
                <xdr:rowOff>19050</xdr:rowOff>
              </from>
              <to>
                <xdr:col>14</xdr:col>
                <xdr:colOff>869950</xdr:colOff>
                <xdr:row>12</xdr:row>
                <xdr:rowOff>844550</xdr:rowOff>
              </to>
            </anchor>
          </objectPr>
        </oleObject>
      </mc:Choice>
      <mc:Fallback>
        <oleObject progId="Package" dvAspect="DVASPECT_ICON" shapeId="5123" r:id="rId3"/>
      </mc:Fallback>
    </mc:AlternateContent>
    <mc:AlternateContent xmlns:mc="http://schemas.openxmlformats.org/markup-compatibility/2006">
      <mc:Choice Requires="x14">
        <oleObject progId="Package" dvAspect="DVASPECT_ICON" shapeId="5124" r:id="rId5">
          <objectPr defaultSize="0" altText="" r:id="rId6">
            <anchor moveWithCells="1">
              <from>
                <xdr:col>13</xdr:col>
                <xdr:colOff>1009650</xdr:colOff>
                <xdr:row>16</xdr:row>
                <xdr:rowOff>349250</xdr:rowOff>
              </from>
              <to>
                <xdr:col>14</xdr:col>
                <xdr:colOff>609600</xdr:colOff>
                <xdr:row>17</xdr:row>
                <xdr:rowOff>812800</xdr:rowOff>
              </to>
            </anchor>
          </objectPr>
        </oleObject>
      </mc:Choice>
      <mc:Fallback>
        <oleObject progId="Package" dvAspect="DVASPECT_ICON" shapeId="5124" r:id="rId5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K274"/>
  <sheetViews>
    <sheetView workbookViewId="0">
      <selection activeCell="C1" sqref="C1"/>
    </sheetView>
  </sheetViews>
  <sheetFormatPr defaultColWidth="9" defaultRowHeight="14.5"/>
  <cols>
    <col min="1" max="1" width="22.26953125" customWidth="1"/>
    <col min="2" max="2" width="21.08984375" customWidth="1"/>
    <col min="3" max="3" width="16.26953125" customWidth="1"/>
    <col min="4" max="4" width="23.90625" customWidth="1"/>
    <col min="6" max="6" width="21.81640625" customWidth="1"/>
    <col min="7" max="7" width="13.81640625" customWidth="1"/>
    <col min="8" max="8" width="31.36328125" customWidth="1"/>
    <col min="9" max="9" width="17.54296875" customWidth="1"/>
    <col min="10" max="10" width="15.54296875" customWidth="1"/>
  </cols>
  <sheetData>
    <row r="1" spans="1:11">
      <c r="B1" s="2" t="s">
        <v>203</v>
      </c>
      <c r="C1" s="3" t="s">
        <v>94</v>
      </c>
      <c r="D1" t="s">
        <v>204</v>
      </c>
      <c r="E1" t="s">
        <v>205</v>
      </c>
    </row>
    <row r="3" spans="1:11" s="1" customFormat="1" ht="29">
      <c r="A3" s="4" t="s">
        <v>75</v>
      </c>
      <c r="B3" s="5" t="s">
        <v>76</v>
      </c>
      <c r="C3" s="5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235" t="s">
        <v>83</v>
      </c>
      <c r="J3" s="235"/>
    </row>
    <row r="4" spans="1:11">
      <c r="A4" s="6">
        <f t="array" ref="A4">IFERROR(INDEX(Januari!B$6:B$44,SMALL(IF(Januari!$L$6:$L$44=$C$1,ROW(Januari!$L$6:$L$44)-ROW(Januari!$L$6)+1),ROW(A1))),"")</f>
        <v>46032</v>
      </c>
      <c r="B4" s="7">
        <f t="array" ref="B4">IF($A4="","",INDEX(Januari!C$6:C$44,SMALL(IF(Januari!$L$6:$L$44=$C$1,ROW(Januari!$L$6:$L$44)-ROW(Januari!$L$6)+1),ROW(A1))))</f>
        <v>3569000</v>
      </c>
      <c r="C4" s="7">
        <f t="array" ref="C4">IF($A4="","",INDEX(Januari!D$6:D$44,SMALL(IF(Januari!$L$6:$L$44=$C$1,ROW(Januari!$L$6:$L$44)-ROW(Januari!$L$6)+1),ROW(B1))))</f>
        <v>3569000</v>
      </c>
      <c r="D4" s="8" t="str">
        <f t="array" ref="D4">IF($A4="","",INDEX(Januari!E$6:E$44,SMALL(IF(Januari!$L$6:$L$44=$C$1,ROW(Januari!$L$6:$L$44)-ROW(Januari!$L$6)+1),ROW(C1))))</f>
        <v>Yulia Travel</v>
      </c>
      <c r="E4" s="8" t="str">
        <f t="array" ref="E4">IF($A4="","",INDEX(Januari!F$6:F$44,SMALL(IF(Januari!$L$6:$L$44=$C$1,ROW(Januari!$L$6:$L$44)-ROW(Januari!$L$6)+1),ROW(D1))))</f>
        <v>Yulia</v>
      </c>
      <c r="F4" s="8" t="str">
        <f t="array" ref="F4">IF($A4="","",INDEX(Januari!G$6:G$44,SMALL(IF(Januari!$L$6:$L$44=$C$1,ROW(Januari!$L$6:$L$44)-ROW(Januari!$L$6)+1),ROW(E1))))</f>
        <v>Vivi</v>
      </c>
      <c r="G4" s="8">
        <f t="array" ref="G4">IF($A4="","",INDEX(Januari!H$6:H$44,SMALL(IF(Januari!$L$6:$L$44=$C$1,ROW(Januari!$L$6:$L$44)-ROW(Januari!$L$6)+1),ROW(F1))))</f>
        <v>0</v>
      </c>
      <c r="H4" s="8" t="str">
        <f t="array" ref="H4">IF($A4="","",INDEX(Januari!I$6:I$44,SMALL(IF(Januari!$L$6:$L$44=$C$1,ROW(Januari!$L$6:$L$44)-ROW(Januari!$L$6)+1),ROW(G1))))</f>
        <v>Ternate</v>
      </c>
      <c r="I4" s="8" t="str">
        <f t="array" ref="I4">IF($A4="","",INDEX(Januari!J$6:J$44,SMALL(IF(Januari!$L$6:$L$44=$C$1,ROW(Januari!$L$6:$L$44)-ROW(Januari!$L$6)+1),ROW(H1))))</f>
        <v>Perjalanan Dinas</v>
      </c>
      <c r="J4" s="8" t="str">
        <f t="array" ref="J4">IF($A4="","",INDEX(Januari!K$6:K$44,SMALL(IF(Januari!$L$6:$L$44=$C$1,ROW(Januari!$L$6:$L$44)-ROW(Januari!$L$6)+1),ROW(I1))))</f>
        <v>Abubakar Hi. Abdullah, S.pd., Msi</v>
      </c>
      <c r="K4" s="9"/>
    </row>
    <row r="5" spans="1:11">
      <c r="A5" s="6">
        <f t="array" ref="A5">IFERROR(INDEX(Januari!B$6:B$44,SMALL(IF(Januari!$L$6:$L$44=$C$1,ROW(Januari!$L$6:$L$44)-ROW(Januari!$L$6)+1),ROW(A2))),"")</f>
        <v>46032</v>
      </c>
      <c r="B5" s="7">
        <f t="array" ref="B5">IF($A5="","",INDEX(Januari!C$6:C$44,SMALL(IF(Januari!$L$6:$L$44=$C$1,ROW(Januari!$L$6:$L$44)-ROW(Januari!$L$6)+1),ROW(A2))))</f>
        <v>3569000</v>
      </c>
      <c r="C5" s="7">
        <f t="array" ref="C5">IF($A5="","",INDEX(Januari!D$6:D$44,SMALL(IF(Januari!$L$6:$L$44=$C$1,ROW(Januari!$L$6:$L$44)-ROW(Januari!$L$6)+1),ROW(B2))))</f>
        <v>3569000</v>
      </c>
      <c r="D5" s="8" t="str">
        <f t="array" ref="D5">IF($A5="","",INDEX(Januari!E$6:E$44,SMALL(IF(Januari!$L$6:$L$44=$C$1,ROW(Januari!$L$6:$L$44)-ROW(Januari!$L$6)+1),ROW(C2))))</f>
        <v>Yulia Travel</v>
      </c>
      <c r="E5" s="8" t="str">
        <f t="array" ref="E5">IF($A5="","",INDEX(Januari!F$6:F$44,SMALL(IF(Januari!$L$6:$L$44=$C$1,ROW(Januari!$L$6:$L$44)-ROW(Januari!$L$6)+1),ROW(D2))))</f>
        <v>Yulia</v>
      </c>
      <c r="F5" s="8" t="str">
        <f t="array" ref="F5">IF($A5="","",INDEX(Januari!G$6:G$44,SMALL(IF(Januari!$L$6:$L$44=$C$1,ROW(Januari!$L$6:$L$44)-ROW(Januari!$L$6)+1),ROW(E2))))</f>
        <v>Vivi</v>
      </c>
      <c r="G5" s="8">
        <f t="array" ref="G5">IF($A5="","",INDEX(Januari!H$6:H$44,SMALL(IF(Januari!$L$6:$L$44=$C$1,ROW(Januari!$L$6:$L$44)-ROW(Januari!$L$6)+1),ROW(F2))))</f>
        <v>0</v>
      </c>
      <c r="H5" s="8" t="str">
        <f t="array" ref="H5">IF($A5="","",INDEX(Januari!I$6:I$44,SMALL(IF(Januari!$L$6:$L$44=$C$1,ROW(Januari!$L$6:$L$44)-ROW(Januari!$L$6)+1),ROW(G2))))</f>
        <v>Ternate</v>
      </c>
      <c r="I5" s="8" t="str">
        <f t="array" ref="I5">IF($A5="","",INDEX(Januari!J$6:J$44,SMALL(IF(Januari!$L$6:$L$44=$C$1,ROW(Januari!$L$6:$L$44)-ROW(Januari!$L$6)+1),ROW(H2))))</f>
        <v>Perjalanan Dinas</v>
      </c>
      <c r="J5" s="8" t="str">
        <f t="array" ref="J5">IF($A5="","",INDEX(Januari!K$6:K$44,SMALL(IF(Januari!$L$6:$L$44=$C$1,ROW(Januari!$L$6:$L$44)-ROW(Januari!$L$6)+1),ROW(I2))))</f>
        <v>Sofyan S.Kom., M.M</v>
      </c>
      <c r="K5" s="9"/>
    </row>
    <row r="6" spans="1:11">
      <c r="A6" s="6">
        <f t="array" ref="A6">IFERROR(INDEX(Januari!B$6:B$44,SMALL(IF(Januari!$L$6:$L$44=$C$1,ROW(Januari!$L$6:$L$44)-ROW(Januari!$L$6)+1),ROW(A3))),"")</f>
        <v>0</v>
      </c>
      <c r="B6" s="7">
        <f t="array" ref="B6">IF($A6="","",INDEX(Januari!C$6:C$44,SMALL(IF(Januari!$L$6:$L$44=$C$1,ROW(Januari!$L$6:$L$44)-ROW(Januari!$L$6)+1),ROW(A3))))</f>
        <v>1464300</v>
      </c>
      <c r="C6" s="7">
        <f t="array" ref="C6">IF($A6="","",INDEX(Januari!D$6:D$44,SMALL(IF(Januari!$L$6:$L$44=$C$1,ROW(Januari!$L$6:$L$44)-ROW(Januari!$L$6)+1),ROW(B3))))</f>
        <v>1464300</v>
      </c>
      <c r="D6" s="8">
        <f t="array" ref="D6">IF($A6="","",INDEX(Januari!E$6:E$44,SMALL(IF(Januari!$L$6:$L$44=$C$1,ROW(Januari!$L$6:$L$44)-ROW(Januari!$L$6)+1),ROW(C3))))</f>
        <v>0</v>
      </c>
      <c r="E6" s="8">
        <f t="array" ref="E6">IF($A6="","",INDEX(Januari!F$6:F$44,SMALL(IF(Januari!$L$6:$L$44=$C$1,ROW(Januari!$L$6:$L$44)-ROW(Januari!$L$6)+1),ROW(D3))))</f>
        <v>0</v>
      </c>
      <c r="F6" s="8">
        <f t="array" ref="F6">IF($A6="","",INDEX(Januari!G$6:G$44,SMALL(IF(Januari!$L$6:$L$44=$C$1,ROW(Januari!$L$6:$L$44)-ROW(Januari!$L$6)+1),ROW(E3))))</f>
        <v>0</v>
      </c>
      <c r="G6" s="8">
        <f t="array" ref="G6">IF($A6="","",INDEX(Januari!H$6:H$44,SMALL(IF(Januari!$L$6:$L$44=$C$1,ROW(Januari!$L$6:$L$44)-ROW(Januari!$L$6)+1),ROW(F3))))</f>
        <v>0</v>
      </c>
      <c r="H6" s="8">
        <f t="array" ref="H6">IF($A6="","",INDEX(Januari!I$6:I$44,SMALL(IF(Januari!$L$6:$L$44=$C$1,ROW(Januari!$L$6:$L$44)-ROW(Januari!$L$6)+1),ROW(G3))))</f>
        <v>0</v>
      </c>
      <c r="I6" s="8" t="str">
        <f t="array" ref="I6">IF($A6="","",INDEX(Januari!J$6:J$44,SMALL(IF(Januari!$L$6:$L$44=$C$1,ROW(Januari!$L$6:$L$44)-ROW(Januari!$L$6)+1),ROW(H3))))</f>
        <v>Reschedule tanggal 21 Januari 2026</v>
      </c>
      <c r="J6" s="8">
        <f t="array" ref="J6">IF($A6="","",INDEX(Januari!K$6:K$44,SMALL(IF(Januari!$L$6:$L$44=$C$1,ROW(Januari!$L$6:$L$44)-ROW(Januari!$L$6)+1),ROW(I3))))</f>
        <v>0</v>
      </c>
      <c r="K6" s="9"/>
    </row>
    <row r="7" spans="1:11">
      <c r="A7" s="6">
        <f t="array" ref="A7">IFERROR(INDEX(Januari!B$6:B$44,SMALL(IF(Januari!$L$6:$L$44=$C$1,ROW(Januari!$L$6:$L$44)-ROW(Januari!$L$6)+1),ROW(A4))),"")</f>
        <v>0</v>
      </c>
      <c r="B7" s="7">
        <f t="array" ref="B7">IF($A7="","",INDEX(Januari!C$6:C$44,SMALL(IF(Januari!$L$6:$L$44=$C$1,ROW(Januari!$L$6:$L$44)-ROW(Januari!$L$6)+1),ROW(A4))))</f>
        <v>1274000</v>
      </c>
      <c r="C7" s="7">
        <f t="array" ref="C7">IF($A7="","",INDEX(Januari!D$6:D$44,SMALL(IF(Januari!$L$6:$L$44=$C$1,ROW(Januari!$L$6:$L$44)-ROW(Januari!$L$6)+1),ROW(B4))))</f>
        <v>1274000</v>
      </c>
      <c r="D7" s="8">
        <f t="array" ref="D7">IF($A7="","",INDEX(Januari!E$6:E$44,SMALL(IF(Januari!$L$6:$L$44=$C$1,ROW(Januari!$L$6:$L$44)-ROW(Januari!$L$6)+1),ROW(C4))))</f>
        <v>0</v>
      </c>
      <c r="E7" s="8">
        <f t="array" ref="E7">IF($A7="","",INDEX(Januari!F$6:F$44,SMALL(IF(Januari!$L$6:$L$44=$C$1,ROW(Januari!$L$6:$L$44)-ROW(Januari!$L$6)+1),ROW(D4))))</f>
        <v>0</v>
      </c>
      <c r="F7" s="8">
        <f t="array" ref="F7">IF($A7="","",INDEX(Januari!G$6:G$44,SMALL(IF(Januari!$L$6:$L$44=$C$1,ROW(Januari!$L$6:$L$44)-ROW(Januari!$L$6)+1),ROW(E4))))</f>
        <v>0</v>
      </c>
      <c r="G7" s="8">
        <f t="array" ref="G7">IF($A7="","",INDEX(Januari!H$6:H$44,SMALL(IF(Januari!$L$6:$L$44=$C$1,ROW(Januari!$L$6:$L$44)-ROW(Januari!$L$6)+1),ROW(F4))))</f>
        <v>0</v>
      </c>
      <c r="H7" s="8">
        <f t="array" ref="H7">IF($A7="","",INDEX(Januari!I$6:I$44,SMALL(IF(Januari!$L$6:$L$44=$C$1,ROW(Januari!$L$6:$L$44)-ROW(Januari!$L$6)+1),ROW(G4))))</f>
        <v>0</v>
      </c>
      <c r="I7" s="8" t="str">
        <f t="array" ref="I7">IF($A7="","",INDEX(Januari!J$6:J$44,SMALL(IF(Januari!$L$6:$L$44=$C$1,ROW(Januari!$L$6:$L$44)-ROW(Januari!$L$6)+1),ROW(H4))))</f>
        <v>Reschedule tanggal 27 Januari 2026</v>
      </c>
      <c r="J7" s="8">
        <f t="array" ref="J7">IF($A7="","",INDEX(Januari!K$6:K$44,SMALL(IF(Januari!$L$6:$L$44=$C$1,ROW(Januari!$L$6:$L$44)-ROW(Januari!$L$6)+1),ROW(I4))))</f>
        <v>0</v>
      </c>
      <c r="K7" s="9"/>
    </row>
    <row r="8" spans="1:11">
      <c r="A8" s="6">
        <f t="array" ref="A8">IFERROR(INDEX(Januari!B$6:B$44,SMALL(IF(Januari!$L$6:$L$44=$C$1,ROW(Januari!$L$6:$L$44)-ROW(Januari!$L$6)+1),ROW(A5))),"")</f>
        <v>0</v>
      </c>
      <c r="B8" s="7">
        <f t="array" ref="B8">IF($A8="","",INDEX(Januari!C$6:C$44,SMALL(IF(Januari!$L$6:$L$44=$C$1,ROW(Januari!$L$6:$L$44)-ROW(Januari!$L$6)+1),ROW(A5))))</f>
        <v>700000</v>
      </c>
      <c r="C8" s="7">
        <f t="array" ref="C8">IF($A8="","",INDEX(Januari!D$6:D$44,SMALL(IF(Januari!$L$6:$L$44=$C$1,ROW(Januari!$L$6:$L$44)-ROW(Januari!$L$6)+1),ROW(B5))))</f>
        <v>700000</v>
      </c>
      <c r="D8" s="8">
        <f t="array" ref="D8">IF($A8="","",INDEX(Januari!E$6:E$44,SMALL(IF(Januari!$L$6:$L$44=$C$1,ROW(Januari!$L$6:$L$44)-ROW(Januari!$L$6)+1),ROW(C5))))</f>
        <v>0</v>
      </c>
      <c r="E8" s="8">
        <f t="array" ref="E8">IF($A8="","",INDEX(Januari!F$6:F$44,SMALL(IF(Januari!$L$6:$L$44=$C$1,ROW(Januari!$L$6:$L$44)-ROW(Januari!$L$6)+1),ROW(D5))))</f>
        <v>0</v>
      </c>
      <c r="F8" s="8">
        <f t="array" ref="F8">IF($A8="","",INDEX(Januari!G$6:G$44,SMALL(IF(Januari!$L$6:$L$44=$C$1,ROW(Januari!$L$6:$L$44)-ROW(Januari!$L$6)+1),ROW(E5))))</f>
        <v>0</v>
      </c>
      <c r="G8" s="8">
        <f t="array" ref="G8">IF($A8="","",INDEX(Januari!H$6:H$44,SMALL(IF(Januari!$L$6:$L$44=$C$1,ROW(Januari!$L$6:$L$44)-ROW(Januari!$L$6)+1),ROW(F5))))</f>
        <v>0</v>
      </c>
      <c r="H8" s="8">
        <f t="array" ref="H8">IF($A8="","",INDEX(Januari!I$6:I$44,SMALL(IF(Januari!$L$6:$L$44=$C$1,ROW(Januari!$L$6:$L$44)-ROW(Januari!$L$6)+1),ROW(G5))))</f>
        <v>0</v>
      </c>
      <c r="I8" s="8" t="str">
        <f t="array" ref="I8">IF($A8="","",INDEX(Januari!J$6:J$44,SMALL(IF(Januari!$L$6:$L$44=$C$1,ROW(Januari!$L$6:$L$44)-ROW(Januari!$L$6)+1),ROW(H5))))</f>
        <v>Reschedule 25 Januari 2026</v>
      </c>
      <c r="J8" s="8">
        <f t="array" ref="J8">IF($A8="","",INDEX(Januari!K$6:K$44,SMALL(IF(Januari!$L$6:$L$44=$C$1,ROW(Januari!$L$6:$L$44)-ROW(Januari!$L$6)+1),ROW(I5))))</f>
        <v>0</v>
      </c>
      <c r="K8" s="9"/>
    </row>
    <row r="9" spans="1:11">
      <c r="A9" s="6">
        <f t="array" ref="A9">IFERROR(INDEX(Januari!B$6:B$44,SMALL(IF(Januari!$L$6:$L$44=$C$1,ROW(Januari!$L$6:$L$44)-ROW(Januari!$L$6)+1),ROW(A6))),"")</f>
        <v>0</v>
      </c>
      <c r="B9" s="7">
        <f t="array" ref="B9">IF($A9="","",INDEX(Januari!C$6:C$44,SMALL(IF(Januari!$L$6:$L$44=$C$1,ROW(Januari!$L$6:$L$44)-ROW(Januari!$L$6)+1),ROW(A6))))</f>
        <v>150000</v>
      </c>
      <c r="C9" s="7">
        <f t="array" ref="C9">IF($A9="","",INDEX(Januari!D$6:D$44,SMALL(IF(Januari!$L$6:$L$44=$C$1,ROW(Januari!$L$6:$L$44)-ROW(Januari!$L$6)+1),ROW(B6))))</f>
        <v>150000</v>
      </c>
      <c r="D9" s="8" t="str">
        <f t="array" ref="D9">IF($A9="","",INDEX(Januari!E$6:E$44,SMALL(IF(Januari!$L$6:$L$44=$C$1,ROW(Januari!$L$6:$L$44)-ROW(Januari!$L$6)+1),ROW(C6))))</f>
        <v>Tukang CAP</v>
      </c>
      <c r="E9" s="8" t="str">
        <f t="array" ref="E9">IF($A9="","",INDEX(Januari!F$6:F$44,SMALL(IF(Januari!$L$6:$L$44=$C$1,ROW(Januari!$L$6:$L$44)-ROW(Januari!$L$6)+1),ROW(D6))))</f>
        <v>Yulia</v>
      </c>
      <c r="F9" s="8" t="str">
        <f t="array" ref="F9">IF($A9="","",INDEX(Januari!G$6:G$44,SMALL(IF(Januari!$L$6:$L$44=$C$1,ROW(Januari!$L$6:$L$44)-ROW(Januari!$L$6)+1),ROW(E6))))</f>
        <v>Vivi</v>
      </c>
      <c r="G9" s="8" t="str">
        <f t="array" ref="G9">IF($A9="","",INDEX(Januari!H$6:H$44,SMALL(IF(Januari!$L$6:$L$44=$C$1,ROW(Januari!$L$6:$L$44)-ROW(Januari!$L$6)+1),ROW(F6))))</f>
        <v>Sore</v>
      </c>
      <c r="H9" s="8" t="str">
        <f t="array" ref="H9">IF($A9="","",INDEX(Januari!I$6:I$44,SMALL(IF(Januari!$L$6:$L$44=$C$1,ROW(Januari!$L$6:$L$44)-ROW(Januari!$L$6)+1),ROW(G6))))</f>
        <v>Sofifi, Kantor DIKBUD</v>
      </c>
      <c r="I9" s="8" t="str">
        <f t="array" ref="I9">IF($A9="","",INDEX(Januari!J$6:J$44,SMALL(IF(Januari!$L$6:$L$44=$C$1,ROW(Januari!$L$6:$L$44)-ROW(Januari!$L$6)+1),ROW(H6))))</f>
        <v>Pembuatan CAP Dinas Baru Untuk bendahara</v>
      </c>
      <c r="J9" s="8">
        <f t="array" ref="J9">IF($A9="","",INDEX(Januari!K$6:K$44,SMALL(IF(Januari!$L$6:$L$44=$C$1,ROW(Januari!$L$6:$L$44)-ROW(Januari!$L$6)+1),ROW(I6))))</f>
        <v>0</v>
      </c>
      <c r="K9" s="9"/>
    </row>
    <row r="10" spans="1:11">
      <c r="A10" s="6">
        <f t="array" ref="A10">IFERROR(INDEX(Januari!B$6:B$44,SMALL(IF(Januari!$L$6:$L$44=$C$1,ROW(Januari!$L$6:$L$44)-ROW(Januari!$L$6)+1),ROW(A7))),"")</f>
        <v>46041</v>
      </c>
      <c r="B10" s="7">
        <f t="array" ref="B10">IF($A10="","",INDEX(Januari!C$6:C$44,SMALL(IF(Januari!$L$6:$L$44=$C$1,ROW(Januari!$L$6:$L$44)-ROW(Januari!$L$6)+1),ROW(A7))))</f>
        <v>18750000</v>
      </c>
      <c r="C10" s="7">
        <f t="array" ref="C10">IF($A10="","",INDEX(Januari!D$6:D$44,SMALL(IF(Januari!$L$6:$L$44=$C$1,ROW(Januari!$L$6:$L$44)-ROW(Januari!$L$6)+1),ROW(B7))))</f>
        <v>18750000</v>
      </c>
      <c r="D10" s="8" t="str">
        <f t="array" ref="D10">IF($A10="","",INDEX(Januari!E$6:E$44,SMALL(IF(Januari!$L$6:$L$44=$C$1,ROW(Januari!$L$6:$L$44)-ROW(Januari!$L$6)+1),ROW(C7))))</f>
        <v>Teras Atiqa</v>
      </c>
      <c r="E10" s="8" t="str">
        <f t="array" ref="E10">IF($A10="","",INDEX(Januari!F$6:F$44,SMALL(IF(Januari!$L$6:$L$44=$C$1,ROW(Januari!$L$6:$L$44)-ROW(Januari!$L$6)+1),ROW(D7))))</f>
        <v>Yulia</v>
      </c>
      <c r="F10" s="8" t="str">
        <f t="array" ref="F10">IF($A10="","",INDEX(Januari!G$6:G$44,SMALL(IF(Januari!$L$6:$L$44=$C$1,ROW(Januari!$L$6:$L$44)-ROW(Januari!$L$6)+1),ROW(E7))))</f>
        <v>Vivi</v>
      </c>
      <c r="G10" s="8" t="str">
        <f t="array" ref="G10">IF($A10="","",INDEX(Januari!H$6:H$44,SMALL(IF(Januari!$L$6:$L$44=$C$1,ROW(Januari!$L$6:$L$44)-ROW(Januari!$L$6)+1),ROW(F7))))</f>
        <v>Pagi</v>
      </c>
      <c r="H10" s="8" t="str">
        <f t="array" ref="H10">IF($A10="","",INDEX(Januari!I$6:I$44,SMALL(IF(Januari!$L$6:$L$44=$C$1,ROW(Januari!$L$6:$L$44)-ROW(Januari!$L$6)+1),ROW(G7))))</f>
        <v>Aula SMK Negeri 2 Kota Ternate</v>
      </c>
      <c r="I10" s="8" t="str">
        <f t="array" ref="I10">IF($A10="","",INDEX(Januari!J$6:J$44,SMALL(IF(Januari!$L$6:$L$44=$C$1,ROW(Januari!$L$6:$L$44)-ROW(Januari!$L$6)+1),ROW(H7))))</f>
        <v>Kegiatan Peningkatan Kompetensi literasi digital dan Pemahaman Artificial Inteligence (AI)</v>
      </c>
      <c r="J10" s="8">
        <f t="array" ref="J10">IF($A10="","",INDEX(Januari!K$6:K$44,SMALL(IF(Januari!$L$6:$L$44=$C$1,ROW(Januari!$L$6:$L$44)-ROW(Januari!$L$6)+1),ROW(I7))))</f>
        <v>0</v>
      </c>
      <c r="K10" s="9"/>
    </row>
    <row r="11" spans="1:11">
      <c r="A11" s="6">
        <f t="array" ref="A11">IFERROR(INDEX(Januari!B$6:B$44,SMALL(IF(Januari!$L$6:$L$44=$C$1,ROW(Januari!$L$6:$L$44)-ROW(Januari!$L$6)+1),ROW(A8))),"")</f>
        <v>46042</v>
      </c>
      <c r="B11" s="7">
        <f t="array" ref="B11">IF($A11="","",INDEX(Januari!C$6:C$44,SMALL(IF(Januari!$L$6:$L$44=$C$1,ROW(Januari!$L$6:$L$44)-ROW(Januari!$L$6)+1),ROW(A8))))</f>
        <v>18750000</v>
      </c>
      <c r="C11" s="7">
        <f t="array" ref="C11">IF($A11="","",INDEX(Januari!D$6:D$44,SMALL(IF(Januari!$L$6:$L$44=$C$1,ROW(Januari!$L$6:$L$44)-ROW(Januari!$L$6)+1),ROW(B8))))</f>
        <v>18750000</v>
      </c>
      <c r="D11" s="8" t="str">
        <f t="array" ref="D11">IF($A11="","",INDEX(Januari!E$6:E$44,SMALL(IF(Januari!$L$6:$L$44=$C$1,ROW(Januari!$L$6:$L$44)-ROW(Januari!$L$6)+1),ROW(C8))))</f>
        <v>Teras Atiqa</v>
      </c>
      <c r="E11" s="8" t="str">
        <f t="array" ref="E11">IF($A11="","",INDEX(Januari!F$6:F$44,SMALL(IF(Januari!$L$6:$L$44=$C$1,ROW(Januari!$L$6:$L$44)-ROW(Januari!$L$6)+1),ROW(D8))))</f>
        <v>Yulia</v>
      </c>
      <c r="F11" s="8" t="str">
        <f t="array" ref="F11">IF($A11="","",INDEX(Januari!G$6:G$44,SMALL(IF(Januari!$L$6:$L$44=$C$1,ROW(Januari!$L$6:$L$44)-ROW(Januari!$L$6)+1),ROW(E8))))</f>
        <v>Vivi</v>
      </c>
      <c r="G11" s="8" t="str">
        <f t="array" ref="G11">IF($A11="","",INDEX(Januari!H$6:H$44,SMALL(IF(Januari!$L$6:$L$44=$C$1,ROW(Januari!$L$6:$L$44)-ROW(Januari!$L$6)+1),ROW(F8))))</f>
        <v>Pagi</v>
      </c>
      <c r="H11" s="8" t="str">
        <f t="array" ref="H11">IF($A11="","",INDEX(Januari!I$6:I$44,SMALL(IF(Januari!$L$6:$L$44=$C$1,ROW(Januari!$L$6:$L$44)-ROW(Januari!$L$6)+1),ROW(G8))))</f>
        <v>Aula SMK Negeri 2 Kota Ternate</v>
      </c>
      <c r="I11" s="8" t="str">
        <f t="array" ref="I11">IF($A11="","",INDEX(Januari!J$6:J$44,SMALL(IF(Januari!$L$6:$L$44=$C$1,ROW(Januari!$L$6:$L$44)-ROW(Januari!$L$6)+1),ROW(H8))))</f>
        <v>Kegiatan Peningkatan Kompetensi literasi digital dan Pemahaman Artificial Inteligence (AI)</v>
      </c>
      <c r="J11" s="8">
        <f t="array" ref="J11">IF($A11="","",INDEX(Januari!K$6:K$44,SMALL(IF(Januari!$L$6:$L$44=$C$1,ROW(Januari!$L$6:$L$44)-ROW(Januari!$L$6)+1),ROW(I8))))</f>
        <v>0</v>
      </c>
      <c r="K11" s="9"/>
    </row>
    <row r="12" spans="1:11">
      <c r="A12" s="6">
        <f t="array" ref="A12">IFERROR(INDEX(Januari!B$6:B$44,SMALL(IF(Januari!$L$6:$L$44=$C$1,ROW(Januari!$L$6:$L$44)-ROW(Januari!$L$6)+1),ROW(A9))),"")</f>
        <v>46043</v>
      </c>
      <c r="B12" s="7">
        <f t="array" ref="B12">IF($A12="","",INDEX(Januari!C$6:C$44,SMALL(IF(Januari!$L$6:$L$44=$C$1,ROW(Januari!$L$6:$L$44)-ROW(Januari!$L$6)+1),ROW(A9))))</f>
        <v>1200000</v>
      </c>
      <c r="C12" s="7">
        <f t="array" ref="C12">IF($A12="","",INDEX(Januari!D$6:D$44,SMALL(IF(Januari!$L$6:$L$44=$C$1,ROW(Januari!$L$6:$L$44)-ROW(Januari!$L$6)+1),ROW(B9))))</f>
        <v>1200000</v>
      </c>
      <c r="D12" s="8" t="str">
        <f t="array" ref="D12">IF($A12="","",INDEX(Januari!E$6:E$44,SMALL(IF(Januari!$L$6:$L$44=$C$1,ROW(Januari!$L$6:$L$44)-ROW(Januari!$L$6)+1),ROW(C9))))</f>
        <v>Teluk Persia 2 (Canox)</v>
      </c>
      <c r="E12" s="8" t="str">
        <f t="array" ref="E12">IF($A12="","",INDEX(Januari!F$6:F$44,SMALL(IF(Januari!$L$6:$L$44=$C$1,ROW(Januari!$L$6:$L$44)-ROW(Januari!$L$6)+1),ROW(D9))))</f>
        <v>Yulia</v>
      </c>
      <c r="F12" s="8" t="str">
        <f t="array" ref="F12">IF($A12="","",INDEX(Januari!G$6:G$44,SMALL(IF(Januari!$L$6:$L$44=$C$1,ROW(Januari!$L$6:$L$44)-ROW(Januari!$L$6)+1),ROW(E9))))</f>
        <v>Vivi</v>
      </c>
      <c r="G12" s="8" t="str">
        <f t="array" ref="G12">IF($A12="","",INDEX(Januari!H$6:H$44,SMALL(IF(Januari!$L$6:$L$44=$C$1,ROW(Januari!$L$6:$L$44)-ROW(Januari!$L$6)+1),ROW(F9))))</f>
        <v>Pagi</v>
      </c>
      <c r="H12" s="8" t="str">
        <f t="array" ref="H12">IF($A12="","",INDEX(Januari!I$6:I$44,SMALL(IF(Januari!$L$6:$L$44=$C$1,ROW(Januari!$L$6:$L$44)-ROW(Januari!$L$6)+1),ROW(G9))))</f>
        <v>Sofifi, Pelabuhan Spead Sofifi</v>
      </c>
      <c r="I12" s="8" t="str">
        <f t="array" ref="I12">IF($A12="","",INDEX(Januari!J$6:J$44,SMALL(IF(Januari!$L$6:$L$44=$C$1,ROW(Januari!$L$6:$L$44)-ROW(Januari!$L$6)+1),ROW(H9))))</f>
        <v>Ke Kantor</v>
      </c>
      <c r="J12" s="8">
        <f t="array" ref="J12">IF($A12="","",INDEX(Januari!K$6:K$44,SMALL(IF(Januari!$L$6:$L$44=$C$1,ROW(Januari!$L$6:$L$44)-ROW(Januari!$L$6)+1),ROW(I9))))</f>
        <v>0</v>
      </c>
      <c r="K12" s="9"/>
    </row>
    <row r="13" spans="1:11">
      <c r="A13" s="6">
        <f t="array" ref="A13">IFERROR(INDEX(Januari!B$6:B$44,SMALL(IF(Januari!$L$6:$L$44=$C$1,ROW(Januari!$L$6:$L$44)-ROW(Januari!$L$6)+1),ROW(A10))),"")</f>
        <v>46043</v>
      </c>
      <c r="B13" s="7">
        <f t="array" ref="B13">IF($A13="","",INDEX(Januari!C$6:C$44,SMALL(IF(Januari!$L$6:$L$44=$C$1,ROW(Januari!$L$6:$L$44)-ROW(Januari!$L$6)+1),ROW(A10))))</f>
        <v>700000</v>
      </c>
      <c r="C13" s="7">
        <f t="array" ref="C13">IF($A13="","",INDEX(Januari!D$6:D$44,SMALL(IF(Januari!$L$6:$L$44=$C$1,ROW(Januari!$L$6:$L$44)-ROW(Januari!$L$6)+1),ROW(B10))))</f>
        <v>700000</v>
      </c>
      <c r="D13" s="8" t="str">
        <f t="array" ref="D13">IF($A13="","",INDEX(Januari!E$6:E$44,SMALL(IF(Januari!$L$6:$L$44=$C$1,ROW(Januari!$L$6:$L$44)-ROW(Januari!$L$6)+1),ROW(C10))))</f>
        <v>Teluk Persia 2 (Canox)</v>
      </c>
      <c r="E13" s="8" t="str">
        <f t="array" ref="E13">IF($A13="","",INDEX(Januari!F$6:F$44,SMALL(IF(Januari!$L$6:$L$44=$C$1,ROW(Januari!$L$6:$L$44)-ROW(Januari!$L$6)+1),ROW(D10))))</f>
        <v>Yulia</v>
      </c>
      <c r="F13" s="8" t="str">
        <f t="array" ref="F13">IF($A13="","",INDEX(Januari!G$6:G$44,SMALL(IF(Januari!$L$6:$L$44=$C$1,ROW(Januari!$L$6:$L$44)-ROW(Januari!$L$6)+1),ROW(E10))))</f>
        <v>Vivi</v>
      </c>
      <c r="G13" s="8" t="str">
        <f t="array" ref="G13">IF($A13="","",INDEX(Januari!H$6:H$44,SMALL(IF(Januari!$L$6:$L$44=$C$1,ROW(Januari!$L$6:$L$44)-ROW(Januari!$L$6)+1),ROW(F10))))</f>
        <v>Pagi</v>
      </c>
      <c r="H13" s="8" t="str">
        <f t="array" ref="H13">IF($A13="","",INDEX(Januari!I$6:I$44,SMALL(IF(Januari!$L$6:$L$44=$C$1,ROW(Januari!$L$6:$L$44)-ROW(Januari!$L$6)+1),ROW(G10))))</f>
        <v>Sofifi, Pelabuhan Spead Sofifi</v>
      </c>
      <c r="I13" s="8" t="str">
        <f t="array" ref="I13">IF($A13="","",INDEX(Januari!J$6:J$44,SMALL(IF(Januari!$L$6:$L$44=$C$1,ROW(Januari!$L$6:$L$44)-ROW(Januari!$L$6)+1),ROW(H10))))</f>
        <v>pulang batal</v>
      </c>
      <c r="J13" s="8">
        <f t="array" ref="J13">IF($A13="","",INDEX(Januari!K$6:K$44,SMALL(IF(Januari!$L$6:$L$44=$C$1,ROW(Januari!$L$6:$L$44)-ROW(Januari!$L$6)+1),ROW(I10))))</f>
        <v>0</v>
      </c>
      <c r="K13" s="9"/>
    </row>
    <row r="14" spans="1:11">
      <c r="A14" s="6">
        <f t="array" ref="A14">IFERROR(INDEX(Januari!B$6:B$44,SMALL(IF(Januari!$L$6:$L$44=$C$1,ROW(Januari!$L$6:$L$44)-ROW(Januari!$L$6)+1),ROW(A11))),"")</f>
        <v>46043</v>
      </c>
      <c r="B14" s="7">
        <f t="array" ref="B14">IF($A14="","",INDEX(Januari!C$6:C$44,SMALL(IF(Januari!$L$6:$L$44=$C$1,ROW(Januari!$L$6:$L$44)-ROW(Januari!$L$6)+1),ROW(A11))))</f>
        <v>3563400</v>
      </c>
      <c r="C14" s="7">
        <f t="array" ref="C14">IF($A14="","",INDEX(Januari!D$6:D$44,SMALL(IF(Januari!$L$6:$L$44=$C$1,ROW(Januari!$L$6:$L$44)-ROW(Januari!$L$6)+1),ROW(B11))))</f>
        <v>3563400</v>
      </c>
      <c r="D14" s="8" t="str">
        <f t="array" ref="D14">IF($A14="","",INDEX(Januari!E$6:E$44,SMALL(IF(Januari!$L$6:$L$44=$C$1,ROW(Januari!$L$6:$L$44)-ROW(Januari!$L$6)+1),ROW(C11))))</f>
        <v>Yulia Travel</v>
      </c>
      <c r="E14" s="8" t="str">
        <f t="array" ref="E14">IF($A14="","",INDEX(Januari!F$6:F$44,SMALL(IF(Januari!$L$6:$L$44=$C$1,ROW(Januari!$L$6:$L$44)-ROW(Januari!$L$6)+1),ROW(D11))))</f>
        <v>Yulia</v>
      </c>
      <c r="F14" s="8" t="str">
        <f t="array" ref="F14">IF($A14="","",INDEX(Januari!G$6:G$44,SMALL(IF(Januari!$L$6:$L$44=$C$1,ROW(Januari!$L$6:$L$44)-ROW(Januari!$L$6)+1),ROW(E11))))</f>
        <v>Vivi</v>
      </c>
      <c r="G14" s="8" t="str">
        <f t="array" ref="G14">IF($A14="","",INDEX(Januari!H$6:H$44,SMALL(IF(Januari!$L$6:$L$44=$C$1,ROW(Januari!$L$6:$L$44)-ROW(Januari!$L$6)+1),ROW(F11))))</f>
        <v>Malam</v>
      </c>
      <c r="H14" s="8" t="str">
        <f t="array" ref="H14">IF($A14="","",INDEX(Januari!I$6:I$44,SMALL(IF(Januari!$L$6:$L$44=$C$1,ROW(Januari!$L$6:$L$44)-ROW(Januari!$L$6)+1),ROW(G11))))</f>
        <v>Ternate</v>
      </c>
      <c r="I14" s="8" t="str">
        <f t="array" ref="I14">IF($A14="","",INDEX(Januari!J$6:J$44,SMALL(IF(Januari!$L$6:$L$44=$C$1,ROW(Januari!$L$6:$L$44)-ROW(Januari!$L$6)+1),ROW(H11))))</f>
        <v>Perjadin Pergi</v>
      </c>
      <c r="J14" s="8" t="str">
        <f t="array" ref="J14">IF($A14="","",INDEX(Januari!K$6:K$44,SMALL(IF(Januari!$L$6:$L$44=$C$1,ROW(Januari!$L$6:$L$44)-ROW(Januari!$L$6)+1),ROW(I11))))</f>
        <v>Abubakar Hi. Abdullah, S.pd., Msi</v>
      </c>
      <c r="K14" s="9"/>
    </row>
    <row r="15" spans="1:11">
      <c r="A15" s="6">
        <f t="array" ref="A15">IFERROR(INDEX(Januari!B$6:B$44,SMALL(IF(Januari!$L$6:$L$44=$C$1,ROW(Januari!$L$6:$L$44)-ROW(Januari!$L$6)+1),ROW(A12))),"")</f>
        <v>0</v>
      </c>
      <c r="B15" s="7">
        <f t="array" ref="B15">IF($A15="","",INDEX(Januari!C$6:C$44,SMALL(IF(Januari!$L$6:$L$44=$C$1,ROW(Januari!$L$6:$L$44)-ROW(Januari!$L$6)+1),ROW(A12))))</f>
        <v>2072095</v>
      </c>
      <c r="C15" s="7">
        <f t="array" ref="C15">IF($A15="","",INDEX(Januari!D$6:D$44,SMALL(IF(Januari!$L$6:$L$44=$C$1,ROW(Januari!$L$6:$L$44)-ROW(Januari!$L$6)+1),ROW(B12))))</f>
        <v>700000</v>
      </c>
      <c r="D15" s="8">
        <f t="array" ref="D15">IF($A15="","",INDEX(Januari!E$6:E$44,SMALL(IF(Januari!$L$6:$L$44=$C$1,ROW(Januari!$L$6:$L$44)-ROW(Januari!$L$6)+1),ROW(C12))))</f>
        <v>0</v>
      </c>
      <c r="E15" s="8">
        <f t="array" ref="E15">IF($A15="","",INDEX(Januari!F$6:F$44,SMALL(IF(Januari!$L$6:$L$44=$C$1,ROW(Januari!$L$6:$L$44)-ROW(Januari!$L$6)+1),ROW(D12))))</f>
        <v>0</v>
      </c>
      <c r="F15" s="8">
        <f t="array" ref="F15">IF($A15="","",INDEX(Januari!G$6:G$44,SMALL(IF(Januari!$L$6:$L$44=$C$1,ROW(Januari!$L$6:$L$44)-ROW(Januari!$L$6)+1),ROW(E12))))</f>
        <v>0</v>
      </c>
      <c r="G15" s="8">
        <f t="array" ref="G15">IF($A15="","",INDEX(Januari!H$6:H$44,SMALL(IF(Januari!$L$6:$L$44=$C$1,ROW(Januari!$L$6:$L$44)-ROW(Januari!$L$6)+1),ROW(F12))))</f>
        <v>0</v>
      </c>
      <c r="H15" s="8">
        <f t="array" ref="H15">IF($A15="","",INDEX(Januari!I$6:I$44,SMALL(IF(Januari!$L$6:$L$44=$C$1,ROW(Januari!$L$6:$L$44)-ROW(Januari!$L$6)+1),ROW(G12))))</f>
        <v>0</v>
      </c>
      <c r="I15" s="8" t="str">
        <f t="array" ref="I15">IF($A15="","",INDEX(Januari!J$6:J$44,SMALL(IF(Januari!$L$6:$L$44=$C$1,ROW(Januari!$L$6:$L$44)-ROW(Januari!$L$6)+1),ROW(H12))))</f>
        <v>Reschedule 26 januari 2026</v>
      </c>
      <c r="J15" s="8">
        <f t="array" ref="J15">IF($A15="","",INDEX(Januari!K$6:K$44,SMALL(IF(Januari!$L$6:$L$44=$C$1,ROW(Januari!$L$6:$L$44)-ROW(Januari!$L$6)+1),ROW(I12))))</f>
        <v>0</v>
      </c>
      <c r="K15" s="9"/>
    </row>
    <row r="16" spans="1:11">
      <c r="A16" s="6">
        <f t="array" ref="A16">IFERROR(INDEX(Januari!B$6:B$44,SMALL(IF(Januari!$L$6:$L$44=$C$1,ROW(Januari!$L$6:$L$44)-ROW(Januari!$L$6)+1),ROW(A13))),"")</f>
        <v>46044</v>
      </c>
      <c r="B16" s="7">
        <f t="array" ref="B16">IF($A16="","",INDEX(Januari!C$6:C$44,SMALL(IF(Januari!$L$6:$L$44=$C$1,ROW(Januari!$L$6:$L$44)-ROW(Januari!$L$6)+1),ROW(A13))))</f>
        <v>50000</v>
      </c>
      <c r="C16" s="7">
        <f t="array" ref="C16">IF($A16="","",INDEX(Januari!D$6:D$44,SMALL(IF(Januari!$L$6:$L$44=$C$1,ROW(Januari!$L$6:$L$44)-ROW(Januari!$L$6)+1),ROW(B13))))</f>
        <v>50000</v>
      </c>
      <c r="D16" s="8" t="str">
        <f t="array" ref="D16">IF($A16="","",INDEX(Januari!E$6:E$44,SMALL(IF(Januari!$L$6:$L$44=$C$1,ROW(Januari!$L$6:$L$44)-ROW(Januari!$L$6)+1),ROW(C13))))</f>
        <v>Yulia</v>
      </c>
      <c r="E16" s="8" t="str">
        <f t="array" ref="E16">IF($A16="","",INDEX(Januari!F$6:F$44,SMALL(IF(Januari!$L$6:$L$44=$C$1,ROW(Januari!$L$6:$L$44)-ROW(Januari!$L$6)+1),ROW(D13))))</f>
        <v>Yulia</v>
      </c>
      <c r="F16" s="8" t="str">
        <f t="array" ref="F16">IF($A16="","",INDEX(Januari!G$6:G$44,SMALL(IF(Januari!$L$6:$L$44=$C$1,ROW(Januari!$L$6:$L$44)-ROW(Januari!$L$6)+1),ROW(E13))))</f>
        <v>Vivi</v>
      </c>
      <c r="G16" s="8" t="str">
        <f t="array" ref="G16">IF($A16="","",INDEX(Januari!H$6:H$44,SMALL(IF(Januari!$L$6:$L$44=$C$1,ROW(Januari!$L$6:$L$44)-ROW(Januari!$L$6)+1),ROW(F13))))</f>
        <v>Sore</v>
      </c>
      <c r="H16" s="8" t="str">
        <f t="array" ref="H16">IF($A16="","",INDEX(Januari!I$6:I$44,SMALL(IF(Januari!$L$6:$L$44=$C$1,ROW(Januari!$L$6:$L$44)-ROW(Januari!$L$6)+1),ROW(G13))))</f>
        <v>Ternate</v>
      </c>
      <c r="I16" s="8" t="str">
        <f t="array" ref="I16">IF($A16="","",INDEX(Januari!J$6:J$44,SMALL(IF(Januari!$L$6:$L$44=$C$1,ROW(Januari!$L$6:$L$44)-ROW(Januari!$L$6)+1),ROW(H13))))</f>
        <v>Cap bbm</v>
      </c>
      <c r="J16" s="8">
        <f t="array" ref="J16">IF($A16="","",INDEX(Januari!K$6:K$44,SMALL(IF(Januari!$L$6:$L$44=$C$1,ROW(Januari!$L$6:$L$44)-ROW(Januari!$L$6)+1),ROW(I13))))</f>
        <v>0</v>
      </c>
      <c r="K16" s="9"/>
    </row>
    <row r="17" spans="1:11">
      <c r="A17" s="6">
        <f t="array" ref="A17">IFERROR(INDEX(Januari!B$6:B$44,SMALL(IF(Januari!$L$6:$L$44=$C$1,ROW(Januari!$L$6:$L$44)-ROW(Januari!$L$6)+1),ROW(A14))),"")</f>
        <v>46048</v>
      </c>
      <c r="B17" s="7">
        <f t="array" ref="B17">IF($A17="","",INDEX(Januari!C$6:C$44,SMALL(IF(Januari!$L$6:$L$44=$C$1,ROW(Januari!$L$6:$L$44)-ROW(Januari!$L$6)+1),ROW(A14))))</f>
        <v>3800000</v>
      </c>
      <c r="C17" s="7">
        <f t="array" ref="C17">IF($A17="","",INDEX(Januari!D$6:D$44,SMALL(IF(Januari!$L$6:$L$44=$C$1,ROW(Januari!$L$6:$L$44)-ROW(Januari!$L$6)+1),ROW(B14))))</f>
        <v>3800000</v>
      </c>
      <c r="D17" s="8" t="str">
        <f t="array" ref="D17">IF($A17="","",INDEX(Januari!E$6:E$44,SMALL(IF(Januari!$L$6:$L$44=$C$1,ROW(Januari!$L$6:$L$44)-ROW(Januari!$L$6)+1),ROW(C14))))</f>
        <v>...Elektronik</v>
      </c>
      <c r="E17" s="8" t="str">
        <f t="array" ref="E17">IF($A17="","",INDEX(Januari!F$6:F$44,SMALL(IF(Januari!$L$6:$L$44=$C$1,ROW(Januari!$L$6:$L$44)-ROW(Januari!$L$6)+1),ROW(D14))))</f>
        <v>Yulia</v>
      </c>
      <c r="F17" s="8" t="str">
        <f t="array" ref="F17">IF($A17="","",INDEX(Januari!G$6:G$44,SMALL(IF(Januari!$L$6:$L$44=$C$1,ROW(Januari!$L$6:$L$44)-ROW(Januari!$L$6)+1),ROW(E14))))</f>
        <v>Vivi</v>
      </c>
      <c r="G17" s="8" t="str">
        <f t="array" ref="G17">IF($A17="","",INDEX(Januari!H$6:H$44,SMALL(IF(Januari!$L$6:$L$44=$C$1,ROW(Januari!$L$6:$L$44)-ROW(Januari!$L$6)+1),ROW(F14))))</f>
        <v>Siang</v>
      </c>
      <c r="H17" s="8" t="str">
        <f t="array" ref="H17">IF($A17="","",INDEX(Januari!I$6:I$44,SMALL(IF(Januari!$L$6:$L$44=$C$1,ROW(Januari!$L$6:$L$44)-ROW(Januari!$L$6)+1),ROW(G14))))</f>
        <v>Sofifi</v>
      </c>
      <c r="I17" s="8" t="str">
        <f t="array" ref="I17">IF($A17="","",INDEX(Januari!J$6:J$44,SMALL(IF(Januari!$L$6:$L$44=$C$1,ROW(Januari!$L$6:$L$44)-ROW(Januari!$L$6)+1),ROW(H14))))</f>
        <v>Pembelian ShowCase</v>
      </c>
      <c r="J17" s="8">
        <f t="array" ref="J17">IF($A17="","",INDEX(Januari!K$6:K$44,SMALL(IF(Januari!$L$6:$L$44=$C$1,ROW(Januari!$L$6:$L$44)-ROW(Januari!$L$6)+1),ROW(I14))))</f>
        <v>0</v>
      </c>
      <c r="K17" s="9"/>
    </row>
    <row r="18" spans="1:11">
      <c r="A18" s="6">
        <f t="array" ref="A18">IFERROR(INDEX(Januari!B$6:B$44,SMALL(IF(Januari!$L$6:$L$44=$C$1,ROW(Januari!$L$6:$L$44)-ROW(Januari!$L$6)+1),ROW(A15))),"")</f>
        <v>46048</v>
      </c>
      <c r="B18" s="7">
        <f t="array" ref="B18">IF($A18="","",INDEX(Januari!C$6:C$44,SMALL(IF(Januari!$L$6:$L$44=$C$1,ROW(Januari!$L$6:$L$44)-ROW(Januari!$L$6)+1),ROW(A15))))</f>
        <v>3681720</v>
      </c>
      <c r="C18" s="7">
        <f t="array" ref="C18">IF($A18="","",INDEX(Januari!D$6:D$44,SMALL(IF(Januari!$L$6:$L$44=$C$1,ROW(Januari!$L$6:$L$44)-ROW(Januari!$L$6)+1),ROW(B15))))</f>
        <v>3681720</v>
      </c>
      <c r="D18" s="8" t="str">
        <f t="array" ref="D18">IF($A18="","",INDEX(Januari!E$6:E$44,SMALL(IF(Januari!$L$6:$L$44=$C$1,ROW(Januari!$L$6:$L$44)-ROW(Januari!$L$6)+1),ROW(C15))))</f>
        <v>Yulia Travel</v>
      </c>
      <c r="E18" s="8" t="str">
        <f t="array" ref="E18">IF($A18="","",INDEX(Januari!F$6:F$44,SMALL(IF(Januari!$L$6:$L$44=$C$1,ROW(Januari!$L$6:$L$44)-ROW(Januari!$L$6)+1),ROW(D15))))</f>
        <v>Yulia</v>
      </c>
      <c r="F18" s="8" t="str">
        <f t="array" ref="F18">IF($A18="","",INDEX(Januari!G$6:G$44,SMALL(IF(Januari!$L$6:$L$44=$C$1,ROW(Januari!$L$6:$L$44)-ROW(Januari!$L$6)+1),ROW(E15))))</f>
        <v>Vivi</v>
      </c>
      <c r="G18" s="8" t="str">
        <f t="array" ref="G18">IF($A18="","",INDEX(Januari!H$6:H$44,SMALL(IF(Januari!$L$6:$L$44=$C$1,ROW(Januari!$L$6:$L$44)-ROW(Januari!$L$6)+1),ROW(F15))))</f>
        <v>Pagi</v>
      </c>
      <c r="H18" s="8" t="str">
        <f t="array" ref="H18">IF($A18="","",INDEX(Januari!I$6:I$44,SMALL(IF(Januari!$L$6:$L$44=$C$1,ROW(Januari!$L$6:$L$44)-ROW(Januari!$L$6)+1),ROW(G15))))</f>
        <v>Ternate</v>
      </c>
      <c r="I18" s="8" t="str">
        <f t="array" ref="I18">IF($A18="","",INDEX(Januari!J$6:J$44,SMALL(IF(Januari!$L$6:$L$44=$C$1,ROW(Januari!$L$6:$L$44)-ROW(Januari!$L$6)+1),ROW(H15))))</f>
        <v>Perjalanan Dinas</v>
      </c>
      <c r="J18" s="8" t="str">
        <f t="array" ref="J18">IF($A18="","",INDEX(Januari!K$6:K$44,SMALL(IF(Januari!$L$6:$L$44=$C$1,ROW(Januari!$L$6:$L$44)-ROW(Januari!$L$6)+1),ROW(I15))))</f>
        <v>Irwan Sergi</v>
      </c>
      <c r="K18" s="9"/>
    </row>
    <row r="19" spans="1:11">
      <c r="A19" s="6">
        <f t="array" ref="A19">IFERROR(INDEX(Januari!B$6:B$44,SMALL(IF(Januari!$L$6:$L$44=$C$1,ROW(Januari!$L$6:$L$44)-ROW(Januari!$L$6)+1),ROW(A16))),"")</f>
        <v>46050</v>
      </c>
      <c r="B19" s="7">
        <f t="array" ref="B19">IF($A19="","",INDEX(Januari!C$6:C$44,SMALL(IF(Januari!$L$6:$L$44=$C$1,ROW(Januari!$L$6:$L$44)-ROW(Januari!$L$6)+1),ROW(A16))))</f>
        <v>3704238</v>
      </c>
      <c r="C19" s="7">
        <f t="array" ref="C19">IF($A19="","",INDEX(Januari!D$6:D$44,SMALL(IF(Januari!$L$6:$L$44=$C$1,ROW(Januari!$L$6:$L$44)-ROW(Januari!$L$6)+1),ROW(B16))))</f>
        <v>3704238</v>
      </c>
      <c r="D19" s="8" t="str">
        <f t="array" ref="D19">IF($A19="","",INDEX(Januari!E$6:E$44,SMALL(IF(Januari!$L$6:$L$44=$C$1,ROW(Januari!$L$6:$L$44)-ROW(Januari!$L$6)+1),ROW(C16))))</f>
        <v>Tiket.com</v>
      </c>
      <c r="E19" s="8" t="str">
        <f t="array" ref="E19">IF($A19="","",INDEX(Januari!F$6:F$44,SMALL(IF(Januari!$L$6:$L$44=$C$1,ROW(Januari!$L$6:$L$44)-ROW(Januari!$L$6)+1),ROW(D16))))</f>
        <v>Sofyan</v>
      </c>
      <c r="F19" s="8" t="str">
        <f t="array" ref="F19">IF($A19="","",INDEX(Januari!G$6:G$44,SMALL(IF(Januari!$L$6:$L$44=$C$1,ROW(Januari!$L$6:$L$44)-ROW(Januari!$L$6)+1),ROW(E16))))</f>
        <v>Vivi</v>
      </c>
      <c r="G19" s="8" t="str">
        <f t="array" ref="G19">IF($A19="","",INDEX(Januari!H$6:H$44,SMALL(IF(Januari!$L$6:$L$44=$C$1,ROW(Januari!$L$6:$L$44)-ROW(Januari!$L$6)+1),ROW(F16))))</f>
        <v>Malam</v>
      </c>
      <c r="H19" s="8" t="str">
        <f t="array" ref="H19">IF($A19="","",INDEX(Januari!I$6:I$44,SMALL(IF(Januari!$L$6:$L$44=$C$1,ROW(Januari!$L$6:$L$44)-ROW(Januari!$L$6)+1),ROW(G16))))</f>
        <v>Ternate</v>
      </c>
      <c r="I19" s="8" t="str">
        <f t="array" ref="I19">IF($A19="","",INDEX(Januari!J$6:J$44,SMALL(IF(Januari!$L$6:$L$44=$C$1,ROW(Januari!$L$6:$L$44)-ROW(Januari!$L$6)+1),ROW(H16))))</f>
        <v>Perjalanan Dinas, Pak Kadis pulang mendadak</v>
      </c>
      <c r="J19" s="8" t="str">
        <f t="array" ref="J19">IF($A19="","",INDEX(Januari!K$6:K$44,SMALL(IF(Januari!$L$6:$L$44=$C$1,ROW(Januari!$L$6:$L$44)-ROW(Januari!$L$6)+1),ROW(I16))))</f>
        <v>Abubakar Hi. Abdullah, S.pd., Msi</v>
      </c>
      <c r="K19" s="9"/>
    </row>
    <row r="20" spans="1:11">
      <c r="A20" s="6">
        <f t="array" ref="A20">IFERROR(INDEX(Januari!B$6:B$44,SMALL(IF(Januari!$L$6:$L$44=$C$1,ROW(Januari!$L$6:$L$44)-ROW(Januari!$L$6)+1),ROW(A17))),"")</f>
        <v>46051</v>
      </c>
      <c r="B20" s="7">
        <f t="array" ref="B20">IF($A20="","",INDEX(Januari!C$6:C$44,SMALL(IF(Januari!$L$6:$L$44=$C$1,ROW(Januari!$L$6:$L$44)-ROW(Januari!$L$6)+1),ROW(A17))))</f>
        <v>209700</v>
      </c>
      <c r="C20" s="7">
        <f t="array" ref="C20">IF($A20="","",INDEX(Januari!D$6:D$44,SMALL(IF(Januari!$L$6:$L$44=$C$1,ROW(Januari!$L$6:$L$44)-ROW(Januari!$L$6)+1),ROW(B17))))</f>
        <v>209700</v>
      </c>
      <c r="D20" s="8" t="str">
        <f t="array" ref="D20">IF($A20="","",INDEX(Januari!E$6:E$44,SMALL(IF(Januari!$L$6:$L$44=$C$1,ROW(Januari!$L$6:$L$44)-ROW(Januari!$L$6)+1),ROW(C17))))</f>
        <v>Mimy dan Jana</v>
      </c>
      <c r="E20" s="8" t="str">
        <f t="array" ref="E20">IF($A20="","",INDEX(Januari!F$6:F$44,SMALL(IF(Januari!$L$6:$L$44=$C$1,ROW(Januari!$L$6:$L$44)-ROW(Januari!$L$6)+1),ROW(D17))))</f>
        <v>Yulia</v>
      </c>
      <c r="F20" s="8" t="str">
        <f t="array" ref="F20">IF($A20="","",INDEX(Januari!G$6:G$44,SMALL(IF(Januari!$L$6:$L$44=$C$1,ROW(Januari!$L$6:$L$44)-ROW(Januari!$L$6)+1),ROW(E17))))</f>
        <v>Vivi</v>
      </c>
      <c r="G20" s="8" t="str">
        <f t="array" ref="G20">IF($A20="","",INDEX(Januari!H$6:H$44,SMALL(IF(Januari!$L$6:$L$44=$C$1,ROW(Januari!$L$6:$L$44)-ROW(Januari!$L$6)+1),ROW(F17))))</f>
        <v>Pagi</v>
      </c>
      <c r="H20" s="8" t="str">
        <f t="array" ref="H20">IF($A20="","",INDEX(Januari!I$6:I$44,SMALL(IF(Januari!$L$6:$L$44=$C$1,ROW(Januari!$L$6:$L$44)-ROW(Januari!$L$6)+1),ROW(G17))))</f>
        <v>Sofifi, Kantor DIKBUD</v>
      </c>
      <c r="I20" s="8" t="str">
        <f t="array" ref="I20">IF($A20="","",INDEX(Januari!J$6:J$44,SMALL(IF(Januari!$L$6:$L$44=$C$1,ROW(Januari!$L$6:$L$44)-ROW(Januari!$L$6)+1),ROW(H17))))</f>
        <v>Beli Ember 1 dan Gayung 2 Untuk Kamar Mandi Wanita Lantai 1</v>
      </c>
      <c r="J20" s="8">
        <f t="array" ref="J20">IF($A20="","",INDEX(Januari!K$6:K$44,SMALL(IF(Januari!$L$6:$L$44=$C$1,ROW(Januari!$L$6:$L$44)-ROW(Januari!$L$6)+1),ROW(I17))))</f>
        <v>0</v>
      </c>
      <c r="K20" s="9"/>
    </row>
    <row r="21" spans="1:11">
      <c r="A21" s="6">
        <f t="array" ref="A21">IFERROR(INDEX(Januari!B$6:B$44,SMALL(IF(Januari!$L$6:$L$44=$C$1,ROW(Januari!$L$6:$L$44)-ROW(Januari!$L$6)+1),ROW(A18))),"")</f>
        <v>46051</v>
      </c>
      <c r="B21" s="7">
        <f t="array" ref="B21">IF($A21="","",INDEX(Januari!C$6:C$44,SMALL(IF(Januari!$L$6:$L$44=$C$1,ROW(Januari!$L$6:$L$44)-ROW(Januari!$L$6)+1),ROW(A18))))</f>
        <v>762500</v>
      </c>
      <c r="C21" s="7">
        <f t="array" ref="C21">IF($A21="","",INDEX(Januari!D$6:D$44,SMALL(IF(Januari!$L$6:$L$44=$C$1,ROW(Januari!$L$6:$L$44)-ROW(Januari!$L$6)+1),ROW(B18))))</f>
        <v>762500</v>
      </c>
      <c r="D21" s="8" t="str">
        <f t="array" ref="D21">IF($A21="","",INDEX(Januari!E$6:E$44,SMALL(IF(Januari!$L$6:$L$44=$C$1,ROW(Januari!$L$6:$L$44)-ROW(Januari!$L$6)+1),ROW(C18))))</f>
        <v>Livin mandiri Ireine May Lady Prang</v>
      </c>
      <c r="E21" s="8" t="str">
        <f t="array" ref="E21">IF($A21="","",INDEX(Januari!F$6:F$44,SMALL(IF(Januari!$L$6:$L$44=$C$1,ROW(Januari!$L$6:$L$44)-ROW(Januari!$L$6)+1),ROW(D18))))</f>
        <v>Yulia</v>
      </c>
      <c r="F21" s="8" t="str">
        <f t="array" ref="F21">IF($A21="","",INDEX(Januari!G$6:G$44,SMALL(IF(Januari!$L$6:$L$44=$C$1,ROW(Januari!$L$6:$L$44)-ROW(Januari!$L$6)+1),ROW(E18))))</f>
        <v>Vivi</v>
      </c>
      <c r="G21" s="8" t="str">
        <f t="array" ref="G21">IF($A21="","",INDEX(Januari!H$6:H$44,SMALL(IF(Januari!$L$6:$L$44=$C$1,ROW(Januari!$L$6:$L$44)-ROW(Januari!$L$6)+1),ROW(F18))))</f>
        <v>Pagi</v>
      </c>
      <c r="H21" s="8" t="str">
        <f t="array" ref="H21">IF($A21="","",INDEX(Januari!I$6:I$44,SMALL(IF(Januari!$L$6:$L$44=$C$1,ROW(Januari!$L$6:$L$44)-ROW(Januari!$L$6)+1),ROW(G18))))</f>
        <v>Sofifi, Kantor DIKBUD</v>
      </c>
      <c r="I21" s="8" t="str">
        <f t="array" ref="I21">IF($A21="","",INDEX(Januari!J$6:J$44,SMALL(IF(Januari!$L$6:$L$44=$C$1,ROW(Januari!$L$6:$L$44)-ROW(Januari!$L$6)+1),ROW(H18))))</f>
        <v>Beli kalung Bunga buat kegiatan BMPS</v>
      </c>
      <c r="J21" s="8">
        <f t="array" ref="J21">IF($A21="","",INDEX(Januari!K$6:K$44,SMALL(IF(Januari!$L$6:$L$44=$C$1,ROW(Januari!$L$6:$L$44)-ROW(Januari!$L$6)+1),ROW(I18))))</f>
        <v>0</v>
      </c>
      <c r="K21" s="9"/>
    </row>
    <row r="22" spans="1:11">
      <c r="A22" s="6">
        <f t="array" ref="A22">IFERROR(INDEX(Januari!B$6:B$44,SMALL(IF(Januari!$L$6:$L$44=$C$1,ROW(Januari!$L$6:$L$44)-ROW(Januari!$L$6)+1),ROW(A19))),"")</f>
        <v>46051</v>
      </c>
      <c r="B22" s="7">
        <f t="array" ref="B22">IF($A22="","",INDEX(Januari!C$6:C$44,SMALL(IF(Januari!$L$6:$L$44=$C$1,ROW(Januari!$L$6:$L$44)-ROW(Januari!$L$6)+1),ROW(A19))))</f>
        <v>1000000</v>
      </c>
      <c r="C22" s="7">
        <f t="array" ref="C22">IF($A22="","",INDEX(Januari!D$6:D$44,SMALL(IF(Januari!$L$6:$L$44=$C$1,ROW(Januari!$L$6:$L$44)-ROW(Januari!$L$6)+1),ROW(B19))))</f>
        <v>1000000</v>
      </c>
      <c r="D22" s="8" t="str">
        <f t="array" ref="D22">IF($A22="","",INDEX(Januari!E$6:E$44,SMALL(IF(Januari!$L$6:$L$44=$C$1,ROW(Januari!$L$6:$L$44)-ROW(Januari!$L$6)+1),ROW(C19))))</f>
        <v>Ayu</v>
      </c>
      <c r="E22" s="8" t="str">
        <f t="array" ref="E22">IF($A22="","",INDEX(Januari!F$6:F$44,SMALL(IF(Januari!$L$6:$L$44=$C$1,ROW(Januari!$L$6:$L$44)-ROW(Januari!$L$6)+1),ROW(D19))))</f>
        <v>Yulia</v>
      </c>
      <c r="F22" s="8" t="str">
        <f t="array" ref="F22">IF($A22="","",INDEX(Januari!G$6:G$44,SMALL(IF(Januari!$L$6:$L$44=$C$1,ROW(Januari!$L$6:$L$44)-ROW(Januari!$L$6)+1),ROW(E19))))</f>
        <v>Vivi</v>
      </c>
      <c r="G22" s="8" t="str">
        <f t="array" ref="G22">IF($A22="","",INDEX(Januari!H$6:H$44,SMALL(IF(Januari!$L$6:$L$44=$C$1,ROW(Januari!$L$6:$L$44)-ROW(Januari!$L$6)+1),ROW(F19))))</f>
        <v>Pagi</v>
      </c>
      <c r="H22" s="8" t="str">
        <f t="array" ref="H22">IF($A22="","",INDEX(Januari!I$6:I$44,SMALL(IF(Januari!$L$6:$L$44=$C$1,ROW(Januari!$L$6:$L$44)-ROW(Januari!$L$6)+1),ROW(G19))))</f>
        <v>Sofifi, Kantor DIKBUD</v>
      </c>
      <c r="I22" s="8" t="str">
        <f t="array" ref="I22">IF($A22="","",INDEX(Januari!J$6:J$44,SMALL(IF(Januari!$L$6:$L$44=$C$1,ROW(Januari!$L$6:$L$44)-ROW(Januari!$L$6)+1),ROW(H19))))</f>
        <v>Makanan Kadis dan kue</v>
      </c>
      <c r="J22" s="8">
        <f t="array" ref="J22">IF($A22="","",INDEX(Januari!K$6:K$44,SMALL(IF(Januari!$L$6:$L$44=$C$1,ROW(Januari!$L$6:$L$44)-ROW(Januari!$L$6)+1),ROW(I19))))</f>
        <v>0</v>
      </c>
      <c r="K22" s="9"/>
    </row>
    <row r="23" spans="1:11">
      <c r="A23" s="6">
        <f t="array" ref="A23">IFERROR(INDEX(Januari!B$6:B$44,SMALL(IF(Januari!$L$6:$L$44=$C$1,ROW(Januari!$L$6:$L$44)-ROW(Januari!$L$6)+1),ROW(A20))),"")</f>
        <v>46051</v>
      </c>
      <c r="B23" s="7">
        <f t="array" ref="B23">IF($A23="","",INDEX(Januari!C$6:C$44,SMALL(IF(Januari!$L$6:$L$44=$C$1,ROW(Januari!$L$6:$L$44)-ROW(Januari!$L$6)+1),ROW(A20))))</f>
        <v>40600000</v>
      </c>
      <c r="C23" s="7">
        <f t="array" ref="C23">IF($A23="","",INDEX(Januari!D$6:D$44,SMALL(IF(Januari!$L$6:$L$44=$C$1,ROW(Januari!$L$6:$L$44)-ROW(Januari!$L$6)+1),ROW(B20))))</f>
        <v>40600000</v>
      </c>
      <c r="D23" s="8" t="str">
        <f t="array" ref="D23">IF($A23="","",INDEX(Januari!E$6:E$44,SMALL(IF(Januari!$L$6:$L$44=$C$1,ROW(Januari!$L$6:$L$44)-ROW(Januari!$L$6)+1),ROW(C20))))</f>
        <v>Teras Atiqah</v>
      </c>
      <c r="E23" s="8" t="str">
        <f t="array" ref="E23">IF($A23="","",INDEX(Januari!F$6:F$44,SMALL(IF(Januari!$L$6:$L$44=$C$1,ROW(Januari!$L$6:$L$44)-ROW(Januari!$L$6)+1),ROW(D20))))</f>
        <v>Yulia</v>
      </c>
      <c r="F23" s="8" t="str">
        <f t="array" ref="F23">IF($A23="","",INDEX(Januari!G$6:G$44,SMALL(IF(Januari!$L$6:$L$44=$C$1,ROW(Januari!$L$6:$L$44)-ROW(Januari!$L$6)+1),ROW(E20))))</f>
        <v>Vivi</v>
      </c>
      <c r="G23" s="8" t="str">
        <f t="array" ref="G23">IF($A23="","",INDEX(Januari!H$6:H$44,SMALL(IF(Januari!$L$6:$L$44=$C$1,ROW(Januari!$L$6:$L$44)-ROW(Januari!$L$6)+1),ROW(F20))))</f>
        <v>Pagi</v>
      </c>
      <c r="H23" s="8" t="str">
        <f t="array" ref="H23">IF($A23="","",INDEX(Januari!I$6:I$44,SMALL(IF(Januari!$L$6:$L$44=$C$1,ROW(Januari!$L$6:$L$44)-ROW(Januari!$L$6)+1),ROW(G20))))</f>
        <v>Sofifi, Kantor DIKBUD</v>
      </c>
      <c r="I23" s="8" t="str">
        <f t="array" ref="I23">IF($A23="","",INDEX(Januari!J$6:J$44,SMALL(IF(Januari!$L$6:$L$44=$C$1,ROW(Januari!$L$6:$L$44)-ROW(Januari!$L$6)+1),ROW(H20))))</f>
        <v>MaMi Kegiatan Pelantikan BMPS Malut Periode 2026-2036dan serasehan pendidikan</v>
      </c>
      <c r="J23" s="8">
        <f t="array" ref="J23">IF($A23="","",INDEX(Januari!K$6:K$44,SMALL(IF(Januari!$L$6:$L$44=$C$1,ROW(Januari!$L$6:$L$44)-ROW(Januari!$L$6)+1),ROW(I20))))</f>
        <v>0</v>
      </c>
      <c r="K23" s="9"/>
    </row>
    <row r="24" spans="1:11">
      <c r="A24" s="6">
        <f t="array" ref="A24">IFERROR(INDEX(Januari!B$6:B$44,SMALL(IF(Januari!$L$6:$L$44=$C$1,ROW(Januari!$L$6:$L$44)-ROW(Januari!$L$6)+1),ROW(A21))),"")</f>
        <v>0</v>
      </c>
      <c r="B24" s="7">
        <f t="array" ref="B24">IF($A24="","",INDEX(Januari!C$6:C$44,SMALL(IF(Januari!$L$6:$L$44=$C$1,ROW(Januari!$L$6:$L$44)-ROW(Januari!$L$6)+1),ROW(A21))))</f>
        <v>0</v>
      </c>
      <c r="C24" s="7">
        <f t="array" ref="C24">IF($A24="","",INDEX(Januari!D$6:D$44,SMALL(IF(Januari!$L$6:$L$44=$C$1,ROW(Januari!$L$6:$L$44)-ROW(Januari!$L$6)+1),ROW(B21))))</f>
        <v>6600000</v>
      </c>
      <c r="D24" s="8">
        <f t="array" ref="D24">IF($A24="","",INDEX(Januari!E$6:E$44,SMALL(IF(Januari!$L$6:$L$44=$C$1,ROW(Januari!$L$6:$L$44)-ROW(Januari!$L$6)+1),ROW(C21))))</f>
        <v>0</v>
      </c>
      <c r="E24" s="8">
        <f t="array" ref="E24">IF($A24="","",INDEX(Januari!F$6:F$44,SMALL(IF(Januari!$L$6:$L$44=$C$1,ROW(Januari!$L$6:$L$44)-ROW(Januari!$L$6)+1),ROW(D21))))</f>
        <v>0</v>
      </c>
      <c r="F24" s="8">
        <f t="array" ref="F24">IF($A24="","",INDEX(Januari!G$6:G$44,SMALL(IF(Januari!$L$6:$L$44=$C$1,ROW(Januari!$L$6:$L$44)-ROW(Januari!$L$6)+1),ROW(E21))))</f>
        <v>0</v>
      </c>
      <c r="G24" s="8">
        <f t="array" ref="G24">IF($A24="","",INDEX(Januari!H$6:H$44,SMALL(IF(Januari!$L$6:$L$44=$C$1,ROW(Januari!$L$6:$L$44)-ROW(Januari!$L$6)+1),ROW(F21))))</f>
        <v>0</v>
      </c>
      <c r="H24" s="8">
        <f t="array" ref="H24">IF($A24="","",INDEX(Januari!I$6:I$44,SMALL(IF(Januari!$L$6:$L$44=$C$1,ROW(Januari!$L$6:$L$44)-ROW(Januari!$L$6)+1),ROW(G21))))</f>
        <v>0</v>
      </c>
      <c r="I24" s="8" t="str">
        <f t="array" ref="I24">IF($A24="","",INDEX(Januari!J$6:J$44,SMALL(IF(Januari!$L$6:$L$44=$C$1,ROW(Januari!$L$6:$L$44)-ROW(Januari!$L$6)+1),ROW(H21))))</f>
        <v>MaMi Kegiatan Pelantikan BMPS Malut Periode 2026-2036dan serasehan pendidikan</v>
      </c>
      <c r="J24" s="8">
        <f t="array" ref="J24">IF($A24="","",INDEX(Januari!K$6:K$44,SMALL(IF(Januari!$L$6:$L$44=$C$1,ROW(Januari!$L$6:$L$44)-ROW(Januari!$L$6)+1),ROW(I21))))</f>
        <v>0</v>
      </c>
      <c r="K24" s="9"/>
    </row>
    <row r="25" spans="1:11">
      <c r="A25" s="6">
        <f t="array" ref="A25">IFERROR(INDEX(Januari!B$6:B$44,SMALL(IF(Januari!$L$6:$L$44=$C$1,ROW(Januari!$L$6:$L$44)-ROW(Januari!$L$6)+1),ROW(A22))),"")</f>
        <v>46051</v>
      </c>
      <c r="B25" s="7">
        <f t="array" ref="B25">IF($A25="","",INDEX(Januari!C$6:C$44,SMALL(IF(Januari!$L$6:$L$44=$C$1,ROW(Januari!$L$6:$L$44)-ROW(Januari!$L$6)+1),ROW(A22))))</f>
        <v>1200000</v>
      </c>
      <c r="C25" s="7">
        <f t="array" ref="C25">IF($A25="","",INDEX(Januari!D$6:D$44,SMALL(IF(Januari!$L$6:$L$44=$C$1,ROW(Januari!$L$6:$L$44)-ROW(Januari!$L$6)+1),ROW(B22))))</f>
        <v>1200000</v>
      </c>
      <c r="D25" s="8" t="str">
        <f t="array" ref="D25">IF($A25="","",INDEX(Januari!E$6:E$44,SMALL(IF(Januari!$L$6:$L$44=$C$1,ROW(Januari!$L$6:$L$44)-ROW(Januari!$L$6)+1),ROW(C22))))</f>
        <v>Teluk Persia 2 (Canox)</v>
      </c>
      <c r="E25" s="8" t="str">
        <f t="array" ref="E25">IF($A25="","",INDEX(Januari!F$6:F$44,SMALL(IF(Januari!$L$6:$L$44=$C$1,ROW(Januari!$L$6:$L$44)-ROW(Januari!$L$6)+1),ROW(D22))))</f>
        <v>Yulia</v>
      </c>
      <c r="F25" s="8" t="str">
        <f t="array" ref="F25">IF($A25="","",INDEX(Januari!G$6:G$44,SMALL(IF(Januari!$L$6:$L$44=$C$1,ROW(Januari!$L$6:$L$44)-ROW(Januari!$L$6)+1),ROW(E22))))</f>
        <v>Vivi</v>
      </c>
      <c r="G25" s="8" t="str">
        <f t="array" ref="G25">IF($A25="","",INDEX(Januari!H$6:H$44,SMALL(IF(Januari!$L$6:$L$44=$C$1,ROW(Januari!$L$6:$L$44)-ROW(Januari!$L$6)+1),ROW(F22))))</f>
        <v>Pagi</v>
      </c>
      <c r="H25" s="8" t="str">
        <f t="array" ref="H25">IF($A25="","",INDEX(Januari!I$6:I$44,SMALL(IF(Januari!$L$6:$L$44=$C$1,ROW(Januari!$L$6:$L$44)-ROW(Januari!$L$6)+1),ROW(G22))))</f>
        <v>Sofifi, Pelabuhan Spead Sofifi</v>
      </c>
      <c r="I25" s="8" t="str">
        <f t="array" ref="I25">IF($A25="","",INDEX(Januari!J$6:J$44,SMALL(IF(Januari!$L$6:$L$44=$C$1,ROW(Januari!$L$6:$L$44)-ROW(Januari!$L$6)+1),ROW(H22))))</f>
        <v>Ke ternate</v>
      </c>
      <c r="J25" s="8">
        <f t="array" ref="J25">IF($A25="","",INDEX(Januari!K$6:K$44,SMALL(IF(Januari!$L$6:$L$44=$C$1,ROW(Januari!$L$6:$L$44)-ROW(Januari!$L$6)+1),ROW(I22))))</f>
        <v>0</v>
      </c>
      <c r="K25" s="9"/>
    </row>
    <row r="26" spans="1:11">
      <c r="A26" s="6">
        <f t="array" ref="A26">IFERROR(INDEX(Januari!B$6:B$44,SMALL(IF(Januari!$L$6:$L$44=$C$1,ROW(Januari!$L$6:$L$44)-ROW(Januari!$L$6)+1),ROW(A23))),"")</f>
        <v>46051</v>
      </c>
      <c r="B26" s="7">
        <f t="array" ref="B26">IF($A26="","",INDEX(Januari!C$6:C$44,SMALL(IF(Januari!$L$6:$L$44=$C$1,ROW(Januari!$L$6:$L$44)-ROW(Januari!$L$6)+1),ROW(A23))))</f>
        <v>3681720</v>
      </c>
      <c r="C26" s="7">
        <f t="array" ref="C26">IF($A26="","",INDEX(Januari!D$6:D$44,SMALL(IF(Januari!$L$6:$L$44=$C$1,ROW(Januari!$L$6:$L$44)-ROW(Januari!$L$6)+1),ROW(B23))))</f>
        <v>3681720</v>
      </c>
      <c r="D26" s="8" t="str">
        <f t="array" ref="D26">IF($A26="","",INDEX(Januari!E$6:E$44,SMALL(IF(Januari!$L$6:$L$44=$C$1,ROW(Januari!$L$6:$L$44)-ROW(Januari!$L$6)+1),ROW(C23))))</f>
        <v>Yulia Travel</v>
      </c>
      <c r="E26" s="8" t="str">
        <f t="array" ref="E26">IF($A26="","",INDEX(Januari!F$6:F$44,SMALL(IF(Januari!$L$6:$L$44=$C$1,ROW(Januari!$L$6:$L$44)-ROW(Januari!$L$6)+1),ROW(D23))))</f>
        <v>Yulia</v>
      </c>
      <c r="F26" s="8" t="str">
        <f t="array" ref="F26">IF($A26="","",INDEX(Januari!G$6:G$44,SMALL(IF(Januari!$L$6:$L$44=$C$1,ROW(Januari!$L$6:$L$44)-ROW(Januari!$L$6)+1),ROW(E23))))</f>
        <v>Vivi</v>
      </c>
      <c r="G26" s="8" t="str">
        <f t="array" ref="G26">IF($A26="","",INDEX(Januari!H$6:H$44,SMALL(IF(Januari!$L$6:$L$44=$C$1,ROW(Januari!$L$6:$L$44)-ROW(Januari!$L$6)+1),ROW(F23))))</f>
        <v>Malam</v>
      </c>
      <c r="H26" s="8" t="str">
        <f t="array" ref="H26">IF($A26="","",INDEX(Januari!I$6:I$44,SMALL(IF(Januari!$L$6:$L$44=$C$1,ROW(Januari!$L$6:$L$44)-ROW(Januari!$L$6)+1),ROW(G23))))</f>
        <v>Ternate</v>
      </c>
      <c r="I26" s="8" t="str">
        <f t="array" ref="I26">IF($A26="","",INDEX(Januari!J$6:J$44,SMALL(IF(Januari!$L$6:$L$44=$C$1,ROW(Januari!$L$6:$L$44)-ROW(Januari!$L$6)+1),ROW(H23))))</f>
        <v>Perjadin Pulang</v>
      </c>
      <c r="J26" s="8" t="str">
        <f t="array" ref="J26">IF($A26="","",INDEX(Januari!K$6:K$44,SMALL(IF(Januari!$L$6:$L$44=$C$1,ROW(Januari!$L$6:$L$44)-ROW(Januari!$L$6)+1),ROW(I23))))</f>
        <v>Irwan Sergi</v>
      </c>
      <c r="K26" s="9"/>
    </row>
    <row r="27" spans="1:11">
      <c r="A27" s="6">
        <f t="array" ref="A27">IFERROR(INDEX(Januari!B$6:B$44,SMALL(IF(Januari!$L$6:$L$44=$C$1,ROW(Januari!$L$6:$L$44)-ROW(Januari!$L$6)+1),ROW(A24))),"")</f>
        <v>46051</v>
      </c>
      <c r="B27" s="7">
        <f t="array" ref="B27">IF($A27="","",INDEX(Januari!C$6:C$44,SMALL(IF(Januari!$L$6:$L$44=$C$1,ROW(Januari!$L$6:$L$44)-ROW(Januari!$L$6)+1),ROW(A24))))</f>
        <v>750000</v>
      </c>
      <c r="C27" s="7">
        <f t="array" ref="C27">IF($A27="","",INDEX(Januari!D$6:D$44,SMALL(IF(Januari!$L$6:$L$44=$C$1,ROW(Januari!$L$6:$L$44)-ROW(Januari!$L$6)+1),ROW(B24))))</f>
        <v>750000</v>
      </c>
      <c r="D27" s="8" t="str">
        <f t="array" ref="D27">IF($A27="","",INDEX(Januari!E$6:E$44,SMALL(IF(Januari!$L$6:$L$44=$C$1,ROW(Januari!$L$6:$L$44)-ROW(Januari!$L$6)+1),ROW(C24))))</f>
        <v>Tenda Rauda</v>
      </c>
      <c r="E27" s="8" t="str">
        <f t="array" ref="E27">IF($A27="","",INDEX(Januari!F$6:F$44,SMALL(IF(Januari!$L$6:$L$44=$C$1,ROW(Januari!$L$6:$L$44)-ROW(Januari!$L$6)+1),ROW(D24))))</f>
        <v>Pak Upy</v>
      </c>
      <c r="F27" s="8" t="str">
        <f t="array" ref="F27">IF($A27="","",INDEX(Januari!G$6:G$44,SMALL(IF(Januari!$L$6:$L$44=$C$1,ROW(Januari!$L$6:$L$44)-ROW(Januari!$L$6)+1),ROW(E24))))</f>
        <v>Vivi</v>
      </c>
      <c r="G27" s="8" t="str">
        <f t="array" ref="G27">IF($A27="","",INDEX(Januari!H$6:H$44,SMALL(IF(Januari!$L$6:$L$44=$C$1,ROW(Januari!$L$6:$L$44)-ROW(Januari!$L$6)+1),ROW(F24))))</f>
        <v>Siang</v>
      </c>
      <c r="H27" s="8" t="str">
        <f t="array" ref="H27">IF($A27="","",INDEX(Januari!I$6:I$44,SMALL(IF(Januari!$L$6:$L$44=$C$1,ROW(Januari!$L$6:$L$44)-ROW(Januari!$L$6)+1),ROW(G24))))</f>
        <v>Sofifi, Kantor DIKBUD</v>
      </c>
      <c r="I27" s="8" t="str">
        <f t="array" ref="I27">IF($A27="","",INDEX(Januari!J$6:J$44,SMALL(IF(Januari!$L$6:$L$44=$C$1,ROW(Januari!$L$6:$L$44)-ROW(Januari!$L$6)+1),ROW(H24))))</f>
        <v>Kegiatan Pelantikan BMPS Malut Periode 2026-2036 dan serasehan pendidikan</v>
      </c>
      <c r="J27" s="8">
        <f t="array" ref="J27">IF($A27="","",INDEX(Januari!K$6:K$44,SMALL(IF(Januari!$L$6:$L$44=$C$1,ROW(Januari!$L$6:$L$44)-ROW(Januari!$L$6)+1),ROW(I24))))</f>
        <v>0</v>
      </c>
      <c r="K27" s="9"/>
    </row>
    <row r="28" spans="1:11">
      <c r="A28" s="6">
        <f t="array" ref="A28">IFERROR(INDEX(Januari!B$6:B$44,SMALL(IF(Januari!$L$6:$L$44=$C$1,ROW(Januari!$L$6:$L$44)-ROW(Januari!$L$6)+1),ROW(A25))),"")</f>
        <v>46051</v>
      </c>
      <c r="B28" s="7">
        <f t="array" ref="B28">IF($A28="","",INDEX(Januari!C$6:C$44,SMALL(IF(Januari!$L$6:$L$44=$C$1,ROW(Januari!$L$6:$L$44)-ROW(Januari!$L$6)+1),ROW(A25))))</f>
        <v>250000</v>
      </c>
      <c r="C28" s="7">
        <f t="array" ref="C28">IF($A28="","",INDEX(Januari!D$6:D$44,SMALL(IF(Januari!$L$6:$L$44=$C$1,ROW(Januari!$L$6:$L$44)-ROW(Januari!$L$6)+1),ROW(B25))))</f>
        <v>250000</v>
      </c>
      <c r="D28" s="8" t="str">
        <f t="array" ref="D28">IF($A28="","",INDEX(Januari!E$6:E$44,SMALL(IF(Januari!$L$6:$L$44=$C$1,ROW(Januari!$L$6:$L$44)-ROW(Januari!$L$6)+1),ROW(C25))))</f>
        <v>Semeru</v>
      </c>
      <c r="E28" s="8" t="str">
        <f t="array" ref="E28">IF($A28="","",INDEX(Januari!F$6:F$44,SMALL(IF(Januari!$L$6:$L$44=$C$1,ROW(Januari!$L$6:$L$44)-ROW(Januari!$L$6)+1),ROW(D25))))</f>
        <v>Yulia</v>
      </c>
      <c r="F28" s="8" t="str">
        <f t="array" ref="F28">IF($A28="","",INDEX(Januari!G$6:G$44,SMALL(IF(Januari!$L$6:$L$44=$C$1,ROW(Januari!$L$6:$L$44)-ROW(Januari!$L$6)+1),ROW(E25))))</f>
        <v>Vivi</v>
      </c>
      <c r="G28" s="8" t="str">
        <f t="array" ref="G28">IF($A28="","",INDEX(Januari!H$6:H$44,SMALL(IF(Januari!$L$6:$L$44=$C$1,ROW(Januari!$L$6:$L$44)-ROW(Januari!$L$6)+1),ROW(F25))))</f>
        <v>Pagi</v>
      </c>
      <c r="H28" s="8" t="str">
        <f t="array" ref="H28">IF($A28="","",INDEX(Januari!I$6:I$44,SMALL(IF(Januari!$L$6:$L$44=$C$1,ROW(Januari!$L$6:$L$44)-ROW(Januari!$L$6)+1),ROW(G25))))</f>
        <v>Ternate</v>
      </c>
      <c r="I28" s="8" t="str">
        <f t="array" ref="I28">IF($A28="","",INDEX(Januari!J$6:J$44,SMALL(IF(Januari!$L$6:$L$44=$C$1,ROW(Januari!$L$6:$L$44)-ROW(Januari!$L$6)+1),ROW(H25))))</f>
        <v>CAP bbm</v>
      </c>
      <c r="J28" s="8">
        <f t="array" ref="J28">IF($A28="","",INDEX(Januari!K$6:K$44,SMALL(IF(Januari!$L$6:$L$44=$C$1,ROW(Januari!$L$6:$L$44)-ROW(Januari!$L$6)+1),ROW(I25))))</f>
        <v>0</v>
      </c>
      <c r="K28" s="9"/>
    </row>
    <row r="29" spans="1:11">
      <c r="A29" s="6">
        <f t="array" ref="A29">IFERROR(INDEX(Januari!B$6:B$44,SMALL(IF(Januari!$L$6:$L$44=$C$1,ROW(Januari!$L$6:$L$44)-ROW(Januari!$L$6)+1),ROW(A26))),"")</f>
        <v>46052</v>
      </c>
      <c r="B29" s="7">
        <f t="array" ref="B29">IF($A29="","",INDEX(Januari!C$6:C$44,SMALL(IF(Januari!$L$6:$L$44=$C$1,ROW(Januari!$L$6:$L$44)-ROW(Januari!$L$6)+1),ROW(A26))))</f>
        <v>122500</v>
      </c>
      <c r="C29" s="7">
        <f t="array" ref="C29">IF($A29="","",INDEX(Januari!D$6:D$44,SMALL(IF(Januari!$L$6:$L$44=$C$1,ROW(Januari!$L$6:$L$44)-ROW(Januari!$L$6)+1),ROW(B26))))</f>
        <v>122500</v>
      </c>
      <c r="D29" s="8" t="str">
        <f t="array" ref="D29">IF($A29="","",INDEX(Januari!E$6:E$44,SMALL(IF(Januari!$L$6:$L$44=$C$1,ROW(Januari!$L$6:$L$44)-ROW(Januari!$L$6)+1),ROW(C26))))</f>
        <v>Toko Amanah</v>
      </c>
      <c r="E29" s="8" t="str">
        <f t="array" ref="E29">IF($A29="","",INDEX(Januari!F$6:F$44,SMALL(IF(Januari!$L$6:$L$44=$C$1,ROW(Januari!$L$6:$L$44)-ROW(Januari!$L$6)+1),ROW(D26))))</f>
        <v>Yulia</v>
      </c>
      <c r="F29" s="8" t="str">
        <f t="array" ref="F29">IF($A29="","",INDEX(Januari!G$6:G$44,SMALL(IF(Januari!$L$6:$L$44=$C$1,ROW(Januari!$L$6:$L$44)-ROW(Januari!$L$6)+1),ROW(E26))))</f>
        <v>Vivi</v>
      </c>
      <c r="G29" s="8" t="str">
        <f t="array" ref="G29">IF($A29="","",INDEX(Januari!H$6:H$44,SMALL(IF(Januari!$L$6:$L$44=$C$1,ROW(Januari!$L$6:$L$44)-ROW(Januari!$L$6)+1),ROW(F26))))</f>
        <v>Malam</v>
      </c>
      <c r="H29" s="8" t="str">
        <f t="array" ref="H29">IF($A29="","",INDEX(Januari!I$6:I$44,SMALL(IF(Januari!$L$6:$L$44=$C$1,ROW(Januari!$L$6:$L$44)-ROW(Januari!$L$6)+1),ROW(G26))))</f>
        <v>Ternate</v>
      </c>
      <c r="I29" s="8" t="str">
        <f t="array" ref="I29">IF($A29="","",INDEX(Januari!J$6:J$44,SMALL(IF(Januari!$L$6:$L$44=$C$1,ROW(Januari!$L$6:$L$44)-ROW(Januari!$L$6)+1),ROW(H26))))</f>
        <v>Pembelian kertas</v>
      </c>
      <c r="J29" s="8">
        <f t="array" ref="J29">IF($A29="","",INDEX(Januari!K$6:K$44,SMALL(IF(Januari!$L$6:$L$44=$C$1,ROW(Januari!$L$6:$L$44)-ROW(Januari!$L$6)+1),ROW(I26))))</f>
        <v>0</v>
      </c>
      <c r="K29" s="9"/>
    </row>
    <row r="30" spans="1:11">
      <c r="A30" s="6">
        <f t="array" ref="A30">IFERROR(INDEX(Januari!B$6:B$44,SMALL(IF(Januari!$L$6:$L$44=$C$1,ROW(Januari!$L$6:$L$44)-ROW(Januari!$L$6)+1),ROW(A27))),"")</f>
        <v>0</v>
      </c>
      <c r="B30" s="7">
        <f t="array" ref="B30">IF($A30="","",INDEX(Januari!C$6:C$44,SMALL(IF(Januari!$L$6:$L$44=$C$1,ROW(Januari!$L$6:$L$44)-ROW(Januari!$L$6)+1),ROW(A27))))</f>
        <v>0</v>
      </c>
      <c r="C30" s="7">
        <f t="array" ref="C30">IF($A30="","",INDEX(Januari!D$6:D$44,SMALL(IF(Januari!$L$6:$L$44=$C$1,ROW(Januari!$L$6:$L$44)-ROW(Januari!$L$6)+1),ROW(B27))))</f>
        <v>50000000</v>
      </c>
      <c r="D30" s="8" t="str">
        <f t="array" ref="D30">IF($A30="","",INDEX(Januari!E$6:E$44,SMALL(IF(Januari!$L$6:$L$44=$C$1,ROW(Januari!$L$6:$L$44)-ROW(Januari!$L$6)+1),ROW(C27))))</f>
        <v>Teras Atiqah</v>
      </c>
      <c r="E30" s="8" t="str">
        <f t="array" ref="E30">IF($A30="","",INDEX(Januari!F$6:F$44,SMALL(IF(Januari!$L$6:$L$44=$C$1,ROW(Januari!$L$6:$L$44)-ROW(Januari!$L$6)+1),ROW(D27))))</f>
        <v>Yulia</v>
      </c>
      <c r="F30" s="8" t="str">
        <f t="array" ref="F30">IF($A30="","",INDEX(Januari!G$6:G$44,SMALL(IF(Januari!$L$6:$L$44=$C$1,ROW(Januari!$L$6:$L$44)-ROW(Januari!$L$6)+1),ROW(E27))))</f>
        <v>Vivi</v>
      </c>
      <c r="G30" s="8" t="str">
        <f t="array" ref="G30">IF($A30="","",INDEX(Januari!H$6:H$44,SMALL(IF(Januari!$L$6:$L$44=$C$1,ROW(Januari!$L$6:$L$44)-ROW(Januari!$L$6)+1),ROW(F27))))</f>
        <v>Malam</v>
      </c>
      <c r="H30" s="8" t="str">
        <f t="array" ref="H30">IF($A30="","",INDEX(Januari!I$6:I$44,SMALL(IF(Januari!$L$6:$L$44=$C$1,ROW(Januari!$L$6:$L$44)-ROW(Januari!$L$6)+1),ROW(G27))))</f>
        <v>Ternate</v>
      </c>
      <c r="I30" s="8" t="str">
        <f t="array" ref="I30">IF($A30="","",INDEX(Januari!J$6:J$44,SMALL(IF(Januari!$L$6:$L$44=$C$1,ROW(Januari!$L$6:$L$44)-ROW(Januari!$L$6)+1),ROW(H27))))</f>
        <v>Pembayaran sebagian catring</v>
      </c>
      <c r="J30" s="8" t="str">
        <f t="array" ref="J30">IF($A30="","",INDEX(Januari!K$6:K$44,SMALL(IF(Januari!$L$6:$L$44=$C$1,ROW(Januari!$L$6:$L$44)-ROW(Januari!$L$6)+1),ROW(I27))))</f>
        <v>CICIL</v>
      </c>
      <c r="K30" s="9"/>
    </row>
    <row r="31" spans="1:11">
      <c r="A31" s="6">
        <f t="array" ref="A31">IFERROR(INDEX(Januari!B$6:B$44,SMALL(IF(Januari!$L$6:$L$44=$C$1,ROW(Januari!$L$6:$L$44)-ROW(Januari!$L$6)+1),ROW(A28))),"")</f>
        <v>0</v>
      </c>
      <c r="B31" s="7">
        <f t="array" ref="B31">IF($A31="","",INDEX(Januari!C$6:C$44,SMALL(IF(Januari!$L$6:$L$44=$C$1,ROW(Januari!$L$6:$L$44)-ROW(Januari!$L$6)+1),ROW(A28))))</f>
        <v>0</v>
      </c>
      <c r="C31" s="7">
        <f t="array" ref="C31">IF($A31="","",INDEX(Januari!D$6:D$44,SMALL(IF(Januari!$L$6:$L$44=$C$1,ROW(Januari!$L$6:$L$44)-ROW(Januari!$L$6)+1),ROW(B28))))</f>
        <v>50000000</v>
      </c>
      <c r="D31" s="8" t="str">
        <f t="array" ref="D31">IF($A31="","",INDEX(Januari!E$6:E$44,SMALL(IF(Januari!$L$6:$L$44=$C$1,ROW(Januari!$L$6:$L$44)-ROW(Januari!$L$6)+1),ROW(C28))))</f>
        <v>UPY</v>
      </c>
      <c r="E31" s="8" t="str">
        <f t="array" ref="E31">IF($A31="","",INDEX(Januari!F$6:F$44,SMALL(IF(Januari!$L$6:$L$44=$C$1,ROW(Januari!$L$6:$L$44)-ROW(Januari!$L$6)+1),ROW(D28))))</f>
        <v>Yulia</v>
      </c>
      <c r="F31" s="8" t="str">
        <f t="array" ref="F31">IF($A31="","",INDEX(Januari!G$6:G$44,SMALL(IF(Januari!$L$6:$L$44=$C$1,ROW(Januari!$L$6:$L$44)-ROW(Januari!$L$6)+1),ROW(E28))))</f>
        <v>Vivi</v>
      </c>
      <c r="G31" s="8" t="str">
        <f t="array" ref="G31">IF($A31="","",INDEX(Januari!H$6:H$44,SMALL(IF(Januari!$L$6:$L$44=$C$1,ROW(Januari!$L$6:$L$44)-ROW(Januari!$L$6)+1),ROW(F28))))</f>
        <v>Malam</v>
      </c>
      <c r="H31" s="8" t="str">
        <f t="array" ref="H31">IF($A31="","",INDEX(Januari!I$6:I$44,SMALL(IF(Januari!$L$6:$L$44=$C$1,ROW(Januari!$L$6:$L$44)-ROW(Januari!$L$6)+1),ROW(G28))))</f>
        <v>Ternate</v>
      </c>
      <c r="I31" s="8" t="str">
        <f t="array" ref="I31">IF($A31="","",INDEX(Januari!J$6:J$44,SMALL(IF(Januari!$L$6:$L$44=$C$1,ROW(Januari!$L$6:$L$44)-ROW(Januari!$L$6)+1),ROW(H28))))</f>
        <v>CICIL</v>
      </c>
      <c r="J31" s="8" t="str">
        <f t="array" ref="J31">IF($A31="","",INDEX(Januari!K$6:K$44,SMALL(IF(Januari!$L$6:$L$44=$C$1,ROW(Januari!$L$6:$L$44)-ROW(Januari!$L$6)+1),ROW(I28))))</f>
        <v>CICIL</v>
      </c>
      <c r="K31" s="9"/>
    </row>
    <row r="32" spans="1:11">
      <c r="A32" s="6" t="str">
        <f t="array" ref="A32">IFERROR(INDEX(Januari!B$6:B$44,SMALL(IF(Januari!$L$6:$L$44=$C$1,ROW(Januari!$L$6:$L$44)-ROW(Januari!$L$6)+1),ROW(A29))),"")</f>
        <v/>
      </c>
      <c r="B32" s="7" t="str">
        <f t="array" ref="B32">IF($A32="","",INDEX(Januari!C$6:C$44,SMALL(IF(Januari!$L$6:$L$44=$C$1,ROW(Januari!$L$6:$L$44)-ROW(Januari!$L$6)+1),ROW(A29))))</f>
        <v/>
      </c>
      <c r="C32" s="7" t="str">
        <f t="array" ref="C32">IF($A32="","",INDEX(Januari!D$6:D$44,SMALL(IF(Januari!$L$6:$L$44=$C$1,ROW(Januari!$L$6:$L$44)-ROW(Januari!$L$6)+1),ROW(B29))))</f>
        <v/>
      </c>
      <c r="D32" s="8" t="str">
        <f t="array" ref="D32">IF($A32="","",INDEX(Januari!E$6:E$44,SMALL(IF(Januari!$L$6:$L$44=$C$1,ROW(Januari!$L$6:$L$44)-ROW(Januari!$L$6)+1),ROW(C29))))</f>
        <v/>
      </c>
      <c r="E32" s="8" t="str">
        <f t="array" ref="E32">IF($A32="","",INDEX(Januari!F$6:F$44,SMALL(IF(Januari!$L$6:$L$44=$C$1,ROW(Januari!$L$6:$L$44)-ROW(Januari!$L$6)+1),ROW(D29))))</f>
        <v/>
      </c>
      <c r="F32" s="8" t="str">
        <f t="array" ref="F32">IF($A32="","",INDEX(Januari!G$6:G$44,SMALL(IF(Januari!$L$6:$L$44=$C$1,ROW(Januari!$L$6:$L$44)-ROW(Januari!$L$6)+1),ROW(E29))))</f>
        <v/>
      </c>
      <c r="G32" s="8" t="str">
        <f t="array" ref="G32">IF($A32="","",INDEX(Januari!H$6:H$44,SMALL(IF(Januari!$L$6:$L$44=$C$1,ROW(Januari!$L$6:$L$44)-ROW(Januari!$L$6)+1),ROW(F29))))</f>
        <v/>
      </c>
      <c r="H32" s="8" t="str">
        <f t="array" ref="H32">IF($A32="","",INDEX(Januari!I$6:I$44,SMALL(IF(Januari!$L$6:$L$44=$C$1,ROW(Januari!$L$6:$L$44)-ROW(Januari!$L$6)+1),ROW(G29))))</f>
        <v/>
      </c>
      <c r="I32" s="8" t="str">
        <f t="array" ref="I32">IF($A32="","",INDEX(Januari!J$6:J$44,SMALL(IF(Januari!$L$6:$L$44=$C$1,ROW(Januari!$L$6:$L$44)-ROW(Januari!$L$6)+1),ROW(H29))))</f>
        <v/>
      </c>
      <c r="J32" s="8" t="str">
        <f t="array" ref="J32">IF($A32="","",INDEX(Januari!K$6:K$44,SMALL(IF(Januari!$L$6:$L$44=$C$1,ROW(Januari!$L$6:$L$44)-ROW(Januari!$L$6)+1),ROW(I29))))</f>
        <v/>
      </c>
      <c r="K32" s="9"/>
    </row>
    <row r="33" spans="1:11">
      <c r="A33" s="6" t="str">
        <f t="array" ref="A33">IFERROR(INDEX(Januari!B$6:B$44,SMALL(IF(Januari!$L$6:$L$44=$C$1,ROW(Januari!$L$6:$L$44)-ROW(Januari!$L$6)+1),ROW(A30))),"")</f>
        <v/>
      </c>
      <c r="B33" s="7" t="str">
        <f t="array" ref="B33">IF($A33="","",INDEX(Januari!C$6:C$44,SMALL(IF(Januari!$L$6:$L$44=$C$1,ROW(Januari!$L$6:$L$44)-ROW(Januari!$L$6)+1),ROW(A30))))</f>
        <v/>
      </c>
      <c r="C33" s="7" t="str">
        <f t="array" ref="C33">IF($A33="","",INDEX(Januari!D$6:D$44,SMALL(IF(Januari!$L$6:$L$44=$C$1,ROW(Januari!$L$6:$L$44)-ROW(Januari!$L$6)+1),ROW(B30))))</f>
        <v/>
      </c>
      <c r="D33" s="8" t="str">
        <f t="array" ref="D33">IF($A33="","",INDEX(Januari!E$6:E$44,SMALL(IF(Januari!$L$6:$L$44=$C$1,ROW(Januari!$L$6:$L$44)-ROW(Januari!$L$6)+1),ROW(C30))))</f>
        <v/>
      </c>
      <c r="E33" s="8" t="str">
        <f t="array" ref="E33">IF($A33="","",INDEX(Januari!F$6:F$44,SMALL(IF(Januari!$L$6:$L$44=$C$1,ROW(Januari!$L$6:$L$44)-ROW(Januari!$L$6)+1),ROW(D30))))</f>
        <v/>
      </c>
      <c r="F33" s="8" t="str">
        <f t="array" ref="F33">IF($A33="","",INDEX(Januari!G$6:G$44,SMALL(IF(Januari!$L$6:$L$44=$C$1,ROW(Januari!$L$6:$L$44)-ROW(Januari!$L$6)+1),ROW(E30))))</f>
        <v/>
      </c>
      <c r="G33" s="8" t="str">
        <f t="array" ref="G33">IF($A33="","",INDEX(Januari!H$6:H$44,SMALL(IF(Januari!$L$6:$L$44=$C$1,ROW(Januari!$L$6:$L$44)-ROW(Januari!$L$6)+1),ROW(F30))))</f>
        <v/>
      </c>
      <c r="H33" s="8" t="str">
        <f t="array" ref="H33">IF($A33="","",INDEX(Januari!I$6:I$44,SMALL(IF(Januari!$L$6:$L$44=$C$1,ROW(Januari!$L$6:$L$44)-ROW(Januari!$L$6)+1),ROW(G30))))</f>
        <v/>
      </c>
      <c r="I33" s="8" t="str">
        <f t="array" ref="I33">IF($A33="","",INDEX(Januari!J$6:J$44,SMALL(IF(Januari!$L$6:$L$44=$C$1,ROW(Januari!$L$6:$L$44)-ROW(Januari!$L$6)+1),ROW(H30))))</f>
        <v/>
      </c>
      <c r="J33" s="8" t="str">
        <f t="array" ref="J33">IF($A33="","",INDEX(Januari!K$6:K$44,SMALL(IF(Januari!$L$6:$L$44=$C$1,ROW(Januari!$L$6:$L$44)-ROW(Januari!$L$6)+1),ROW(I30))))</f>
        <v/>
      </c>
      <c r="K33" s="9"/>
    </row>
    <row r="34" spans="1:11">
      <c r="A34" s="6" t="str">
        <f t="array" ref="A34">IFERROR(INDEX(Januari!B$6:B$44,SMALL(IF(Januari!$L$6:$L$44=$C$1,ROW(Januari!$L$6:$L$44)-ROW(Januari!$L$6)+1),ROW(A31))),"")</f>
        <v/>
      </c>
      <c r="B34" s="7" t="str">
        <f t="array" ref="B34">IF($A34="","",INDEX(Januari!C$6:C$44,SMALL(IF(Januari!$L$6:$L$44=$C$1,ROW(Januari!$L$6:$L$44)-ROW(Januari!$L$6)+1),ROW(A31))))</f>
        <v/>
      </c>
      <c r="C34" s="7" t="str">
        <f t="array" ref="C34">IF($A34="","",INDEX(Januari!D$6:D$44,SMALL(IF(Januari!$L$6:$L$44=$C$1,ROW(Januari!$L$6:$L$44)-ROW(Januari!$L$6)+1),ROW(B31))))</f>
        <v/>
      </c>
      <c r="D34" s="8" t="str">
        <f t="array" ref="D34">IF($A34="","",INDEX(Januari!E$6:E$44,SMALL(IF(Januari!$L$6:$L$44=$C$1,ROW(Januari!$L$6:$L$44)-ROW(Januari!$L$6)+1),ROW(C31))))</f>
        <v/>
      </c>
      <c r="E34" s="8" t="str">
        <f t="array" ref="E34">IF($A34="","",INDEX(Januari!F$6:F$44,SMALL(IF(Januari!$L$6:$L$44=$C$1,ROW(Januari!$L$6:$L$44)-ROW(Januari!$L$6)+1),ROW(D31))))</f>
        <v/>
      </c>
      <c r="F34" s="8" t="str">
        <f t="array" ref="F34">IF($A34="","",INDEX(Januari!G$6:G$44,SMALL(IF(Januari!$L$6:$L$44=$C$1,ROW(Januari!$L$6:$L$44)-ROW(Januari!$L$6)+1),ROW(E31))))</f>
        <v/>
      </c>
      <c r="G34" s="8" t="str">
        <f t="array" ref="G34">IF($A34="","",INDEX(Januari!H$6:H$44,SMALL(IF(Januari!$L$6:$L$44=$C$1,ROW(Januari!$L$6:$L$44)-ROW(Januari!$L$6)+1),ROW(F31))))</f>
        <v/>
      </c>
      <c r="H34" s="8" t="str">
        <f t="array" ref="H34">IF($A34="","",INDEX(Januari!I$6:I$44,SMALL(IF(Januari!$L$6:$L$44=$C$1,ROW(Januari!$L$6:$L$44)-ROW(Januari!$L$6)+1),ROW(G31))))</f>
        <v/>
      </c>
      <c r="I34" s="8" t="str">
        <f t="array" ref="I34">IF($A34="","",INDEX(Januari!J$6:J$44,SMALL(IF(Januari!$L$6:$L$44=$C$1,ROW(Januari!$L$6:$L$44)-ROW(Januari!$L$6)+1),ROW(H31))))</f>
        <v/>
      </c>
      <c r="J34" s="8" t="str">
        <f t="array" ref="J34">IF($A34="","",INDEX(Januari!K$6:K$44,SMALL(IF(Januari!$L$6:$L$44=$C$1,ROW(Januari!$L$6:$L$44)-ROW(Januari!$L$6)+1),ROW(I31))))</f>
        <v/>
      </c>
      <c r="K34" s="9"/>
    </row>
    <row r="35" spans="1:11">
      <c r="A35" s="6" t="str">
        <f t="array" ref="A35">IFERROR(INDEX(Januari!B$6:B$44,SMALL(IF(Januari!$L$6:$L$44=$C$1,ROW(Januari!$L$6:$L$44)-ROW(Januari!$L$6)+1),ROW(A32))),"")</f>
        <v/>
      </c>
      <c r="B35" s="7" t="str">
        <f t="array" ref="B35">IF($A35="","",INDEX(Januari!C$6:C$44,SMALL(IF(Januari!$L$6:$L$44=$C$1,ROW(Januari!$L$6:$L$44)-ROW(Januari!$L$6)+1),ROW(A32))))</f>
        <v/>
      </c>
      <c r="C35" s="7" t="str">
        <f t="array" ref="C35">IF($A35="","",INDEX(Januari!D$6:D$44,SMALL(IF(Januari!$L$6:$L$44=$C$1,ROW(Januari!$L$6:$L$44)-ROW(Januari!$L$6)+1),ROW(B32))))</f>
        <v/>
      </c>
      <c r="D35" s="8" t="str">
        <f t="array" ref="D35">IF($A35="","",INDEX(Januari!E$6:E$44,SMALL(IF(Januari!$L$6:$L$44=$C$1,ROW(Januari!$L$6:$L$44)-ROW(Januari!$L$6)+1),ROW(C32))))</f>
        <v/>
      </c>
      <c r="E35" s="8" t="str">
        <f t="array" ref="E35">IF($A35="","",INDEX(Januari!F$6:F$44,SMALL(IF(Januari!$L$6:$L$44=$C$1,ROW(Januari!$L$6:$L$44)-ROW(Januari!$L$6)+1),ROW(D32))))</f>
        <v/>
      </c>
      <c r="F35" s="8" t="str">
        <f t="array" ref="F35">IF($A35="","",INDEX(Januari!G$6:G$44,SMALL(IF(Januari!$L$6:$L$44=$C$1,ROW(Januari!$L$6:$L$44)-ROW(Januari!$L$6)+1),ROW(E32))))</f>
        <v/>
      </c>
      <c r="G35" s="8" t="str">
        <f t="array" ref="G35">IF($A35="","",INDEX(Januari!H$6:H$44,SMALL(IF(Januari!$L$6:$L$44=$C$1,ROW(Januari!$L$6:$L$44)-ROW(Januari!$L$6)+1),ROW(F32))))</f>
        <v/>
      </c>
      <c r="H35" s="8" t="str">
        <f t="array" ref="H35">IF($A35="","",INDEX(Januari!I$6:I$44,SMALL(IF(Januari!$L$6:$L$44=$C$1,ROW(Januari!$L$6:$L$44)-ROW(Januari!$L$6)+1),ROW(G32))))</f>
        <v/>
      </c>
      <c r="I35" s="8" t="str">
        <f t="array" ref="I35">IF($A35="","",INDEX(Januari!J$6:J$44,SMALL(IF(Januari!$L$6:$L$44=$C$1,ROW(Januari!$L$6:$L$44)-ROW(Januari!$L$6)+1),ROW(H32))))</f>
        <v/>
      </c>
      <c r="J35" s="8" t="str">
        <f t="array" ref="J35">IF($A35="","",INDEX(Januari!K$6:K$44,SMALL(IF(Januari!$L$6:$L$44=$C$1,ROW(Januari!$L$6:$L$44)-ROW(Januari!$L$6)+1),ROW(I32))))</f>
        <v/>
      </c>
      <c r="K35" s="9"/>
    </row>
    <row r="36" spans="1:11">
      <c r="A36" s="6" t="str">
        <f t="array" ref="A36">IFERROR(INDEX(Januari!B$6:B$44,SMALL(IF(Januari!$L$6:$L$44=$C$1,ROW(Januari!$L$6:$L$44)-ROW(Januari!$L$6)+1),ROW(A33))),"")</f>
        <v/>
      </c>
      <c r="B36" s="7" t="str">
        <f t="array" ref="B36">IF($A36="","",INDEX(Januari!C$6:C$44,SMALL(IF(Januari!$L$6:$L$44=$C$1,ROW(Januari!$L$6:$L$44)-ROW(Januari!$L$6)+1),ROW(A33))))</f>
        <v/>
      </c>
      <c r="C36" s="7" t="str">
        <f t="array" ref="C36">IF($A36="","",INDEX(Januari!D$6:D$44,SMALL(IF(Januari!$L$6:$L$44=$C$1,ROW(Januari!$L$6:$L$44)-ROW(Januari!$L$6)+1),ROW(B33))))</f>
        <v/>
      </c>
      <c r="D36" s="8" t="str">
        <f t="array" ref="D36">IF($A36="","",INDEX(Januari!E$6:E$44,SMALL(IF(Januari!$L$6:$L$44=$C$1,ROW(Januari!$L$6:$L$44)-ROW(Januari!$L$6)+1),ROW(C33))))</f>
        <v/>
      </c>
      <c r="E36" s="8" t="str">
        <f t="array" ref="E36">IF($A36="","",INDEX(Januari!F$6:F$44,SMALL(IF(Januari!$L$6:$L$44=$C$1,ROW(Januari!$L$6:$L$44)-ROW(Januari!$L$6)+1),ROW(D33))))</f>
        <v/>
      </c>
      <c r="F36" s="8" t="str">
        <f t="array" ref="F36">IF($A36="","",INDEX(Januari!G$6:G$44,SMALL(IF(Januari!$L$6:$L$44=$C$1,ROW(Januari!$L$6:$L$44)-ROW(Januari!$L$6)+1),ROW(E33))))</f>
        <v/>
      </c>
      <c r="G36" s="8" t="str">
        <f t="array" ref="G36">IF($A36="","",INDEX(Januari!H$6:H$44,SMALL(IF(Januari!$L$6:$L$44=$C$1,ROW(Januari!$L$6:$L$44)-ROW(Januari!$L$6)+1),ROW(F33))))</f>
        <v/>
      </c>
      <c r="H36" s="8" t="str">
        <f t="array" ref="H36">IF($A36="","",INDEX(Januari!I$6:I$44,SMALL(IF(Januari!$L$6:$L$44=$C$1,ROW(Januari!$L$6:$L$44)-ROW(Januari!$L$6)+1),ROW(G33))))</f>
        <v/>
      </c>
      <c r="I36" s="8" t="str">
        <f t="array" ref="I36">IF($A36="","",INDEX(Januari!J$6:J$44,SMALL(IF(Januari!$L$6:$L$44=$C$1,ROW(Januari!$L$6:$L$44)-ROW(Januari!$L$6)+1),ROW(H33))))</f>
        <v/>
      </c>
      <c r="J36" s="8" t="str">
        <f t="array" ref="J36">IF($A36="","",INDEX(Januari!K$6:K$44,SMALL(IF(Januari!$L$6:$L$44=$C$1,ROW(Januari!$L$6:$L$44)-ROW(Januari!$L$6)+1),ROW(I33))))</f>
        <v/>
      </c>
      <c r="K36" s="9"/>
    </row>
    <row r="37" spans="1:11">
      <c r="A37" s="6" t="str">
        <f t="array" ref="A37">IFERROR(INDEX(Januari!B$6:B$44,SMALL(IF(Januari!$L$6:$L$44=$C$1,ROW(Januari!$L$6:$L$44)-ROW(Januari!$L$6)+1),ROW(A34))),"")</f>
        <v/>
      </c>
      <c r="B37" s="7" t="str">
        <f t="array" ref="B37">IF($A37="","",INDEX(Januari!C$6:C$44,SMALL(IF(Januari!$L$6:$L$44=$C$1,ROW(Januari!$L$6:$L$44)-ROW(Januari!$L$6)+1),ROW(A34))))</f>
        <v/>
      </c>
      <c r="C37" s="7" t="str">
        <f t="array" ref="C37">IF($A37="","",INDEX(Januari!D$6:D$44,SMALL(IF(Januari!$L$6:$L$44=$C$1,ROW(Januari!$L$6:$L$44)-ROW(Januari!$L$6)+1),ROW(B34))))</f>
        <v/>
      </c>
      <c r="D37" s="8" t="str">
        <f t="array" ref="D37">IF($A37="","",INDEX(Januari!E$6:E$44,SMALL(IF(Januari!$L$6:$L$44=$C$1,ROW(Januari!$L$6:$L$44)-ROW(Januari!$L$6)+1),ROW(C34))))</f>
        <v/>
      </c>
      <c r="E37" s="8" t="str">
        <f t="array" ref="E37">IF($A37="","",INDEX(Januari!F$6:F$44,SMALL(IF(Januari!$L$6:$L$44=$C$1,ROW(Januari!$L$6:$L$44)-ROW(Januari!$L$6)+1),ROW(D34))))</f>
        <v/>
      </c>
      <c r="F37" s="8" t="str">
        <f t="array" ref="F37">IF($A37="","",INDEX(Januari!G$6:G$44,SMALL(IF(Januari!$L$6:$L$44=$C$1,ROW(Januari!$L$6:$L$44)-ROW(Januari!$L$6)+1),ROW(E34))))</f>
        <v/>
      </c>
      <c r="G37" s="8" t="str">
        <f t="array" ref="G37">IF($A37="","",INDEX(Januari!H$6:H$44,SMALL(IF(Januari!$L$6:$L$44=$C$1,ROW(Januari!$L$6:$L$44)-ROW(Januari!$L$6)+1),ROW(F34))))</f>
        <v/>
      </c>
      <c r="H37" s="8" t="str">
        <f t="array" ref="H37">IF($A37="","",INDEX(Januari!I$6:I$44,SMALL(IF(Januari!$L$6:$L$44=$C$1,ROW(Januari!$L$6:$L$44)-ROW(Januari!$L$6)+1),ROW(G34))))</f>
        <v/>
      </c>
      <c r="I37" s="8" t="str">
        <f t="array" ref="I37">IF($A37="","",INDEX(Januari!J$6:J$44,SMALL(IF(Januari!$L$6:$L$44=$C$1,ROW(Januari!$L$6:$L$44)-ROW(Januari!$L$6)+1),ROW(H34))))</f>
        <v/>
      </c>
      <c r="J37" s="8" t="str">
        <f t="array" ref="J37">IF($A37="","",INDEX(Januari!K$6:K$44,SMALL(IF(Januari!$L$6:$L$44=$C$1,ROW(Januari!$L$6:$L$44)-ROW(Januari!$L$6)+1),ROW(I34))))</f>
        <v/>
      </c>
      <c r="K37" s="9"/>
    </row>
    <row r="38" spans="1:11">
      <c r="A38" s="6" t="str">
        <f t="array" ref="A38">IFERROR(INDEX(Januari!B$6:B$44,SMALL(IF(Januari!$L$6:$L$44=$C$1,ROW(Januari!$L$6:$L$44)-ROW(Januari!$L$6)+1),ROW(A35))),"")</f>
        <v/>
      </c>
      <c r="B38" s="7" t="str">
        <f t="array" ref="B38">IF($A38="","",INDEX(Januari!C$6:C$44,SMALL(IF(Januari!$L$6:$L$44=$C$1,ROW(Januari!$L$6:$L$44)-ROW(Januari!$L$6)+1),ROW(A35))))</f>
        <v/>
      </c>
      <c r="C38" s="7" t="str">
        <f t="array" ref="C38">IF($A38="","",INDEX(Januari!D$6:D$44,SMALL(IF(Januari!$L$6:$L$44=$C$1,ROW(Januari!$L$6:$L$44)-ROW(Januari!$L$6)+1),ROW(B35))))</f>
        <v/>
      </c>
      <c r="D38" s="8" t="str">
        <f t="array" ref="D38">IF($A38="","",INDEX(Januari!E$6:E$44,SMALL(IF(Januari!$L$6:$L$44=$C$1,ROW(Januari!$L$6:$L$44)-ROW(Januari!$L$6)+1),ROW(C35))))</f>
        <v/>
      </c>
      <c r="E38" s="8" t="str">
        <f t="array" ref="E38">IF($A38="","",INDEX(Januari!F$6:F$44,SMALL(IF(Januari!$L$6:$L$44=$C$1,ROW(Januari!$L$6:$L$44)-ROW(Januari!$L$6)+1),ROW(D35))))</f>
        <v/>
      </c>
      <c r="F38" s="8" t="str">
        <f t="array" ref="F38">IF($A38="","",INDEX(Januari!G$6:G$44,SMALL(IF(Januari!$L$6:$L$44=$C$1,ROW(Januari!$L$6:$L$44)-ROW(Januari!$L$6)+1),ROW(E35))))</f>
        <v/>
      </c>
      <c r="G38" s="8" t="str">
        <f t="array" ref="G38">IF($A38="","",INDEX(Januari!H$6:H$44,SMALL(IF(Januari!$L$6:$L$44=$C$1,ROW(Januari!$L$6:$L$44)-ROW(Januari!$L$6)+1),ROW(F35))))</f>
        <v/>
      </c>
      <c r="H38" s="8" t="str">
        <f t="array" ref="H38">IF($A38="","",INDEX(Januari!I$6:I$44,SMALL(IF(Januari!$L$6:$L$44=$C$1,ROW(Januari!$L$6:$L$44)-ROW(Januari!$L$6)+1),ROW(G35))))</f>
        <v/>
      </c>
      <c r="I38" s="8" t="str">
        <f t="array" ref="I38">IF($A38="","",INDEX(Januari!J$6:J$44,SMALL(IF(Januari!$L$6:$L$44=$C$1,ROW(Januari!$L$6:$L$44)-ROW(Januari!$L$6)+1),ROW(H35))))</f>
        <v/>
      </c>
      <c r="J38" s="8" t="str">
        <f t="array" ref="J38">IF($A38="","",INDEX(Januari!K$6:K$44,SMALL(IF(Januari!$L$6:$L$44=$C$1,ROW(Januari!$L$6:$L$44)-ROW(Januari!$L$6)+1),ROW(I35))))</f>
        <v/>
      </c>
      <c r="K38" s="9"/>
    </row>
    <row r="39" spans="1:11">
      <c r="A39" s="6" t="str">
        <f t="array" ref="A39">IFERROR(INDEX(Januari!B$6:B$44,SMALL(IF(Januari!$L$6:$L$44=$C$1,ROW(Januari!$L$6:$L$44)-ROW(Januari!$L$6)+1),ROW(A36))),"")</f>
        <v/>
      </c>
      <c r="B39" s="7" t="str">
        <f t="array" ref="B39">IF($A39="","",INDEX(Januari!C$6:C$44,SMALL(IF(Januari!$L$6:$L$44=$C$1,ROW(Januari!$L$6:$L$44)-ROW(Januari!$L$6)+1),ROW(A36))))</f>
        <v/>
      </c>
      <c r="C39" s="7" t="str">
        <f t="array" ref="C39">IF($A39="","",INDEX(Januari!D$6:D$44,SMALL(IF(Januari!$L$6:$L$44=$C$1,ROW(Januari!$L$6:$L$44)-ROW(Januari!$L$6)+1),ROW(B36))))</f>
        <v/>
      </c>
      <c r="D39" s="8" t="str">
        <f t="array" ref="D39">IF($A39="","",INDEX(Januari!E$6:E$44,SMALL(IF(Januari!$L$6:$L$44=$C$1,ROW(Januari!$L$6:$L$44)-ROW(Januari!$L$6)+1),ROW(C36))))</f>
        <v/>
      </c>
      <c r="E39" s="8" t="str">
        <f t="array" ref="E39">IF($A39="","",INDEX(Januari!F$6:F$44,SMALL(IF(Januari!$L$6:$L$44=$C$1,ROW(Januari!$L$6:$L$44)-ROW(Januari!$L$6)+1),ROW(D36))))</f>
        <v/>
      </c>
      <c r="F39" s="8" t="str">
        <f t="array" ref="F39">IF($A39="","",INDEX(Januari!G$6:G$44,SMALL(IF(Januari!$L$6:$L$44=$C$1,ROW(Januari!$L$6:$L$44)-ROW(Januari!$L$6)+1),ROW(E36))))</f>
        <v/>
      </c>
      <c r="G39" s="8" t="str">
        <f t="array" ref="G39">IF($A39="","",INDEX(Januari!H$6:H$44,SMALL(IF(Januari!$L$6:$L$44=$C$1,ROW(Januari!$L$6:$L$44)-ROW(Januari!$L$6)+1),ROW(F36))))</f>
        <v/>
      </c>
      <c r="H39" s="8" t="str">
        <f t="array" ref="H39">IF($A39="","",INDEX(Januari!I$6:I$44,SMALL(IF(Januari!$L$6:$L$44=$C$1,ROW(Januari!$L$6:$L$44)-ROW(Januari!$L$6)+1),ROW(G36))))</f>
        <v/>
      </c>
      <c r="I39" s="8" t="str">
        <f t="array" ref="I39">IF($A39="","",INDEX(Januari!J$6:J$44,SMALL(IF(Januari!$L$6:$L$44=$C$1,ROW(Januari!$L$6:$L$44)-ROW(Januari!$L$6)+1),ROW(H36))))</f>
        <v/>
      </c>
      <c r="J39" s="8" t="str">
        <f t="array" ref="J39">IF($A39="","",INDEX(Januari!K$6:K$44,SMALL(IF(Januari!$L$6:$L$44=$C$1,ROW(Januari!$L$6:$L$44)-ROW(Januari!$L$6)+1),ROW(I36))))</f>
        <v/>
      </c>
      <c r="K39" s="9"/>
    </row>
    <row r="40" spans="1:11">
      <c r="A40" s="6" t="str">
        <f t="array" ref="A40">IFERROR(INDEX(Januari!B$6:B$44,SMALL(IF(Januari!$L$6:$L$44=$C$1,ROW(Januari!$L$6:$L$44)-ROW(Januari!$L$6)+1),ROW(A37))),"")</f>
        <v/>
      </c>
      <c r="B40" s="7" t="str">
        <f t="array" ref="B40">IF($A40="","",INDEX(Januari!C$6:C$44,SMALL(IF(Januari!$L$6:$L$44=$C$1,ROW(Januari!$L$6:$L$44)-ROW(Januari!$L$6)+1),ROW(A37))))</f>
        <v/>
      </c>
      <c r="C40" s="7" t="str">
        <f t="array" ref="C40">IF($A40="","",INDEX(Januari!D$6:D$44,SMALL(IF(Januari!$L$6:$L$44=$C$1,ROW(Januari!$L$6:$L$44)-ROW(Januari!$L$6)+1),ROW(B37))))</f>
        <v/>
      </c>
      <c r="D40" s="8" t="str">
        <f t="array" ref="D40">IF($A40="","",INDEX(Januari!E$6:E$44,SMALL(IF(Januari!$L$6:$L$44=$C$1,ROW(Januari!$L$6:$L$44)-ROW(Januari!$L$6)+1),ROW(C37))))</f>
        <v/>
      </c>
      <c r="E40" s="8" t="str">
        <f t="array" ref="E40">IF($A40="","",INDEX(Januari!F$6:F$44,SMALL(IF(Januari!$L$6:$L$44=$C$1,ROW(Januari!$L$6:$L$44)-ROW(Januari!$L$6)+1),ROW(D37))))</f>
        <v/>
      </c>
      <c r="F40" s="8" t="str">
        <f t="array" ref="F40">IF($A40="","",INDEX(Januari!G$6:G$44,SMALL(IF(Januari!$L$6:$L$44=$C$1,ROW(Januari!$L$6:$L$44)-ROW(Januari!$L$6)+1),ROW(E37))))</f>
        <v/>
      </c>
      <c r="G40" s="8" t="str">
        <f t="array" ref="G40">IF($A40="","",INDEX(Januari!H$6:H$44,SMALL(IF(Januari!$L$6:$L$44=$C$1,ROW(Januari!$L$6:$L$44)-ROW(Januari!$L$6)+1),ROW(F37))))</f>
        <v/>
      </c>
      <c r="H40" s="8" t="str">
        <f t="array" ref="H40">IF($A40="","",INDEX(Januari!I$6:I$44,SMALL(IF(Januari!$L$6:$L$44=$C$1,ROW(Januari!$L$6:$L$44)-ROW(Januari!$L$6)+1),ROW(G37))))</f>
        <v/>
      </c>
      <c r="I40" s="8" t="str">
        <f t="array" ref="I40">IF($A40="","",INDEX(Januari!J$6:J$44,SMALL(IF(Januari!$L$6:$L$44=$C$1,ROW(Januari!$L$6:$L$44)-ROW(Januari!$L$6)+1),ROW(H37))))</f>
        <v/>
      </c>
      <c r="J40" s="8" t="str">
        <f t="array" ref="J40">IF($A40="","",INDEX(Januari!K$6:K$44,SMALL(IF(Januari!$L$6:$L$44=$C$1,ROW(Januari!$L$6:$L$44)-ROW(Januari!$L$6)+1),ROW(I37))))</f>
        <v/>
      </c>
      <c r="K40" s="9"/>
    </row>
    <row r="41" spans="1:11">
      <c r="A41" s="6" t="str">
        <f t="array" ref="A41">IFERROR(INDEX(Januari!B$6:B$44,SMALL(IF(Januari!$L$6:$L$44=$C$1,ROW(Januari!$L$6:$L$44)-ROW(Januari!$L$6)+1),ROW(A38))),"")</f>
        <v/>
      </c>
      <c r="B41" s="7" t="str">
        <f t="array" ref="B41">IF($A41="","",INDEX(Januari!C$6:C$44,SMALL(IF(Januari!$L$6:$L$44=$C$1,ROW(Januari!$L$6:$L$44)-ROW(Januari!$L$6)+1),ROW(A38))))</f>
        <v/>
      </c>
      <c r="C41" s="7" t="str">
        <f t="array" ref="C41">IF($A41="","",INDEX(Januari!D$6:D$44,SMALL(IF(Januari!$L$6:$L$44=$C$1,ROW(Januari!$L$6:$L$44)-ROW(Januari!$L$6)+1),ROW(B38))))</f>
        <v/>
      </c>
      <c r="D41" s="8" t="str">
        <f t="array" ref="D41">IF($A41="","",INDEX(Januari!E$6:E$44,SMALL(IF(Januari!$L$6:$L$44=$C$1,ROW(Januari!$L$6:$L$44)-ROW(Januari!$L$6)+1),ROW(C38))))</f>
        <v/>
      </c>
      <c r="E41" s="8" t="str">
        <f t="array" ref="E41">IF($A41="","",INDEX(Januari!F$6:F$44,SMALL(IF(Januari!$L$6:$L$44=$C$1,ROW(Januari!$L$6:$L$44)-ROW(Januari!$L$6)+1),ROW(D38))))</f>
        <v/>
      </c>
      <c r="F41" s="8" t="str">
        <f t="array" ref="F41">IF($A41="","",INDEX(Januari!G$6:G$44,SMALL(IF(Januari!$L$6:$L$44=$C$1,ROW(Januari!$L$6:$L$44)-ROW(Januari!$L$6)+1),ROW(E38))))</f>
        <v/>
      </c>
      <c r="G41" s="8" t="str">
        <f t="array" ref="G41">IF($A41="","",INDEX(Januari!H$6:H$44,SMALL(IF(Januari!$L$6:$L$44=$C$1,ROW(Januari!$L$6:$L$44)-ROW(Januari!$L$6)+1),ROW(F38))))</f>
        <v/>
      </c>
      <c r="H41" s="8" t="str">
        <f t="array" ref="H41">IF($A41="","",INDEX(Januari!I$6:I$44,SMALL(IF(Januari!$L$6:$L$44=$C$1,ROW(Januari!$L$6:$L$44)-ROW(Januari!$L$6)+1),ROW(G38))))</f>
        <v/>
      </c>
      <c r="I41" s="8" t="str">
        <f t="array" ref="I41">IF($A41="","",INDEX(Januari!J$6:J$44,SMALL(IF(Januari!$L$6:$L$44=$C$1,ROW(Januari!$L$6:$L$44)-ROW(Januari!$L$6)+1),ROW(H38))))</f>
        <v/>
      </c>
      <c r="J41" s="8" t="str">
        <f t="array" ref="J41">IF($A41="","",INDEX(Januari!K$6:K$44,SMALL(IF(Januari!$L$6:$L$44=$C$1,ROW(Januari!$L$6:$L$44)-ROW(Januari!$L$6)+1),ROW(I38))))</f>
        <v/>
      </c>
      <c r="K41" s="9"/>
    </row>
    <row r="42" spans="1:11">
      <c r="A42" s="6" t="str">
        <f t="array" ref="A42">IFERROR(INDEX(Januari!B$6:B$44,SMALL(IF(Januari!$L$6:$L$44=$C$1,ROW(Januari!$L$6:$L$44)-ROW(Januari!$L$6)+1),ROW(A39))),"")</f>
        <v/>
      </c>
      <c r="B42" s="7" t="str">
        <f t="array" ref="B42">IF($A42="","",INDEX(Januari!C$6:C$44,SMALL(IF(Januari!$L$6:$L$44=$C$1,ROW(Januari!$L$6:$L$44)-ROW(Januari!$L$6)+1),ROW(A39))))</f>
        <v/>
      </c>
      <c r="C42" s="7" t="str">
        <f t="array" ref="C42">IF($A42="","",INDEX(Januari!D$6:D$44,SMALL(IF(Januari!$L$6:$L$44=$C$1,ROW(Januari!$L$6:$L$44)-ROW(Januari!$L$6)+1),ROW(B39))))</f>
        <v/>
      </c>
      <c r="D42" s="8" t="str">
        <f t="array" ref="D42">IF($A42="","",INDEX(Januari!E$6:E$44,SMALL(IF(Januari!$L$6:$L$44=$C$1,ROW(Januari!$L$6:$L$44)-ROW(Januari!$L$6)+1),ROW(C39))))</f>
        <v/>
      </c>
      <c r="E42" s="8" t="str">
        <f t="array" ref="E42">IF($A42="","",INDEX(Januari!F$6:F$44,SMALL(IF(Januari!$L$6:$L$44=$C$1,ROW(Januari!$L$6:$L$44)-ROW(Januari!$L$6)+1),ROW(D39))))</f>
        <v/>
      </c>
      <c r="F42" s="8" t="str">
        <f t="array" ref="F42">IF($A42="","",INDEX(Januari!G$6:G$44,SMALL(IF(Januari!$L$6:$L$44=$C$1,ROW(Januari!$L$6:$L$44)-ROW(Januari!$L$6)+1),ROW(E39))))</f>
        <v/>
      </c>
      <c r="G42" s="8" t="str">
        <f t="array" ref="G42">IF($A42="","",INDEX(Januari!H$6:H$44,SMALL(IF(Januari!$L$6:$L$44=$C$1,ROW(Januari!$L$6:$L$44)-ROW(Januari!$L$6)+1),ROW(F39))))</f>
        <v/>
      </c>
      <c r="H42" s="8" t="str">
        <f t="array" ref="H42">IF($A42="","",INDEX(Januari!I$6:I$44,SMALL(IF(Januari!$L$6:$L$44=$C$1,ROW(Januari!$L$6:$L$44)-ROW(Januari!$L$6)+1),ROW(G39))))</f>
        <v/>
      </c>
      <c r="I42" s="8" t="str">
        <f t="array" ref="I42">IF($A42="","",INDEX(Januari!J$6:J$44,SMALL(IF(Januari!$L$6:$L$44=$C$1,ROW(Januari!$L$6:$L$44)-ROW(Januari!$L$6)+1),ROW(H39))))</f>
        <v/>
      </c>
      <c r="J42" s="8" t="str">
        <f t="array" ref="J42">IF($A42="","",INDEX(Januari!K$6:K$44,SMALL(IF(Januari!$L$6:$L$44=$C$1,ROW(Januari!$L$6:$L$44)-ROW(Januari!$L$6)+1),ROW(I39))))</f>
        <v/>
      </c>
      <c r="K42" s="9"/>
    </row>
    <row r="43" spans="1:11">
      <c r="A43" s="6" t="str">
        <f t="array" ref="A43">IFERROR(INDEX(Januari!B$6:B$44,SMALL(IF(Januari!$L$6:$L$44=$C$1,ROW(Januari!$L$6:$L$44)-ROW(Januari!$L$6)+1),ROW(A40))),"")</f>
        <v/>
      </c>
      <c r="B43" s="7" t="str">
        <f t="array" ref="B43">IF($A43="","",INDEX(Januari!C$6:C$44,SMALL(IF(Januari!$L$6:$L$44=$C$1,ROW(Januari!$L$6:$L$44)-ROW(Januari!$L$6)+1),ROW(A40))))</f>
        <v/>
      </c>
      <c r="C43" s="7" t="str">
        <f t="array" ref="C43">IF($A43="","",INDEX(Januari!D$6:D$44,SMALL(IF(Januari!$L$6:$L$44=$C$1,ROW(Januari!$L$6:$L$44)-ROW(Januari!$L$6)+1),ROW(B40))))</f>
        <v/>
      </c>
      <c r="D43" s="8" t="str">
        <f t="array" ref="D43">IF($A43="","",INDEX(Januari!E$6:E$44,SMALL(IF(Januari!$L$6:$L$44=$C$1,ROW(Januari!$L$6:$L$44)-ROW(Januari!$L$6)+1),ROW(C40))))</f>
        <v/>
      </c>
      <c r="E43" s="8" t="str">
        <f t="array" ref="E43">IF($A43="","",INDEX(Januari!F$6:F$44,SMALL(IF(Januari!$L$6:$L$44=$C$1,ROW(Januari!$L$6:$L$44)-ROW(Januari!$L$6)+1),ROW(D40))))</f>
        <v/>
      </c>
      <c r="F43" s="8" t="str">
        <f t="array" ref="F43">IF($A43="","",INDEX(Januari!G$6:G$44,SMALL(IF(Januari!$L$6:$L$44=$C$1,ROW(Januari!$L$6:$L$44)-ROW(Januari!$L$6)+1),ROW(E40))))</f>
        <v/>
      </c>
      <c r="G43" s="8" t="str">
        <f t="array" ref="G43">IF($A43="","",INDEX(Januari!H$6:H$44,SMALL(IF(Januari!$L$6:$L$44=$C$1,ROW(Januari!$L$6:$L$44)-ROW(Januari!$L$6)+1),ROW(F40))))</f>
        <v/>
      </c>
      <c r="H43" s="8" t="str">
        <f t="array" ref="H43">IF($A43="","",INDEX(Januari!I$6:I$44,SMALL(IF(Januari!$L$6:$L$44=$C$1,ROW(Januari!$L$6:$L$44)-ROW(Januari!$L$6)+1),ROW(G40))))</f>
        <v/>
      </c>
      <c r="I43" s="8" t="str">
        <f t="array" ref="I43">IF($A43="","",INDEX(Januari!J$6:J$44,SMALL(IF(Januari!$L$6:$L$44=$C$1,ROW(Januari!$L$6:$L$44)-ROW(Januari!$L$6)+1),ROW(H40))))</f>
        <v/>
      </c>
      <c r="J43" s="8" t="str">
        <f t="array" ref="J43">IF($A43="","",INDEX(Januari!K$6:K$44,SMALL(IF(Januari!$L$6:$L$44=$C$1,ROW(Januari!$L$6:$L$44)-ROW(Januari!$L$6)+1),ROW(I40))))</f>
        <v/>
      </c>
      <c r="K43" s="9"/>
    </row>
    <row r="44" spans="1:11">
      <c r="A44" s="6" t="str">
        <f t="array" ref="A44">IFERROR(INDEX(Januari!B$6:B$44,SMALL(IF(Januari!$L$6:$L$44=$C$1,ROW(Januari!$L$6:$L$44)-ROW(Januari!$L$6)+1),ROW(A41))),"")</f>
        <v/>
      </c>
      <c r="B44" s="7" t="str">
        <f t="array" ref="B44">IF($A44="","",INDEX(Januari!C$6:C$44,SMALL(IF(Januari!$L$6:$L$44=$C$1,ROW(Januari!$L$6:$L$44)-ROW(Januari!$L$6)+1),ROW(A41))))</f>
        <v/>
      </c>
      <c r="C44" s="7" t="str">
        <f t="array" ref="C44">IF($A44="","",INDEX(Januari!D$6:D$44,SMALL(IF(Januari!$L$6:$L$44=$C$1,ROW(Januari!$L$6:$L$44)-ROW(Januari!$L$6)+1),ROW(B41))))</f>
        <v/>
      </c>
      <c r="D44" s="8" t="str">
        <f t="array" ref="D44">IF($A44="","",INDEX(Januari!E$6:E$44,SMALL(IF(Januari!$L$6:$L$44=$C$1,ROW(Januari!$L$6:$L$44)-ROW(Januari!$L$6)+1),ROW(C41))))</f>
        <v/>
      </c>
      <c r="E44" s="8" t="str">
        <f t="array" ref="E44">IF($A44="","",INDEX(Januari!F$6:F$44,SMALL(IF(Januari!$L$6:$L$44=$C$1,ROW(Januari!$L$6:$L$44)-ROW(Januari!$L$6)+1),ROW(D41))))</f>
        <v/>
      </c>
      <c r="F44" s="8" t="str">
        <f t="array" ref="F44">IF($A44="","",INDEX(Januari!G$6:G$44,SMALL(IF(Januari!$L$6:$L$44=$C$1,ROW(Januari!$L$6:$L$44)-ROW(Januari!$L$6)+1),ROW(E41))))</f>
        <v/>
      </c>
      <c r="G44" s="8" t="str">
        <f t="array" ref="G44">IF($A44="","",INDEX(Januari!H$6:H$44,SMALL(IF(Januari!$L$6:$L$44=$C$1,ROW(Januari!$L$6:$L$44)-ROW(Januari!$L$6)+1),ROW(F41))))</f>
        <v/>
      </c>
      <c r="H44" s="8" t="str">
        <f t="array" ref="H44">IF($A44="","",INDEX(Januari!I$6:I$44,SMALL(IF(Januari!$L$6:$L$44=$C$1,ROW(Januari!$L$6:$L$44)-ROW(Januari!$L$6)+1),ROW(G41))))</f>
        <v/>
      </c>
      <c r="I44" s="8" t="str">
        <f t="array" ref="I44">IF($A44="","",INDEX(Januari!J$6:J$44,SMALL(IF(Januari!$L$6:$L$44=$C$1,ROW(Januari!$L$6:$L$44)-ROW(Januari!$L$6)+1),ROW(H41))))</f>
        <v/>
      </c>
      <c r="J44" s="8" t="str">
        <f t="array" ref="J44">IF($A44="","",INDEX(Januari!K$6:K$44,SMALL(IF(Januari!$L$6:$L$44=$C$1,ROW(Januari!$L$6:$L$44)-ROW(Januari!$L$6)+1),ROW(I41))))</f>
        <v/>
      </c>
      <c r="K44" s="9"/>
    </row>
    <row r="45" spans="1:11">
      <c r="A45" s="6" t="str">
        <f t="array" ref="A45">IFERROR(INDEX(Januari!B$6:B$44,SMALL(IF(Januari!$L$6:$L$44=$C$1,ROW(Januari!$L$6:$L$44)-ROW(Januari!$L$6)+1),ROW(A42))),"")</f>
        <v/>
      </c>
      <c r="B45" s="7" t="str">
        <f t="array" ref="B45">IF($A45="","",INDEX(Januari!C$6:C$44,SMALL(IF(Januari!$L$6:$L$44=$C$1,ROW(Januari!$L$6:$L$44)-ROW(Januari!$L$6)+1),ROW(A42))))</f>
        <v/>
      </c>
      <c r="C45" s="7" t="str">
        <f t="array" ref="C45">IF($A45="","",INDEX(Januari!D$6:D$44,SMALL(IF(Januari!$L$6:$L$44=$C$1,ROW(Januari!$L$6:$L$44)-ROW(Januari!$L$6)+1),ROW(B42))))</f>
        <v/>
      </c>
      <c r="D45" s="8" t="str">
        <f t="array" ref="D45">IF($A45="","",INDEX(Januari!E$6:E$44,SMALL(IF(Januari!$L$6:$L$44=$C$1,ROW(Januari!$L$6:$L$44)-ROW(Januari!$L$6)+1),ROW(C42))))</f>
        <v/>
      </c>
      <c r="E45" s="8" t="str">
        <f t="array" ref="E45">IF($A45="","",INDEX(Januari!F$6:F$44,SMALL(IF(Januari!$L$6:$L$44=$C$1,ROW(Januari!$L$6:$L$44)-ROW(Januari!$L$6)+1),ROW(D42))))</f>
        <v/>
      </c>
      <c r="F45" s="8" t="str">
        <f t="array" ref="F45">IF($A45="","",INDEX(Januari!G$6:G$44,SMALL(IF(Januari!$L$6:$L$44=$C$1,ROW(Januari!$L$6:$L$44)-ROW(Januari!$L$6)+1),ROW(E42))))</f>
        <v/>
      </c>
      <c r="G45" s="8" t="str">
        <f t="array" ref="G45">IF($A45="","",INDEX(Januari!H$6:H$44,SMALL(IF(Januari!$L$6:$L$44=$C$1,ROW(Januari!$L$6:$L$44)-ROW(Januari!$L$6)+1),ROW(F42))))</f>
        <v/>
      </c>
      <c r="H45" s="8" t="str">
        <f t="array" ref="H45">IF($A45="","",INDEX(Januari!I$6:I$44,SMALL(IF(Januari!$L$6:$L$44=$C$1,ROW(Januari!$L$6:$L$44)-ROW(Januari!$L$6)+1),ROW(G42))))</f>
        <v/>
      </c>
      <c r="I45" s="8" t="str">
        <f t="array" ref="I45">IF($A45="","",INDEX(Januari!J$6:J$44,SMALL(IF(Januari!$L$6:$L$44=$C$1,ROW(Januari!$L$6:$L$44)-ROW(Januari!$L$6)+1),ROW(H42))))</f>
        <v/>
      </c>
      <c r="J45" s="8" t="str">
        <f t="array" ref="J45">IF($A45="","",INDEX(Januari!K$6:K$44,SMALL(IF(Januari!$L$6:$L$44=$C$1,ROW(Januari!$L$6:$L$44)-ROW(Januari!$L$6)+1),ROW(I42))))</f>
        <v/>
      </c>
      <c r="K45" s="9"/>
    </row>
    <row r="46" spans="1:11">
      <c r="A46" s="6" t="str">
        <f t="array" ref="A46">IFERROR(INDEX(Januari!B$6:B$44,SMALL(IF(Januari!$L$6:$L$44=$C$1,ROW(Januari!$L$6:$L$44)-ROW(Januari!$L$6)+1),ROW(A43))),"")</f>
        <v/>
      </c>
      <c r="B46" s="7" t="str">
        <f t="array" ref="B46">IF($A46="","",INDEX(Januari!C$6:C$44,SMALL(IF(Januari!$L$6:$L$44=$C$1,ROW(Januari!$L$6:$L$44)-ROW(Januari!$L$6)+1),ROW(A43))))</f>
        <v/>
      </c>
      <c r="C46" s="7" t="str">
        <f t="array" ref="C46">IF($A46="","",INDEX(Januari!D$6:D$44,SMALL(IF(Januari!$L$6:$L$44=$C$1,ROW(Januari!$L$6:$L$44)-ROW(Januari!$L$6)+1),ROW(B43))))</f>
        <v/>
      </c>
      <c r="D46" s="8" t="str">
        <f t="array" ref="D46">IF($A46="","",INDEX(Januari!E$6:E$44,SMALL(IF(Januari!$L$6:$L$44=$C$1,ROW(Januari!$L$6:$L$44)-ROW(Januari!$L$6)+1),ROW(C43))))</f>
        <v/>
      </c>
      <c r="E46" s="8" t="str">
        <f t="array" ref="E46">IF($A46="","",INDEX(Januari!F$6:F$44,SMALL(IF(Januari!$L$6:$L$44=$C$1,ROW(Januari!$L$6:$L$44)-ROW(Januari!$L$6)+1),ROW(D43))))</f>
        <v/>
      </c>
      <c r="F46" s="8" t="str">
        <f t="array" ref="F46">IF($A46="","",INDEX(Januari!G$6:G$44,SMALL(IF(Januari!$L$6:$L$44=$C$1,ROW(Januari!$L$6:$L$44)-ROW(Januari!$L$6)+1),ROW(E43))))</f>
        <v/>
      </c>
      <c r="G46" s="8" t="str">
        <f t="array" ref="G46">IF($A46="","",INDEX(Januari!H$6:H$44,SMALL(IF(Januari!$L$6:$L$44=$C$1,ROW(Januari!$L$6:$L$44)-ROW(Januari!$L$6)+1),ROW(F43))))</f>
        <v/>
      </c>
      <c r="H46" s="8" t="str">
        <f t="array" ref="H46">IF($A46="","",INDEX(Januari!I$6:I$44,SMALL(IF(Januari!$L$6:$L$44=$C$1,ROW(Januari!$L$6:$L$44)-ROW(Januari!$L$6)+1),ROW(G43))))</f>
        <v/>
      </c>
      <c r="I46" s="8" t="str">
        <f t="array" ref="I46">IF($A46="","",INDEX(Januari!J$6:J$44,SMALL(IF(Januari!$L$6:$L$44=$C$1,ROW(Januari!$L$6:$L$44)-ROW(Januari!$L$6)+1),ROW(H43))))</f>
        <v/>
      </c>
      <c r="J46" s="8" t="str">
        <f t="array" ref="J46">IF($A46="","",INDEX(Januari!K$6:K$44,SMALL(IF(Januari!$L$6:$L$44=$C$1,ROW(Januari!$L$6:$L$44)-ROW(Januari!$L$6)+1),ROW(I43))))</f>
        <v/>
      </c>
      <c r="K46" s="9"/>
    </row>
    <row r="47" spans="1:11">
      <c r="A47" s="6" t="str">
        <f t="array" ref="A47">IFERROR(INDEX(Januari!B$6:B$44,SMALL(IF(Januari!$L$6:$L$44=$C$1,ROW(Januari!$L$6:$L$44)-ROW(Januari!$L$6)+1),ROW(A44))),"")</f>
        <v/>
      </c>
      <c r="B47" s="7" t="str">
        <f t="array" ref="B47">IF($A47="","",INDEX(Januari!C$6:C$44,SMALL(IF(Januari!$L$6:$L$44=$C$1,ROW(Januari!$L$6:$L$44)-ROW(Januari!$L$6)+1),ROW(A44))))</f>
        <v/>
      </c>
      <c r="C47" s="7" t="str">
        <f t="array" ref="C47">IF($A47="","",INDEX(Januari!D$6:D$44,SMALL(IF(Januari!$L$6:$L$44=$C$1,ROW(Januari!$L$6:$L$44)-ROW(Januari!$L$6)+1),ROW(B44))))</f>
        <v/>
      </c>
      <c r="D47" s="8" t="str">
        <f t="array" ref="D47">IF($A47="","",INDEX(Januari!E$6:E$44,SMALL(IF(Januari!$L$6:$L$44=$C$1,ROW(Januari!$L$6:$L$44)-ROW(Januari!$L$6)+1),ROW(C44))))</f>
        <v/>
      </c>
      <c r="E47" s="8" t="str">
        <f t="array" ref="E47">IF($A47="","",INDEX(Januari!F$6:F$44,SMALL(IF(Januari!$L$6:$L$44=$C$1,ROW(Januari!$L$6:$L$44)-ROW(Januari!$L$6)+1),ROW(D44))))</f>
        <v/>
      </c>
      <c r="F47" s="8" t="str">
        <f t="array" ref="F47">IF($A47="","",INDEX(Januari!G$6:G$44,SMALL(IF(Januari!$L$6:$L$44=$C$1,ROW(Januari!$L$6:$L$44)-ROW(Januari!$L$6)+1),ROW(E44))))</f>
        <v/>
      </c>
      <c r="G47" s="8" t="str">
        <f t="array" ref="G47">IF($A47="","",INDEX(Januari!H$6:H$44,SMALL(IF(Januari!$L$6:$L$44=$C$1,ROW(Januari!$L$6:$L$44)-ROW(Januari!$L$6)+1),ROW(F44))))</f>
        <v/>
      </c>
      <c r="H47" s="8" t="str">
        <f t="array" ref="H47">IF($A47="","",INDEX(Januari!I$6:I$44,SMALL(IF(Januari!$L$6:$L$44=$C$1,ROW(Januari!$L$6:$L$44)-ROW(Januari!$L$6)+1),ROW(G44))))</f>
        <v/>
      </c>
      <c r="I47" s="8" t="str">
        <f t="array" ref="I47">IF($A47="","",INDEX(Januari!J$6:J$44,SMALL(IF(Januari!$L$6:$L$44=$C$1,ROW(Januari!$L$6:$L$44)-ROW(Januari!$L$6)+1),ROW(H44))))</f>
        <v/>
      </c>
      <c r="J47" s="8" t="str">
        <f t="array" ref="J47">IF($A47="","",INDEX(Januari!K$6:K$44,SMALL(IF(Januari!$L$6:$L$44=$C$1,ROW(Januari!$L$6:$L$44)-ROW(Januari!$L$6)+1),ROW(I44))))</f>
        <v/>
      </c>
      <c r="K47" s="9"/>
    </row>
    <row r="48" spans="1:11">
      <c r="A48" s="6" t="str">
        <f t="array" ref="A48">IFERROR(INDEX(Januari!B$6:B$44,SMALL(IF(Januari!$L$6:$L$44=$C$1,ROW(Januari!$L$6:$L$44)-ROW(Januari!$L$6)+1),ROW(A45))),"")</f>
        <v/>
      </c>
      <c r="B48" s="7" t="str">
        <f t="array" ref="B48">IF($A48="","",INDEX(Januari!C$6:C$44,SMALL(IF(Januari!$L$6:$L$44=$C$1,ROW(Januari!$L$6:$L$44)-ROW(Januari!$L$6)+1),ROW(A45))))</f>
        <v/>
      </c>
      <c r="C48" s="7" t="str">
        <f t="array" ref="C48">IF($A48="","",INDEX(Januari!D$6:D$44,SMALL(IF(Januari!$L$6:$L$44=$C$1,ROW(Januari!$L$6:$L$44)-ROW(Januari!$L$6)+1),ROW(B45))))</f>
        <v/>
      </c>
      <c r="D48" s="8" t="str">
        <f t="array" ref="D48">IF($A48="","",INDEX(Januari!E$6:E$44,SMALL(IF(Januari!$L$6:$L$44=$C$1,ROW(Januari!$L$6:$L$44)-ROW(Januari!$L$6)+1),ROW(C45))))</f>
        <v/>
      </c>
      <c r="E48" s="8" t="str">
        <f t="array" ref="E48">IF($A48="","",INDEX(Januari!F$6:F$44,SMALL(IF(Januari!$L$6:$L$44=$C$1,ROW(Januari!$L$6:$L$44)-ROW(Januari!$L$6)+1),ROW(D45))))</f>
        <v/>
      </c>
      <c r="F48" s="8" t="str">
        <f t="array" ref="F48">IF($A48="","",INDEX(Januari!G$6:G$44,SMALL(IF(Januari!$L$6:$L$44=$C$1,ROW(Januari!$L$6:$L$44)-ROW(Januari!$L$6)+1),ROW(E45))))</f>
        <v/>
      </c>
      <c r="G48" s="8" t="str">
        <f t="array" ref="G48">IF($A48="","",INDEX(Januari!H$6:H$44,SMALL(IF(Januari!$L$6:$L$44=$C$1,ROW(Januari!$L$6:$L$44)-ROW(Januari!$L$6)+1),ROW(F45))))</f>
        <v/>
      </c>
      <c r="H48" s="8" t="str">
        <f t="array" ref="H48">IF($A48="","",INDEX(Januari!I$6:I$44,SMALL(IF(Januari!$L$6:$L$44=$C$1,ROW(Januari!$L$6:$L$44)-ROW(Januari!$L$6)+1),ROW(G45))))</f>
        <v/>
      </c>
      <c r="I48" s="8" t="str">
        <f t="array" ref="I48">IF($A48="","",INDEX(Januari!J$6:J$44,SMALL(IF(Januari!$L$6:$L$44=$C$1,ROW(Januari!$L$6:$L$44)-ROW(Januari!$L$6)+1),ROW(H45))))</f>
        <v/>
      </c>
      <c r="J48" s="8" t="str">
        <f t="array" ref="J48">IF($A48="","",INDEX(Januari!K$6:K$44,SMALL(IF(Januari!$L$6:$L$44=$C$1,ROW(Januari!$L$6:$L$44)-ROW(Januari!$L$6)+1),ROW(I45))))</f>
        <v/>
      </c>
      <c r="K48" s="9"/>
    </row>
    <row r="49" spans="1:11">
      <c r="A49" s="6" t="str">
        <f t="array" ref="A49">IFERROR(INDEX(Januari!B$6:B$44,SMALL(IF(Januari!$L$6:$L$44=$C$1,ROW(Januari!$L$6:$L$44)-ROW(Januari!$L$6)+1),ROW(A46))),"")</f>
        <v/>
      </c>
      <c r="B49" s="7" t="str">
        <f t="array" ref="B49">IF($A49="","",INDEX(Januari!C$6:C$44,SMALL(IF(Januari!$L$6:$L$44=$C$1,ROW(Januari!$L$6:$L$44)-ROW(Januari!$L$6)+1),ROW(A46))))</f>
        <v/>
      </c>
      <c r="C49" s="7" t="str">
        <f t="array" ref="C49">IF($A49="","",INDEX(Januari!D$6:D$44,SMALL(IF(Januari!$L$6:$L$44=$C$1,ROW(Januari!$L$6:$L$44)-ROW(Januari!$L$6)+1),ROW(B46))))</f>
        <v/>
      </c>
      <c r="D49" s="8" t="str">
        <f t="array" ref="D49">IF($A49="","",INDEX(Januari!E$6:E$44,SMALL(IF(Januari!$L$6:$L$44=$C$1,ROW(Januari!$L$6:$L$44)-ROW(Januari!$L$6)+1),ROW(C46))))</f>
        <v/>
      </c>
      <c r="E49" s="8" t="str">
        <f t="array" ref="E49">IF($A49="","",INDEX(Januari!F$6:F$44,SMALL(IF(Januari!$L$6:$L$44=$C$1,ROW(Januari!$L$6:$L$44)-ROW(Januari!$L$6)+1),ROW(D46))))</f>
        <v/>
      </c>
      <c r="F49" s="8" t="str">
        <f t="array" ref="F49">IF($A49="","",INDEX(Januari!G$6:G$44,SMALL(IF(Januari!$L$6:$L$44=$C$1,ROW(Januari!$L$6:$L$44)-ROW(Januari!$L$6)+1),ROW(E46))))</f>
        <v/>
      </c>
      <c r="G49" s="8" t="str">
        <f t="array" ref="G49">IF($A49="","",INDEX(Januari!H$6:H$44,SMALL(IF(Januari!$L$6:$L$44=$C$1,ROW(Januari!$L$6:$L$44)-ROW(Januari!$L$6)+1),ROW(F46))))</f>
        <v/>
      </c>
      <c r="H49" s="8" t="str">
        <f t="array" ref="H49">IF($A49="","",INDEX(Januari!I$6:I$44,SMALL(IF(Januari!$L$6:$L$44=$C$1,ROW(Januari!$L$6:$L$44)-ROW(Januari!$L$6)+1),ROW(G46))))</f>
        <v/>
      </c>
      <c r="I49" s="8" t="str">
        <f t="array" ref="I49">IF($A49="","",INDEX(Januari!J$6:J$44,SMALL(IF(Januari!$L$6:$L$44=$C$1,ROW(Januari!$L$6:$L$44)-ROW(Januari!$L$6)+1),ROW(H46))))</f>
        <v/>
      </c>
      <c r="J49" s="8" t="str">
        <f t="array" ref="J49">IF($A49="","",INDEX(Januari!K$6:K$44,SMALL(IF(Januari!$L$6:$L$44=$C$1,ROW(Januari!$L$6:$L$44)-ROW(Januari!$L$6)+1),ROW(I46))))</f>
        <v/>
      </c>
      <c r="K49" s="9"/>
    </row>
    <row r="50" spans="1:11">
      <c r="A50" s="6" t="str">
        <f t="array" ref="A50">IFERROR(INDEX(Januari!B$6:B$44,SMALL(IF(Januari!$L$6:$L$44=$C$1,ROW(Januari!$L$6:$L$44)-ROW(Januari!$L$6)+1),ROW(A47))),"")</f>
        <v/>
      </c>
      <c r="B50" s="7" t="str">
        <f t="array" ref="B50">IF($A50="","",INDEX(Januari!C$6:C$44,SMALL(IF(Januari!$L$6:$L$44=$C$1,ROW(Januari!$L$6:$L$44)-ROW(Januari!$L$6)+1),ROW(A47))))</f>
        <v/>
      </c>
      <c r="C50" s="7" t="str">
        <f t="array" ref="C50">IF($A50="","",INDEX(Januari!D$6:D$44,SMALL(IF(Januari!$L$6:$L$44=$C$1,ROW(Januari!$L$6:$L$44)-ROW(Januari!$L$6)+1),ROW(B47))))</f>
        <v/>
      </c>
      <c r="D50" s="8" t="str">
        <f t="array" ref="D50">IF($A50="","",INDEX(Januari!E$6:E$44,SMALL(IF(Januari!$L$6:$L$44=$C$1,ROW(Januari!$L$6:$L$44)-ROW(Januari!$L$6)+1),ROW(C47))))</f>
        <v/>
      </c>
      <c r="E50" s="8" t="str">
        <f t="array" ref="E50">IF($A50="","",INDEX(Januari!F$6:F$44,SMALL(IF(Januari!$L$6:$L$44=$C$1,ROW(Januari!$L$6:$L$44)-ROW(Januari!$L$6)+1),ROW(D47))))</f>
        <v/>
      </c>
      <c r="F50" s="8" t="str">
        <f t="array" ref="F50">IF($A50="","",INDEX(Januari!G$6:G$44,SMALL(IF(Januari!$L$6:$L$44=$C$1,ROW(Januari!$L$6:$L$44)-ROW(Januari!$L$6)+1),ROW(E47))))</f>
        <v/>
      </c>
      <c r="G50" s="8" t="str">
        <f t="array" ref="G50">IF($A50="","",INDEX(Januari!H$6:H$44,SMALL(IF(Januari!$L$6:$L$44=$C$1,ROW(Januari!$L$6:$L$44)-ROW(Januari!$L$6)+1),ROW(F47))))</f>
        <v/>
      </c>
      <c r="H50" s="8" t="str">
        <f t="array" ref="H50">IF($A50="","",INDEX(Januari!I$6:I$44,SMALL(IF(Januari!$L$6:$L$44=$C$1,ROW(Januari!$L$6:$L$44)-ROW(Januari!$L$6)+1),ROW(G47))))</f>
        <v/>
      </c>
      <c r="I50" s="8" t="str">
        <f t="array" ref="I50">IF($A50="","",INDEX(Januari!J$6:J$44,SMALL(IF(Januari!$L$6:$L$44=$C$1,ROW(Januari!$L$6:$L$44)-ROW(Januari!$L$6)+1),ROW(H47))))</f>
        <v/>
      </c>
      <c r="J50" s="8" t="str">
        <f t="array" ref="J50">IF($A50="","",INDEX(Januari!K$6:K$44,SMALL(IF(Januari!$L$6:$L$44=$C$1,ROW(Januari!$L$6:$L$44)-ROW(Januari!$L$6)+1),ROW(I47))))</f>
        <v/>
      </c>
      <c r="K50" s="9"/>
    </row>
    <row r="51" spans="1:11">
      <c r="A51" s="6" t="str">
        <f t="array" ref="A51">IFERROR(INDEX(Januari!B$6:B$44,SMALL(IF(Januari!$L$6:$L$44=$C$1,ROW(Januari!$L$6:$L$44)-ROW(Januari!$L$6)+1),ROW(A48))),"")</f>
        <v/>
      </c>
      <c r="B51" s="7" t="str">
        <f t="array" ref="B51">IF($A51="","",INDEX(Januari!C$6:C$44,SMALL(IF(Januari!$L$6:$L$44=$C$1,ROW(Januari!$L$6:$L$44)-ROW(Januari!$L$6)+1),ROW(A48))))</f>
        <v/>
      </c>
      <c r="C51" s="7" t="str">
        <f t="array" ref="C51">IF($A51="","",INDEX(Januari!D$6:D$44,SMALL(IF(Januari!$L$6:$L$44=$C$1,ROW(Januari!$L$6:$L$44)-ROW(Januari!$L$6)+1),ROW(B48))))</f>
        <v/>
      </c>
      <c r="D51" s="8" t="str">
        <f t="array" ref="D51">IF($A51="","",INDEX(Januari!E$6:E$44,SMALL(IF(Januari!$L$6:$L$44=$C$1,ROW(Januari!$L$6:$L$44)-ROW(Januari!$L$6)+1),ROW(C48))))</f>
        <v/>
      </c>
      <c r="E51" s="8" t="str">
        <f t="array" ref="E51">IF($A51="","",INDEX(Januari!F$6:F$44,SMALL(IF(Januari!$L$6:$L$44=$C$1,ROW(Januari!$L$6:$L$44)-ROW(Januari!$L$6)+1),ROW(D48))))</f>
        <v/>
      </c>
      <c r="F51" s="8" t="str">
        <f t="array" ref="F51">IF($A51="","",INDEX(Januari!G$6:G$44,SMALL(IF(Januari!$L$6:$L$44=$C$1,ROW(Januari!$L$6:$L$44)-ROW(Januari!$L$6)+1),ROW(E48))))</f>
        <v/>
      </c>
      <c r="G51" s="8" t="str">
        <f t="array" ref="G51">IF($A51="","",INDEX(Januari!H$6:H$44,SMALL(IF(Januari!$L$6:$L$44=$C$1,ROW(Januari!$L$6:$L$44)-ROW(Januari!$L$6)+1),ROW(F48))))</f>
        <v/>
      </c>
      <c r="H51" s="8" t="str">
        <f t="array" ref="H51">IF($A51="","",INDEX(Januari!I$6:I$44,SMALL(IF(Januari!$L$6:$L$44=$C$1,ROW(Januari!$L$6:$L$44)-ROW(Januari!$L$6)+1),ROW(G48))))</f>
        <v/>
      </c>
      <c r="I51" s="8" t="str">
        <f t="array" ref="I51">IF($A51="","",INDEX(Januari!J$6:J$44,SMALL(IF(Januari!$L$6:$L$44=$C$1,ROW(Januari!$L$6:$L$44)-ROW(Januari!$L$6)+1),ROW(H48))))</f>
        <v/>
      </c>
      <c r="J51" s="8" t="str">
        <f t="array" ref="J51">IF($A51="","",INDEX(Januari!K$6:K$44,SMALL(IF(Januari!$L$6:$L$44=$C$1,ROW(Januari!$L$6:$L$44)-ROW(Januari!$L$6)+1),ROW(I48))))</f>
        <v/>
      </c>
      <c r="K51" s="9"/>
    </row>
    <row r="52" spans="1:11">
      <c r="A52" s="6" t="str">
        <f t="array" ref="A52">IFERROR(INDEX(Januari!B$6:B$44,SMALL(IF(Januari!$L$6:$L$44=$C$1,ROW(Januari!$L$6:$L$44)-ROW(Januari!$L$6)+1),ROW(A49))),"")</f>
        <v/>
      </c>
      <c r="B52" s="7" t="str">
        <f t="array" ref="B52">IF($A52="","",INDEX(Januari!C$6:C$44,SMALL(IF(Januari!$L$6:$L$44=$C$1,ROW(Januari!$L$6:$L$44)-ROW(Januari!$L$6)+1),ROW(A49))))</f>
        <v/>
      </c>
      <c r="C52" s="7" t="str">
        <f t="array" ref="C52">IF($A52="","",INDEX(Januari!D$6:D$44,SMALL(IF(Januari!$L$6:$L$44=$C$1,ROW(Januari!$L$6:$L$44)-ROW(Januari!$L$6)+1),ROW(B49))))</f>
        <v/>
      </c>
      <c r="D52" s="8" t="str">
        <f t="array" ref="D52">IF($A52="","",INDEX(Januari!E$6:E$44,SMALL(IF(Januari!$L$6:$L$44=$C$1,ROW(Januari!$L$6:$L$44)-ROW(Januari!$L$6)+1),ROW(C49))))</f>
        <v/>
      </c>
      <c r="E52" s="8" t="str">
        <f t="array" ref="E52">IF($A52="","",INDEX(Januari!F$6:F$44,SMALL(IF(Januari!$L$6:$L$44=$C$1,ROW(Januari!$L$6:$L$44)-ROW(Januari!$L$6)+1),ROW(D49))))</f>
        <v/>
      </c>
      <c r="F52" s="8" t="str">
        <f t="array" ref="F52">IF($A52="","",INDEX(Januari!G$6:G$44,SMALL(IF(Januari!$L$6:$L$44=$C$1,ROW(Januari!$L$6:$L$44)-ROW(Januari!$L$6)+1),ROW(E49))))</f>
        <v/>
      </c>
      <c r="G52" s="8" t="str">
        <f t="array" ref="G52">IF($A52="","",INDEX(Januari!H$6:H$44,SMALL(IF(Januari!$L$6:$L$44=$C$1,ROW(Januari!$L$6:$L$44)-ROW(Januari!$L$6)+1),ROW(F49))))</f>
        <v/>
      </c>
      <c r="H52" s="8" t="str">
        <f t="array" ref="H52">IF($A52="","",INDEX(Januari!I$6:I$44,SMALL(IF(Januari!$L$6:$L$44=$C$1,ROW(Januari!$L$6:$L$44)-ROW(Januari!$L$6)+1),ROW(G49))))</f>
        <v/>
      </c>
      <c r="I52" s="8" t="str">
        <f t="array" ref="I52">IF($A52="","",INDEX(Januari!J$6:J$44,SMALL(IF(Januari!$L$6:$L$44=$C$1,ROW(Januari!$L$6:$L$44)-ROW(Januari!$L$6)+1),ROW(H49))))</f>
        <v/>
      </c>
      <c r="J52" s="8" t="str">
        <f t="array" ref="J52">IF($A52="","",INDEX(Januari!K$6:K$44,SMALL(IF(Januari!$L$6:$L$44=$C$1,ROW(Januari!$L$6:$L$44)-ROW(Januari!$L$6)+1),ROW(I49))))</f>
        <v/>
      </c>
      <c r="K52" s="9"/>
    </row>
    <row r="53" spans="1:11">
      <c r="A53" s="6" t="str">
        <f t="array" ref="A53">IFERROR(INDEX(Januari!B$6:B$44,SMALL(IF(Januari!$L$6:$L$44=$C$1,ROW(Januari!$L$6:$L$44)-ROW(Januari!$L$6)+1),ROW(A50))),"")</f>
        <v/>
      </c>
      <c r="B53" s="7" t="str">
        <f t="array" ref="B53">IF($A53="","",INDEX(Januari!C$6:C$44,SMALL(IF(Januari!$L$6:$L$44=$C$1,ROW(Januari!$L$6:$L$44)-ROW(Januari!$L$6)+1),ROW(A50))))</f>
        <v/>
      </c>
      <c r="C53" s="7" t="str">
        <f t="array" ref="C53">IF($A53="","",INDEX(Januari!D$6:D$44,SMALL(IF(Januari!$L$6:$L$44=$C$1,ROW(Januari!$L$6:$L$44)-ROW(Januari!$L$6)+1),ROW(B50))))</f>
        <v/>
      </c>
      <c r="D53" s="8" t="str">
        <f t="array" ref="D53">IF($A53="","",INDEX(Januari!E$6:E$44,SMALL(IF(Januari!$L$6:$L$44=$C$1,ROW(Januari!$L$6:$L$44)-ROW(Januari!$L$6)+1),ROW(C50))))</f>
        <v/>
      </c>
      <c r="E53" s="8" t="str">
        <f t="array" ref="E53">IF($A53="","",INDEX(Januari!F$6:F$44,SMALL(IF(Januari!$L$6:$L$44=$C$1,ROW(Januari!$L$6:$L$44)-ROW(Januari!$L$6)+1),ROW(D50))))</f>
        <v/>
      </c>
      <c r="F53" s="8" t="str">
        <f t="array" ref="F53">IF($A53="","",INDEX(Januari!G$6:G$44,SMALL(IF(Januari!$L$6:$L$44=$C$1,ROW(Januari!$L$6:$L$44)-ROW(Januari!$L$6)+1),ROW(E50))))</f>
        <v/>
      </c>
      <c r="G53" s="8" t="str">
        <f t="array" ref="G53">IF($A53="","",INDEX(Januari!H$6:H$44,SMALL(IF(Januari!$L$6:$L$44=$C$1,ROW(Januari!$L$6:$L$44)-ROW(Januari!$L$6)+1),ROW(F50))))</f>
        <v/>
      </c>
      <c r="H53" s="8" t="str">
        <f t="array" ref="H53">IF($A53="","",INDEX(Januari!I$6:I$44,SMALL(IF(Januari!$L$6:$L$44=$C$1,ROW(Januari!$L$6:$L$44)-ROW(Januari!$L$6)+1),ROW(G50))))</f>
        <v/>
      </c>
      <c r="I53" s="8" t="str">
        <f t="array" ref="I53">IF($A53="","",INDEX(Januari!J$6:J$44,SMALL(IF(Januari!$L$6:$L$44=$C$1,ROW(Januari!$L$6:$L$44)-ROW(Januari!$L$6)+1),ROW(H50))))</f>
        <v/>
      </c>
      <c r="J53" s="8" t="str">
        <f t="array" ref="J53">IF($A53="","",INDEX(Januari!K$6:K$44,SMALL(IF(Januari!$L$6:$L$44=$C$1,ROW(Januari!$L$6:$L$44)-ROW(Januari!$L$6)+1),ROW(I50))))</f>
        <v/>
      </c>
      <c r="K53" s="9"/>
    </row>
    <row r="54" spans="1:11">
      <c r="A54" s="6" t="str">
        <f t="array" ref="A54">IFERROR(INDEX(Januari!B$6:B$44,SMALL(IF(Januari!$L$6:$L$44=$C$1,ROW(Januari!$L$6:$L$44)-ROW(Januari!$L$6)+1),ROW(A51))),"")</f>
        <v/>
      </c>
      <c r="B54" s="7" t="str">
        <f t="array" ref="B54">IF($A54="","",INDEX(Januari!C$6:C$44,SMALL(IF(Januari!$L$6:$L$44=$C$1,ROW(Januari!$L$6:$L$44)-ROW(Januari!$L$6)+1),ROW(A51))))</f>
        <v/>
      </c>
      <c r="C54" s="7" t="str">
        <f t="array" ref="C54">IF($A54="","",INDEX(Januari!D$6:D$44,SMALL(IF(Januari!$L$6:$L$44=$C$1,ROW(Januari!$L$6:$L$44)-ROW(Januari!$L$6)+1),ROW(B51))))</f>
        <v/>
      </c>
      <c r="D54" s="8" t="str">
        <f t="array" ref="D54">IF($A54="","",INDEX(Januari!E$6:E$44,SMALL(IF(Januari!$L$6:$L$44=$C$1,ROW(Januari!$L$6:$L$44)-ROW(Januari!$L$6)+1),ROW(C51))))</f>
        <v/>
      </c>
      <c r="E54" s="8" t="str">
        <f t="array" ref="E54">IF($A54="","",INDEX(Januari!F$6:F$44,SMALL(IF(Januari!$L$6:$L$44=$C$1,ROW(Januari!$L$6:$L$44)-ROW(Januari!$L$6)+1),ROW(D51))))</f>
        <v/>
      </c>
      <c r="F54" s="8" t="str">
        <f t="array" ref="F54">IF($A54="","",INDEX(Januari!G$6:G$44,SMALL(IF(Januari!$L$6:$L$44=$C$1,ROW(Januari!$L$6:$L$44)-ROW(Januari!$L$6)+1),ROW(E51))))</f>
        <v/>
      </c>
      <c r="G54" s="8" t="str">
        <f t="array" ref="G54">IF($A54="","",INDEX(Januari!H$6:H$44,SMALL(IF(Januari!$L$6:$L$44=$C$1,ROW(Januari!$L$6:$L$44)-ROW(Januari!$L$6)+1),ROW(F51))))</f>
        <v/>
      </c>
      <c r="H54" s="8" t="str">
        <f t="array" ref="H54">IF($A54="","",INDEX(Januari!I$6:I$44,SMALL(IF(Januari!$L$6:$L$44=$C$1,ROW(Januari!$L$6:$L$44)-ROW(Januari!$L$6)+1),ROW(G51))))</f>
        <v/>
      </c>
      <c r="I54" s="8" t="str">
        <f t="array" ref="I54">IF($A54="","",INDEX(Januari!J$6:J$44,SMALL(IF(Januari!$L$6:$L$44=$C$1,ROW(Januari!$L$6:$L$44)-ROW(Januari!$L$6)+1),ROW(H51))))</f>
        <v/>
      </c>
      <c r="J54" s="8" t="str">
        <f t="array" ref="J54">IF($A54="","",INDEX(Januari!K$6:K$44,SMALL(IF(Januari!$L$6:$L$44=$C$1,ROW(Januari!$L$6:$L$44)-ROW(Januari!$L$6)+1),ROW(I51))))</f>
        <v/>
      </c>
      <c r="K54" s="9"/>
    </row>
    <row r="55" spans="1:11">
      <c r="A55" s="6" t="str">
        <f t="array" ref="A55">IFERROR(INDEX(Januari!B$6:B$44,SMALL(IF(Januari!$L$6:$L$44=$C$1,ROW(Januari!$L$6:$L$44)-ROW(Januari!$L$6)+1),ROW(A52))),"")</f>
        <v/>
      </c>
      <c r="B55" s="7" t="str">
        <f t="array" ref="B55">IF($A55="","",INDEX(Januari!C$6:C$44,SMALL(IF(Januari!$L$6:$L$44=$C$1,ROW(Januari!$L$6:$L$44)-ROW(Januari!$L$6)+1),ROW(A52))))</f>
        <v/>
      </c>
      <c r="C55" s="7" t="str">
        <f t="array" ref="C55">IF($A55="","",INDEX(Januari!D$6:D$44,SMALL(IF(Januari!$L$6:$L$44=$C$1,ROW(Januari!$L$6:$L$44)-ROW(Januari!$L$6)+1),ROW(B52))))</f>
        <v/>
      </c>
      <c r="D55" s="8" t="str">
        <f t="array" ref="D55">IF($A55="","",INDEX(Januari!E$6:E$44,SMALL(IF(Januari!$L$6:$L$44=$C$1,ROW(Januari!$L$6:$L$44)-ROW(Januari!$L$6)+1),ROW(C52))))</f>
        <v/>
      </c>
      <c r="E55" s="8" t="str">
        <f t="array" ref="E55">IF($A55="","",INDEX(Januari!F$6:F$44,SMALL(IF(Januari!$L$6:$L$44=$C$1,ROW(Januari!$L$6:$L$44)-ROW(Januari!$L$6)+1),ROW(D52))))</f>
        <v/>
      </c>
      <c r="F55" s="8" t="str">
        <f t="array" ref="F55">IF($A55="","",INDEX(Januari!G$6:G$44,SMALL(IF(Januari!$L$6:$L$44=$C$1,ROW(Januari!$L$6:$L$44)-ROW(Januari!$L$6)+1),ROW(E52))))</f>
        <v/>
      </c>
      <c r="G55" s="8" t="str">
        <f t="array" ref="G55">IF($A55="","",INDEX(Januari!H$6:H$44,SMALL(IF(Januari!$L$6:$L$44=$C$1,ROW(Januari!$L$6:$L$44)-ROW(Januari!$L$6)+1),ROW(F52))))</f>
        <v/>
      </c>
      <c r="H55" s="8" t="str">
        <f t="array" ref="H55">IF($A55="","",INDEX(Januari!I$6:I$44,SMALL(IF(Januari!$L$6:$L$44=$C$1,ROW(Januari!$L$6:$L$44)-ROW(Januari!$L$6)+1),ROW(G52))))</f>
        <v/>
      </c>
      <c r="I55" s="8" t="str">
        <f t="array" ref="I55">IF($A55="","",INDEX(Januari!J$6:J$44,SMALL(IF(Januari!$L$6:$L$44=$C$1,ROW(Januari!$L$6:$L$44)-ROW(Januari!$L$6)+1),ROW(H52))))</f>
        <v/>
      </c>
      <c r="J55" s="8" t="str">
        <f t="array" ref="J55">IF($A55="","",INDEX(Januari!K$6:K$44,SMALL(IF(Januari!$L$6:$L$44=$C$1,ROW(Januari!$L$6:$L$44)-ROW(Januari!$L$6)+1),ROW(I52))))</f>
        <v/>
      </c>
      <c r="K55" s="9"/>
    </row>
    <row r="56" spans="1:11">
      <c r="A56" s="6" t="str">
        <f t="array" ref="A56">IFERROR(INDEX(Januari!B$6:B$44,SMALL(IF(Januari!$L$6:$L$44=$C$1,ROW(Januari!$L$6:$L$44)-ROW(Januari!$L$6)+1),ROW(A53))),"")</f>
        <v/>
      </c>
      <c r="B56" s="7" t="str">
        <f t="array" ref="B56">IF($A56="","",INDEX(Januari!C$6:C$44,SMALL(IF(Januari!$L$6:$L$44=$C$1,ROW(Januari!$L$6:$L$44)-ROW(Januari!$L$6)+1),ROW(A53))))</f>
        <v/>
      </c>
      <c r="C56" s="7" t="str">
        <f t="array" ref="C56">IF($A56="","",INDEX(Januari!D$6:D$44,SMALL(IF(Januari!$L$6:$L$44=$C$1,ROW(Januari!$L$6:$L$44)-ROW(Januari!$L$6)+1),ROW(B53))))</f>
        <v/>
      </c>
      <c r="D56" s="8" t="str">
        <f t="array" ref="D56">IF($A56="","",INDEX(Januari!E$6:E$44,SMALL(IF(Januari!$L$6:$L$44=$C$1,ROW(Januari!$L$6:$L$44)-ROW(Januari!$L$6)+1),ROW(C53))))</f>
        <v/>
      </c>
      <c r="E56" s="8" t="str">
        <f t="array" ref="E56">IF($A56="","",INDEX(Januari!F$6:F$44,SMALL(IF(Januari!$L$6:$L$44=$C$1,ROW(Januari!$L$6:$L$44)-ROW(Januari!$L$6)+1),ROW(D53))))</f>
        <v/>
      </c>
      <c r="F56" s="8" t="str">
        <f t="array" ref="F56">IF($A56="","",INDEX(Januari!G$6:G$44,SMALL(IF(Januari!$L$6:$L$44=$C$1,ROW(Januari!$L$6:$L$44)-ROW(Januari!$L$6)+1),ROW(E53))))</f>
        <v/>
      </c>
      <c r="G56" s="8" t="str">
        <f t="array" ref="G56">IF($A56="","",INDEX(Januari!H$6:H$44,SMALL(IF(Januari!$L$6:$L$44=$C$1,ROW(Januari!$L$6:$L$44)-ROW(Januari!$L$6)+1),ROW(F53))))</f>
        <v/>
      </c>
      <c r="H56" s="8" t="str">
        <f t="array" ref="H56">IF($A56="","",INDEX(Januari!I$6:I$44,SMALL(IF(Januari!$L$6:$L$44=$C$1,ROW(Januari!$L$6:$L$44)-ROW(Januari!$L$6)+1),ROW(G53))))</f>
        <v/>
      </c>
      <c r="I56" s="8" t="str">
        <f t="array" ref="I56">IF($A56="","",INDEX(Januari!J$6:J$44,SMALL(IF(Januari!$L$6:$L$44=$C$1,ROW(Januari!$L$6:$L$44)-ROW(Januari!$L$6)+1),ROW(H53))))</f>
        <v/>
      </c>
      <c r="J56" s="8" t="str">
        <f t="array" ref="J56">IF($A56="","",INDEX(Januari!K$6:K$44,SMALL(IF(Januari!$L$6:$L$44=$C$1,ROW(Januari!$L$6:$L$44)-ROW(Januari!$L$6)+1),ROW(I53))))</f>
        <v/>
      </c>
      <c r="K56" s="9"/>
    </row>
    <row r="57" spans="1:11">
      <c r="A57" s="6" t="str">
        <f t="array" ref="A57">IFERROR(INDEX(Januari!B$6:B$44,SMALL(IF(Januari!$L$6:$L$44=$C$1,ROW(Januari!$L$6:$L$44)-ROW(Januari!$L$6)+1),ROW(A54))),"")</f>
        <v/>
      </c>
      <c r="B57" s="7"/>
      <c r="C57" s="7" t="str">
        <f t="array" ref="C57">IF($A57="","",INDEX(Januari!D$6:D$44,SMALL(IF(Januari!$L$6:$L$44=$C$1,ROW(Januari!$L$6:$L$44)-ROW(Januari!$L$6)+1),ROW(B54))))</f>
        <v/>
      </c>
      <c r="D57" s="8" t="str">
        <f t="array" ref="D57">IF($A57="","",INDEX(Januari!E$6:E$44,SMALL(IF(Januari!$L$6:$L$44=$C$1,ROW(Januari!$L$6:$L$44)-ROW(Januari!$L$6)+1),ROW(C54))))</f>
        <v/>
      </c>
      <c r="E57" s="8" t="str">
        <f t="array" ref="E57">IF($A57="","",INDEX(Januari!F$6:F$44,SMALL(IF(Januari!$L$6:$L$44=$C$1,ROW(Januari!$L$6:$L$44)-ROW(Januari!$L$6)+1),ROW(D54))))</f>
        <v/>
      </c>
      <c r="F57" s="8" t="str">
        <f t="array" ref="F57">IF($A57="","",INDEX(Januari!G$6:G$44,SMALL(IF(Januari!$L$6:$L$44=$C$1,ROW(Januari!$L$6:$L$44)-ROW(Januari!$L$6)+1),ROW(E54))))</f>
        <v/>
      </c>
      <c r="G57" s="8" t="str">
        <f t="array" ref="G57">IF($A57="","",INDEX(Januari!H$6:H$44,SMALL(IF(Januari!$L$6:$L$44=$C$1,ROW(Januari!$L$6:$L$44)-ROW(Januari!$L$6)+1),ROW(F54))))</f>
        <v/>
      </c>
      <c r="H57" s="8" t="str">
        <f t="array" ref="H57">IF($A57="","",INDEX(Januari!I$6:I$44,SMALL(IF(Januari!$L$6:$L$44=$C$1,ROW(Januari!$L$6:$L$44)-ROW(Januari!$L$6)+1),ROW(G54))))</f>
        <v/>
      </c>
      <c r="I57" s="8" t="str">
        <f t="array" ref="I57">IF($A57="","",INDEX(Januari!J$6:J$44,SMALL(IF(Januari!$L$6:$L$44=$C$1,ROW(Januari!$L$6:$L$44)-ROW(Januari!$L$6)+1),ROW(H54))))</f>
        <v/>
      </c>
      <c r="J57" s="8" t="str">
        <f t="array" ref="J57">IF($A57="","",INDEX(Januari!K$6:K$44,SMALL(IF(Januari!$L$6:$L$44=$C$1,ROW(Januari!$L$6:$L$44)-ROW(Januari!$L$6)+1),ROW(I54))))</f>
        <v/>
      </c>
      <c r="K57" s="9"/>
    </row>
    <row r="58" spans="1:11">
      <c r="A58" s="6" t="str">
        <f t="array" ref="A58">IFERROR(INDEX(Januari!B$6:B$44,SMALL(IF(Januari!$L$6:$L$44=$C$1,ROW(Januari!$L$6:$L$44)-ROW(Januari!$L$6)+1),ROW(A55))),"")</f>
        <v/>
      </c>
      <c r="B58" s="7"/>
      <c r="C58" s="7" t="str">
        <f t="array" ref="C58">IF($A58="","",INDEX(Januari!D$6:D$44,SMALL(IF(Januari!$L$6:$L$44=$C$1,ROW(Januari!$L$6:$L$44)-ROW(Januari!$L$6)+1),ROW(B55))))</f>
        <v/>
      </c>
      <c r="D58" s="8" t="str">
        <f t="array" ref="D58">IF($A58="","",INDEX(Januari!E$6:E$44,SMALL(IF(Januari!$L$6:$L$44=$C$1,ROW(Januari!$L$6:$L$44)-ROW(Januari!$L$6)+1),ROW(C55))))</f>
        <v/>
      </c>
      <c r="E58" s="8" t="str">
        <f t="array" ref="E58">IF($A58="","",INDEX(Januari!F$6:F$44,SMALL(IF(Januari!$L$6:$L$44=$C$1,ROW(Januari!$L$6:$L$44)-ROW(Januari!$L$6)+1),ROW(D55))))</f>
        <v/>
      </c>
      <c r="F58" s="8" t="str">
        <f t="array" ref="F58">IF($A58="","",INDEX(Januari!G$6:G$44,SMALL(IF(Januari!$L$6:$L$44=$C$1,ROW(Januari!$L$6:$L$44)-ROW(Januari!$L$6)+1),ROW(E55))))</f>
        <v/>
      </c>
      <c r="G58" s="8" t="str">
        <f t="array" ref="G58">IF($A58="","",INDEX(Januari!H$6:H$44,SMALL(IF(Januari!$L$6:$L$44=$C$1,ROW(Januari!$L$6:$L$44)-ROW(Januari!$L$6)+1),ROW(F55))))</f>
        <v/>
      </c>
      <c r="H58" s="8" t="str">
        <f t="array" ref="H58">IF($A58="","",INDEX(Januari!I$6:I$44,SMALL(IF(Januari!$L$6:$L$44=$C$1,ROW(Januari!$L$6:$L$44)-ROW(Januari!$L$6)+1),ROW(G55))))</f>
        <v/>
      </c>
      <c r="I58" s="8" t="str">
        <f t="array" ref="I58">IF($A58="","",INDEX(Januari!J$6:J$44,SMALL(IF(Januari!$L$6:$L$44=$C$1,ROW(Januari!$L$6:$L$44)-ROW(Januari!$L$6)+1),ROW(H55))))</f>
        <v/>
      </c>
      <c r="J58" s="8" t="str">
        <f t="array" ref="J58">IF($A58="","",INDEX(Januari!K$6:K$44,SMALL(IF(Januari!$L$6:$L$44=$C$1,ROW(Januari!$L$6:$L$44)-ROW(Januari!$L$6)+1),ROW(I55))))</f>
        <v/>
      </c>
      <c r="K58" s="9"/>
    </row>
    <row r="59" spans="1:11">
      <c r="A59" s="6" t="str">
        <f t="array" ref="A59">IFERROR(INDEX(Januari!B$6:B$44,SMALL(IF(Januari!$L$6:$L$44=$C$1,ROW(Januari!$L$6:$L$44)-ROW(Januari!$L$6)+1),ROW(A56))),"")</f>
        <v/>
      </c>
      <c r="B59" s="7"/>
      <c r="C59" s="7" t="str">
        <f t="array" ref="C59">IF($A59="","",INDEX(Januari!D$6:D$44,SMALL(IF(Januari!$L$6:$L$44=$C$1,ROW(Januari!$L$6:$L$44)-ROW(Januari!$L$6)+1),ROW(B56))))</f>
        <v/>
      </c>
      <c r="D59" s="8" t="str">
        <f t="array" ref="D59">IF($A59="","",INDEX(Januari!E$6:E$44,SMALL(IF(Januari!$L$6:$L$44=$C$1,ROW(Januari!$L$6:$L$44)-ROW(Januari!$L$6)+1),ROW(C56))))</f>
        <v/>
      </c>
      <c r="E59" s="8" t="str">
        <f t="array" ref="E59">IF($A59="","",INDEX(Januari!F$6:F$44,SMALL(IF(Januari!$L$6:$L$44=$C$1,ROW(Januari!$L$6:$L$44)-ROW(Januari!$L$6)+1),ROW(D56))))</f>
        <v/>
      </c>
      <c r="F59" s="8" t="str">
        <f t="array" ref="F59">IF($A59="","",INDEX(Januari!G$6:G$44,SMALL(IF(Januari!$L$6:$L$44=$C$1,ROW(Januari!$L$6:$L$44)-ROW(Januari!$L$6)+1),ROW(E56))))</f>
        <v/>
      </c>
      <c r="G59" s="8" t="str">
        <f t="array" ref="G59">IF($A59="","",INDEX(Januari!H$6:H$44,SMALL(IF(Januari!$L$6:$L$44=$C$1,ROW(Januari!$L$6:$L$44)-ROW(Januari!$L$6)+1),ROW(F56))))</f>
        <v/>
      </c>
      <c r="H59" s="8" t="str">
        <f t="array" ref="H59">IF($A59="","",INDEX(Januari!I$6:I$44,SMALL(IF(Januari!$L$6:$L$44=$C$1,ROW(Januari!$L$6:$L$44)-ROW(Januari!$L$6)+1),ROW(G56))))</f>
        <v/>
      </c>
      <c r="I59" s="8" t="str">
        <f t="array" ref="I59">IF($A59="","",INDEX(Januari!J$6:J$44,SMALL(IF(Januari!$L$6:$L$44=$C$1,ROW(Januari!$L$6:$L$44)-ROW(Januari!$L$6)+1),ROW(H56))))</f>
        <v/>
      </c>
      <c r="J59" s="8" t="str">
        <f t="array" ref="J59">IF($A59="","",INDEX(Januari!K$6:K$44,SMALL(IF(Januari!$L$6:$L$44=$C$1,ROW(Januari!$L$6:$L$44)-ROW(Januari!$L$6)+1),ROW(I56))))</f>
        <v/>
      </c>
      <c r="K59" s="9"/>
    </row>
    <row r="60" spans="1:11">
      <c r="A60" s="6" t="str">
        <f t="array" ref="A60">IFERROR(INDEX(Januari!B$6:B$44,SMALL(IF(Januari!$L$6:$L$44=$C$1,ROW(Januari!$L$6:$L$44)-ROW(Januari!$L$6)+1),ROW(A57))),"")</f>
        <v/>
      </c>
      <c r="B60" s="7"/>
      <c r="C60" s="7" t="str">
        <f t="array" ref="C60">IF($A60="","",INDEX(Januari!D$6:D$44,SMALL(IF(Januari!$L$6:$L$44=$C$1,ROW(Januari!$L$6:$L$44)-ROW(Januari!$L$6)+1),ROW(B57))))</f>
        <v/>
      </c>
      <c r="D60" s="8" t="str">
        <f t="array" ref="D60">IF($A60="","",INDEX(Januari!E$6:E$44,SMALL(IF(Januari!$L$6:$L$44=$C$1,ROW(Januari!$L$6:$L$44)-ROW(Januari!$L$6)+1),ROW(C57))))</f>
        <v/>
      </c>
      <c r="E60" s="8" t="str">
        <f t="array" ref="E60">IF($A60="","",INDEX(Januari!F$6:F$44,SMALL(IF(Januari!$L$6:$L$44=$C$1,ROW(Januari!$L$6:$L$44)-ROW(Januari!$L$6)+1),ROW(D57))))</f>
        <v/>
      </c>
      <c r="F60" s="8" t="str">
        <f t="array" ref="F60">IF($A60="","",INDEX(Januari!G$6:G$44,SMALL(IF(Januari!$L$6:$L$44=$C$1,ROW(Januari!$L$6:$L$44)-ROW(Januari!$L$6)+1),ROW(E57))))</f>
        <v/>
      </c>
      <c r="G60" s="8" t="str">
        <f t="array" ref="G60">IF($A60="","",INDEX(Januari!H$6:H$44,SMALL(IF(Januari!$L$6:$L$44=$C$1,ROW(Januari!$L$6:$L$44)-ROW(Januari!$L$6)+1),ROW(F57))))</f>
        <v/>
      </c>
      <c r="H60" s="8" t="str">
        <f t="array" ref="H60">IF($A60="","",INDEX(Januari!I$6:I$44,SMALL(IF(Januari!$L$6:$L$44=$C$1,ROW(Januari!$L$6:$L$44)-ROW(Januari!$L$6)+1),ROW(G57))))</f>
        <v/>
      </c>
      <c r="I60" s="8" t="str">
        <f t="array" ref="I60">IF($A60="","",INDEX(Januari!J$6:J$44,SMALL(IF(Januari!$L$6:$L$44=$C$1,ROW(Januari!$L$6:$L$44)-ROW(Januari!$L$6)+1),ROW(H57))))</f>
        <v/>
      </c>
      <c r="J60" s="8" t="str">
        <f t="array" ref="J60">IF($A60="","",INDEX(Januari!K$6:K$44,SMALL(IF(Januari!$L$6:$L$44=$C$1,ROW(Januari!$L$6:$L$44)-ROW(Januari!$L$6)+1),ROW(I57))))</f>
        <v/>
      </c>
      <c r="K60" s="9"/>
    </row>
    <row r="61" spans="1:11">
      <c r="A61" s="6" t="str">
        <f t="array" ref="A61">IFERROR(INDEX(Januari!B$6:B$44,SMALL(IF(Januari!$L$6:$L$44=$C$1,ROW(Januari!$L$6:$L$44)-ROW(Januari!$L$6)+1),ROW(A58))),"")</f>
        <v/>
      </c>
      <c r="B61" s="7"/>
      <c r="C61" s="7" t="str">
        <f t="array" ref="C61">IF($A61="","",INDEX(Januari!D$6:D$44,SMALL(IF(Januari!$L$6:$L$44=$C$1,ROW(Januari!$L$6:$L$44)-ROW(Januari!$L$6)+1),ROW(B58))))</f>
        <v/>
      </c>
      <c r="D61" s="8" t="str">
        <f t="array" ref="D61">IF($A61="","",INDEX(Januari!E$6:E$44,SMALL(IF(Januari!$L$6:$L$44=$C$1,ROW(Januari!$L$6:$L$44)-ROW(Januari!$L$6)+1),ROW(C58))))</f>
        <v/>
      </c>
      <c r="E61" s="8" t="str">
        <f t="array" ref="E61">IF($A61="","",INDEX(Januari!F$6:F$44,SMALL(IF(Januari!$L$6:$L$44=$C$1,ROW(Januari!$L$6:$L$44)-ROW(Januari!$L$6)+1),ROW(D58))))</f>
        <v/>
      </c>
      <c r="F61" s="8" t="str">
        <f t="array" ref="F61">IF($A61="","",INDEX(Januari!G$6:G$44,SMALL(IF(Januari!$L$6:$L$44=$C$1,ROW(Januari!$L$6:$L$44)-ROW(Januari!$L$6)+1),ROW(E58))))</f>
        <v/>
      </c>
      <c r="G61" s="8" t="str">
        <f t="array" ref="G61">IF($A61="","",INDEX(Januari!H$6:H$44,SMALL(IF(Januari!$L$6:$L$44=$C$1,ROW(Januari!$L$6:$L$44)-ROW(Januari!$L$6)+1),ROW(F58))))</f>
        <v/>
      </c>
      <c r="H61" s="8" t="str">
        <f t="array" ref="H61">IF($A61="","",INDEX(Januari!I$6:I$44,SMALL(IF(Januari!$L$6:$L$44=$C$1,ROW(Januari!$L$6:$L$44)-ROW(Januari!$L$6)+1),ROW(G58))))</f>
        <v/>
      </c>
      <c r="I61" s="8" t="str">
        <f t="array" ref="I61">IF($A61="","",INDEX(Januari!J$6:J$44,SMALL(IF(Januari!$L$6:$L$44=$C$1,ROW(Januari!$L$6:$L$44)-ROW(Januari!$L$6)+1),ROW(H58))))</f>
        <v/>
      </c>
      <c r="J61" s="8" t="str">
        <f t="array" ref="J61">IF($A61="","",INDEX(Januari!K$6:K$44,SMALL(IF(Januari!$L$6:$L$44=$C$1,ROW(Januari!$L$6:$L$44)-ROW(Januari!$L$6)+1),ROW(I58))))</f>
        <v/>
      </c>
      <c r="K61" s="9"/>
    </row>
    <row r="62" spans="1:11">
      <c r="A62" s="6" t="str">
        <f t="array" ref="A62">IFERROR(INDEX(Januari!B$6:B$44,SMALL(IF(Januari!$L$6:$L$44=$C$1,ROW(Januari!$L$6:$L$44)-ROW(Januari!$L$6)+1),ROW(A59))),"")</f>
        <v/>
      </c>
      <c r="B62" s="7"/>
      <c r="C62" s="7" t="str">
        <f t="array" ref="C62">IF($A62="","",INDEX(Januari!D$6:D$44,SMALL(IF(Januari!$L$6:$L$44=$C$1,ROW(Januari!$L$6:$L$44)-ROW(Januari!$L$6)+1),ROW(B59))))</f>
        <v/>
      </c>
      <c r="D62" s="8" t="str">
        <f t="array" ref="D62">IF($A62="","",INDEX(Januari!E$6:E$44,SMALL(IF(Januari!$L$6:$L$44=$C$1,ROW(Januari!$L$6:$L$44)-ROW(Januari!$L$6)+1),ROW(C59))))</f>
        <v/>
      </c>
      <c r="E62" s="8" t="str">
        <f t="array" ref="E62">IF($A62="","",INDEX(Januari!F$6:F$44,SMALL(IF(Januari!$L$6:$L$44=$C$1,ROW(Januari!$L$6:$L$44)-ROW(Januari!$L$6)+1),ROW(D59))))</f>
        <v/>
      </c>
      <c r="F62" s="8" t="str">
        <f t="array" ref="F62">IF($A62="","",INDEX(Januari!G$6:G$44,SMALL(IF(Januari!$L$6:$L$44=$C$1,ROW(Januari!$L$6:$L$44)-ROW(Januari!$L$6)+1),ROW(E59))))</f>
        <v/>
      </c>
      <c r="G62" s="8" t="str">
        <f t="array" ref="G62">IF($A62="","",INDEX(Januari!H$6:H$44,SMALL(IF(Januari!$L$6:$L$44=$C$1,ROW(Januari!$L$6:$L$44)-ROW(Januari!$L$6)+1),ROW(F59))))</f>
        <v/>
      </c>
      <c r="H62" s="8" t="str">
        <f t="array" ref="H62">IF($A62="","",INDEX(Januari!I$6:I$44,SMALL(IF(Januari!$L$6:$L$44=$C$1,ROW(Januari!$L$6:$L$44)-ROW(Januari!$L$6)+1),ROW(G59))))</f>
        <v/>
      </c>
      <c r="I62" s="8" t="str">
        <f t="array" ref="I62">IF($A62="","",INDEX(Januari!J$6:J$44,SMALL(IF(Januari!$L$6:$L$44=$C$1,ROW(Januari!$L$6:$L$44)-ROW(Januari!$L$6)+1),ROW(H59))))</f>
        <v/>
      </c>
      <c r="J62" s="8" t="str">
        <f t="array" ref="J62">IF($A62="","",INDEX(Januari!K$6:K$44,SMALL(IF(Januari!$L$6:$L$44=$C$1,ROW(Januari!$L$6:$L$44)-ROW(Januari!$L$6)+1),ROW(I59))))</f>
        <v/>
      </c>
      <c r="K62" s="9"/>
    </row>
    <row r="63" spans="1:11">
      <c r="A63" s="6" t="str">
        <f t="array" ref="A63">IFERROR(INDEX(Januari!B$6:B$44,SMALL(IF(Januari!$L$6:$L$44=$C$1,ROW(Januari!$L$6:$L$44)-ROW(Januari!$L$6)+1),ROW(A60))),"")</f>
        <v/>
      </c>
      <c r="B63" s="7"/>
      <c r="C63" s="7" t="str">
        <f t="array" ref="C63">IF($A63="","",INDEX(Januari!D$6:D$44,SMALL(IF(Januari!$L$6:$L$44=$C$1,ROW(Januari!$L$6:$L$44)-ROW(Januari!$L$6)+1),ROW(B60))))</f>
        <v/>
      </c>
      <c r="D63" s="8" t="str">
        <f t="array" ref="D63">IF($A63="","",INDEX(Januari!E$6:E$44,SMALL(IF(Januari!$L$6:$L$44=$C$1,ROW(Januari!$L$6:$L$44)-ROW(Januari!$L$6)+1),ROW(C60))))</f>
        <v/>
      </c>
      <c r="E63" s="8" t="str">
        <f t="array" ref="E63">IF($A63="","",INDEX(Januari!F$6:F$44,SMALL(IF(Januari!$L$6:$L$44=$C$1,ROW(Januari!$L$6:$L$44)-ROW(Januari!$L$6)+1),ROW(D60))))</f>
        <v/>
      </c>
      <c r="F63" s="8" t="str">
        <f t="array" ref="F63">IF($A63="","",INDEX(Januari!G$6:G$44,SMALL(IF(Januari!$L$6:$L$44=$C$1,ROW(Januari!$L$6:$L$44)-ROW(Januari!$L$6)+1),ROW(E60))))</f>
        <v/>
      </c>
      <c r="G63" s="8" t="str">
        <f t="array" ref="G63">IF($A63="","",INDEX(Januari!H$6:H$44,SMALL(IF(Januari!$L$6:$L$44=$C$1,ROW(Januari!$L$6:$L$44)-ROW(Januari!$L$6)+1),ROW(F60))))</f>
        <v/>
      </c>
      <c r="H63" s="8" t="str">
        <f t="array" ref="H63">IF($A63="","",INDEX(Januari!I$6:I$44,SMALL(IF(Januari!$L$6:$L$44=$C$1,ROW(Januari!$L$6:$L$44)-ROW(Januari!$L$6)+1),ROW(G60))))</f>
        <v/>
      </c>
      <c r="I63" s="8" t="str">
        <f t="array" ref="I63">IF($A63="","",INDEX(Januari!J$6:J$44,SMALL(IF(Januari!$L$6:$L$44=$C$1,ROW(Januari!$L$6:$L$44)-ROW(Januari!$L$6)+1),ROW(H60))))</f>
        <v/>
      </c>
      <c r="J63" s="8" t="str">
        <f t="array" ref="J63">IF($A63="","",INDEX(Januari!K$6:K$44,SMALL(IF(Januari!$L$6:$L$44=$C$1,ROW(Januari!$L$6:$L$44)-ROW(Januari!$L$6)+1),ROW(I60))))</f>
        <v/>
      </c>
      <c r="K63" s="9"/>
    </row>
    <row r="64" spans="1:11">
      <c r="A64" s="6" t="str">
        <f t="array" ref="A64">IFERROR(INDEX(Januari!B$6:B$44,SMALL(IF(Januari!$L$6:$L$44=$C$1,ROW(Januari!$L$6:$L$44)-ROW(Januari!$L$6)+1),ROW(A61))),"")</f>
        <v/>
      </c>
      <c r="B64" s="7"/>
      <c r="C64" s="7" t="str">
        <f t="array" ref="C64">IF($A64="","",INDEX(Januari!D$6:D$44,SMALL(IF(Januari!$L$6:$L$44=$C$1,ROW(Januari!$L$6:$L$44)-ROW(Januari!$L$6)+1),ROW(B61))))</f>
        <v/>
      </c>
      <c r="D64" s="8" t="str">
        <f t="array" ref="D64">IF($A64="","",INDEX(Januari!E$6:E$44,SMALL(IF(Januari!$L$6:$L$44=$C$1,ROW(Januari!$L$6:$L$44)-ROW(Januari!$L$6)+1),ROW(C61))))</f>
        <v/>
      </c>
      <c r="E64" s="8" t="str">
        <f t="array" ref="E64">IF($A64="","",INDEX(Januari!F$6:F$44,SMALL(IF(Januari!$L$6:$L$44=$C$1,ROW(Januari!$L$6:$L$44)-ROW(Januari!$L$6)+1),ROW(D61))))</f>
        <v/>
      </c>
      <c r="F64" s="8" t="str">
        <f t="array" ref="F64">IF($A64="","",INDEX(Januari!G$6:G$44,SMALL(IF(Januari!$L$6:$L$44=$C$1,ROW(Januari!$L$6:$L$44)-ROW(Januari!$L$6)+1),ROW(E61))))</f>
        <v/>
      </c>
      <c r="G64" s="8" t="str">
        <f t="array" ref="G64">IF($A64="","",INDEX(Januari!H$6:H$44,SMALL(IF(Januari!$L$6:$L$44=$C$1,ROW(Januari!$L$6:$L$44)-ROW(Januari!$L$6)+1),ROW(F61))))</f>
        <v/>
      </c>
      <c r="H64" s="8" t="str">
        <f t="array" ref="H64">IF($A64="","",INDEX(Januari!I$6:I$44,SMALL(IF(Januari!$L$6:$L$44=$C$1,ROW(Januari!$L$6:$L$44)-ROW(Januari!$L$6)+1),ROW(G61))))</f>
        <v/>
      </c>
      <c r="I64" s="8" t="str">
        <f t="array" ref="I64">IF($A64="","",INDEX(Januari!J$6:J$44,SMALL(IF(Januari!$L$6:$L$44=$C$1,ROW(Januari!$L$6:$L$44)-ROW(Januari!$L$6)+1),ROW(H61))))</f>
        <v/>
      </c>
      <c r="J64" s="8" t="str">
        <f t="array" ref="J64">IF($A64="","",INDEX(Januari!K$6:K$44,SMALL(IF(Januari!$L$6:$L$44=$C$1,ROW(Januari!$L$6:$L$44)-ROW(Januari!$L$6)+1),ROW(I61))))</f>
        <v/>
      </c>
      <c r="K64" s="9"/>
    </row>
    <row r="65" spans="1:11">
      <c r="A65" s="6" t="str">
        <f t="array" ref="A65">IFERROR(INDEX(Januari!B$6:B$44,SMALL(IF(Januari!$L$6:$L$44=$C$1,ROW(Januari!$L$6:$L$44)-ROW(Januari!$L$6)+1),ROW(A62))),"")</f>
        <v/>
      </c>
      <c r="B65" s="7"/>
      <c r="C65" s="7" t="str">
        <f t="array" ref="C65">IF($A65="","",INDEX(Januari!D$6:D$44,SMALL(IF(Januari!$L$6:$L$44=$C$1,ROW(Januari!$L$6:$L$44)-ROW(Januari!$L$6)+1),ROW(B62))))</f>
        <v/>
      </c>
      <c r="D65" s="8" t="str">
        <f t="array" ref="D65">IF($A65="","",INDEX(Januari!E$6:E$44,SMALL(IF(Januari!$L$6:$L$44=$C$1,ROW(Januari!$L$6:$L$44)-ROW(Januari!$L$6)+1),ROW(C62))))</f>
        <v/>
      </c>
      <c r="E65" s="8" t="str">
        <f t="array" ref="E65">IF($A65="","",INDEX(Januari!F$6:F$44,SMALL(IF(Januari!$L$6:$L$44=$C$1,ROW(Januari!$L$6:$L$44)-ROW(Januari!$L$6)+1),ROW(D62))))</f>
        <v/>
      </c>
      <c r="F65" s="8" t="str">
        <f t="array" ref="F65">IF($A65="","",INDEX(Januari!G$6:G$44,SMALL(IF(Januari!$L$6:$L$44=$C$1,ROW(Januari!$L$6:$L$44)-ROW(Januari!$L$6)+1),ROW(E62))))</f>
        <v/>
      </c>
      <c r="G65" s="8" t="str">
        <f t="array" ref="G65">IF($A65="","",INDEX(Januari!H$6:H$44,SMALL(IF(Januari!$L$6:$L$44=$C$1,ROW(Januari!$L$6:$L$44)-ROW(Januari!$L$6)+1),ROW(F62))))</f>
        <v/>
      </c>
      <c r="H65" s="8" t="str">
        <f t="array" ref="H65">IF($A65="","",INDEX(Januari!I$6:I$44,SMALL(IF(Januari!$L$6:$L$44=$C$1,ROW(Januari!$L$6:$L$44)-ROW(Januari!$L$6)+1),ROW(G62))))</f>
        <v/>
      </c>
      <c r="I65" s="8" t="str">
        <f t="array" ref="I65">IF($A65="","",INDEX(Januari!J$6:J$44,SMALL(IF(Januari!$L$6:$L$44=$C$1,ROW(Januari!$L$6:$L$44)-ROW(Januari!$L$6)+1),ROW(H62))))</f>
        <v/>
      </c>
      <c r="J65" s="8" t="str">
        <f t="array" ref="J65">IF($A65="","",INDEX(Januari!K$6:K$44,SMALL(IF(Januari!$L$6:$L$44=$C$1,ROW(Januari!$L$6:$L$44)-ROW(Januari!$L$6)+1),ROW(I62))))</f>
        <v/>
      </c>
      <c r="K65" s="9"/>
    </row>
    <row r="66" spans="1:11">
      <c r="A66" s="6" t="str">
        <f t="array" ref="A66">IFERROR(INDEX(Januari!B$6:B$44,SMALL(IF(Januari!$L$6:$L$44=$C$1,ROW(Januari!$L$6:$L$44)-ROW(Januari!$L$6)+1),ROW(A63))),"")</f>
        <v/>
      </c>
      <c r="B66" s="7"/>
      <c r="C66" s="7" t="str">
        <f t="array" ref="C66">IF($A66="","",INDEX(Januari!D$6:D$44,SMALL(IF(Januari!$L$6:$L$44=$C$1,ROW(Januari!$L$6:$L$44)-ROW(Januari!$L$6)+1),ROW(B63))))</f>
        <v/>
      </c>
      <c r="D66" s="8" t="str">
        <f t="array" ref="D66">IF($A66="","",INDEX(Januari!E$6:E$44,SMALL(IF(Januari!$L$6:$L$44=$C$1,ROW(Januari!$L$6:$L$44)-ROW(Januari!$L$6)+1),ROW(C63))))</f>
        <v/>
      </c>
      <c r="E66" s="8" t="str">
        <f t="array" ref="E66">IF($A66="","",INDEX(Januari!F$6:F$44,SMALL(IF(Januari!$L$6:$L$44=$C$1,ROW(Januari!$L$6:$L$44)-ROW(Januari!$L$6)+1),ROW(D63))))</f>
        <v/>
      </c>
      <c r="F66" s="8" t="str">
        <f t="array" ref="F66">IF($A66="","",INDEX(Januari!G$6:G$44,SMALL(IF(Januari!$L$6:$L$44=$C$1,ROW(Januari!$L$6:$L$44)-ROW(Januari!$L$6)+1),ROW(E63))))</f>
        <v/>
      </c>
      <c r="G66" s="8" t="str">
        <f t="array" ref="G66">IF($A66="","",INDEX(Januari!H$6:H$44,SMALL(IF(Januari!$L$6:$L$44=$C$1,ROW(Januari!$L$6:$L$44)-ROW(Januari!$L$6)+1),ROW(F63))))</f>
        <v/>
      </c>
      <c r="H66" s="8" t="str">
        <f t="array" ref="H66">IF($A66="","",INDEX(Januari!I$6:I$44,SMALL(IF(Januari!$L$6:$L$44=$C$1,ROW(Januari!$L$6:$L$44)-ROW(Januari!$L$6)+1),ROW(G63))))</f>
        <v/>
      </c>
      <c r="I66" s="8" t="str">
        <f t="array" ref="I66">IF($A66="","",INDEX(Januari!J$6:J$44,SMALL(IF(Januari!$L$6:$L$44=$C$1,ROW(Januari!$L$6:$L$44)-ROW(Januari!$L$6)+1),ROW(H63))))</f>
        <v/>
      </c>
      <c r="J66" s="8" t="str">
        <f t="array" ref="J66">IF($A66="","",INDEX(Januari!K$6:K$44,SMALL(IF(Januari!$L$6:$L$44=$C$1,ROW(Januari!$L$6:$L$44)-ROW(Januari!$L$6)+1),ROW(I63))))</f>
        <v/>
      </c>
      <c r="K66" s="9"/>
    </row>
    <row r="67" spans="1:11">
      <c r="A67" s="6" t="str">
        <f t="array" ref="A67">IFERROR(INDEX(Januari!B$6:B$44,SMALL(IF(Januari!$L$6:$L$44=$C$1,ROW(Januari!$L$6:$L$44)-ROW(Januari!$L$6)+1),ROW(A64))),"")</f>
        <v/>
      </c>
      <c r="B67" s="7"/>
      <c r="C67" s="7" t="str">
        <f t="array" ref="C67">IF($A67="","",INDEX(Januari!D$6:D$44,SMALL(IF(Januari!$L$6:$L$44=$C$1,ROW(Januari!$L$6:$L$44)-ROW(Januari!$L$6)+1),ROW(B64))))</f>
        <v/>
      </c>
      <c r="D67" s="8" t="str">
        <f t="array" ref="D67">IF($A67="","",INDEX(Januari!E$6:E$44,SMALL(IF(Januari!$L$6:$L$44=$C$1,ROW(Januari!$L$6:$L$44)-ROW(Januari!$L$6)+1),ROW(C64))))</f>
        <v/>
      </c>
      <c r="E67" s="8" t="str">
        <f t="array" ref="E67">IF($A67="","",INDEX(Januari!F$6:F$44,SMALL(IF(Januari!$L$6:$L$44=$C$1,ROW(Januari!$L$6:$L$44)-ROW(Januari!$L$6)+1),ROW(D64))))</f>
        <v/>
      </c>
      <c r="F67" s="8" t="str">
        <f t="array" ref="F67">IF($A67="","",INDEX(Januari!G$6:G$44,SMALL(IF(Januari!$L$6:$L$44=$C$1,ROW(Januari!$L$6:$L$44)-ROW(Januari!$L$6)+1),ROW(E64))))</f>
        <v/>
      </c>
      <c r="G67" s="8" t="str">
        <f t="array" ref="G67">IF($A67="","",INDEX(Januari!H$6:H$44,SMALL(IF(Januari!$L$6:$L$44=$C$1,ROW(Januari!$L$6:$L$44)-ROW(Januari!$L$6)+1),ROW(F64))))</f>
        <v/>
      </c>
      <c r="H67" s="8" t="str">
        <f t="array" ref="H67">IF($A67="","",INDEX(Januari!I$6:I$44,SMALL(IF(Januari!$L$6:$L$44=$C$1,ROW(Januari!$L$6:$L$44)-ROW(Januari!$L$6)+1),ROW(G64))))</f>
        <v/>
      </c>
      <c r="I67" s="8" t="str">
        <f t="array" ref="I67">IF($A67="","",INDEX(Januari!J$6:J$44,SMALL(IF(Januari!$L$6:$L$44=$C$1,ROW(Januari!$L$6:$L$44)-ROW(Januari!$L$6)+1),ROW(H64))))</f>
        <v/>
      </c>
      <c r="J67" s="8" t="str">
        <f t="array" ref="J67">IF($A67="","",INDEX(Januari!K$6:K$44,SMALL(IF(Januari!$L$6:$L$44=$C$1,ROW(Januari!$L$6:$L$44)-ROW(Januari!$L$6)+1),ROW(I64))))</f>
        <v/>
      </c>
      <c r="K67" s="9"/>
    </row>
    <row r="68" spans="1:11">
      <c r="A68" s="6" t="str">
        <f t="array" ref="A68">IFERROR(INDEX(Januari!B$6:B$44,SMALL(IF(Januari!$L$6:$L$44=$C$1,ROW(Januari!$L$6:$L$44)-ROW(Januari!$L$6)+1),ROW(A65))),"")</f>
        <v/>
      </c>
      <c r="B68" s="7"/>
      <c r="C68" s="7" t="str">
        <f t="array" ref="C68">IF($A68="","",INDEX(Januari!D$6:D$44,SMALL(IF(Januari!$L$6:$L$44=$C$1,ROW(Januari!$L$6:$L$44)-ROW(Januari!$L$6)+1),ROW(B65))))</f>
        <v/>
      </c>
      <c r="D68" s="8" t="str">
        <f t="array" ref="D68">IF($A68="","",INDEX(Januari!E$6:E$44,SMALL(IF(Januari!$L$6:$L$44=$C$1,ROW(Januari!$L$6:$L$44)-ROW(Januari!$L$6)+1),ROW(C65))))</f>
        <v/>
      </c>
      <c r="E68" s="8" t="str">
        <f t="array" ref="E68">IF($A68="","",INDEX(Januari!F$6:F$44,SMALL(IF(Januari!$L$6:$L$44=$C$1,ROW(Januari!$L$6:$L$44)-ROW(Januari!$L$6)+1),ROW(D65))))</f>
        <v/>
      </c>
      <c r="F68" s="8" t="str">
        <f t="array" ref="F68">IF($A68="","",INDEX(Januari!G$6:G$44,SMALL(IF(Januari!$L$6:$L$44=$C$1,ROW(Januari!$L$6:$L$44)-ROW(Januari!$L$6)+1),ROW(E65))))</f>
        <v/>
      </c>
      <c r="G68" s="8" t="str">
        <f t="array" ref="G68">IF($A68="","",INDEX(Januari!H$6:H$44,SMALL(IF(Januari!$L$6:$L$44=$C$1,ROW(Januari!$L$6:$L$44)-ROW(Januari!$L$6)+1),ROW(F65))))</f>
        <v/>
      </c>
      <c r="H68" s="8" t="str">
        <f t="array" ref="H68">IF($A68="","",INDEX(Januari!I$6:I$44,SMALL(IF(Januari!$L$6:$L$44=$C$1,ROW(Januari!$L$6:$L$44)-ROW(Januari!$L$6)+1),ROW(G65))))</f>
        <v/>
      </c>
      <c r="I68" s="8" t="str">
        <f t="array" ref="I68">IF($A68="","",INDEX(Januari!J$6:J$44,SMALL(IF(Januari!$L$6:$L$44=$C$1,ROW(Januari!$L$6:$L$44)-ROW(Januari!$L$6)+1),ROW(H65))))</f>
        <v/>
      </c>
      <c r="J68" s="8" t="str">
        <f t="array" ref="J68">IF($A68="","",INDEX(Januari!K$6:K$44,SMALL(IF(Januari!$L$6:$L$44=$C$1,ROW(Januari!$L$6:$L$44)-ROW(Januari!$L$6)+1),ROW(I65))))</f>
        <v/>
      </c>
      <c r="K68" s="9"/>
    </row>
    <row r="69" spans="1:11">
      <c r="A69" s="6" t="str">
        <f t="array" ref="A69">IFERROR(INDEX(Januari!B$6:B$44,SMALL(IF(Januari!$L$6:$L$44=$C$1,ROW(Januari!$L$6:$L$44)-ROW(Januari!$L$6)+1),ROW(A66))),"")</f>
        <v/>
      </c>
      <c r="B69" s="7"/>
      <c r="C69" s="7" t="str">
        <f t="array" ref="C69">IF($A69="","",INDEX(Januari!D$6:D$44,SMALL(IF(Januari!$L$6:$L$44=$C$1,ROW(Januari!$L$6:$L$44)-ROW(Januari!$L$6)+1),ROW(B66))))</f>
        <v/>
      </c>
      <c r="D69" s="8" t="str">
        <f t="array" ref="D69">IF($A69="","",INDEX(Januari!E$6:E$44,SMALL(IF(Januari!$L$6:$L$44=$C$1,ROW(Januari!$L$6:$L$44)-ROW(Januari!$L$6)+1),ROW(C66))))</f>
        <v/>
      </c>
      <c r="E69" s="8" t="str">
        <f t="array" ref="E69">IF($A69="","",INDEX(Januari!F$6:F$44,SMALL(IF(Januari!$L$6:$L$44=$C$1,ROW(Januari!$L$6:$L$44)-ROW(Januari!$L$6)+1),ROW(D66))))</f>
        <v/>
      </c>
      <c r="F69" s="8" t="str">
        <f t="array" ref="F69">IF($A69="","",INDEX(Januari!G$6:G$44,SMALL(IF(Januari!$L$6:$L$44=$C$1,ROW(Januari!$L$6:$L$44)-ROW(Januari!$L$6)+1),ROW(E66))))</f>
        <v/>
      </c>
      <c r="G69" s="8" t="str">
        <f t="array" ref="G69">IF($A69="","",INDEX(Januari!H$6:H$44,SMALL(IF(Januari!$L$6:$L$44=$C$1,ROW(Januari!$L$6:$L$44)-ROW(Januari!$L$6)+1),ROW(F66))))</f>
        <v/>
      </c>
      <c r="H69" s="8" t="str">
        <f t="array" ref="H69">IF($A69="","",INDEX(Januari!I$6:I$44,SMALL(IF(Januari!$L$6:$L$44=$C$1,ROW(Januari!$L$6:$L$44)-ROW(Januari!$L$6)+1),ROW(G66))))</f>
        <v/>
      </c>
      <c r="I69" s="8" t="str">
        <f t="array" ref="I69">IF($A69="","",INDEX(Januari!J$6:J$44,SMALL(IF(Januari!$L$6:$L$44=$C$1,ROW(Januari!$L$6:$L$44)-ROW(Januari!$L$6)+1),ROW(H66))))</f>
        <v/>
      </c>
      <c r="J69" s="8" t="str">
        <f t="array" ref="J69">IF($A69="","",INDEX(Januari!K$6:K$44,SMALL(IF(Januari!$L$6:$L$44=$C$1,ROW(Januari!$L$6:$L$44)-ROW(Januari!$L$6)+1),ROW(I66))))</f>
        <v/>
      </c>
      <c r="K69" s="9"/>
    </row>
    <row r="70" spans="1:11">
      <c r="A70" s="6" t="str">
        <f t="array" ref="A70">IFERROR(INDEX(Januari!B$6:B$44,SMALL(IF(Januari!$L$6:$L$44=$C$1,ROW(Januari!$L$6:$L$44)-ROW(Januari!$L$6)+1),ROW(A67))),"")</f>
        <v/>
      </c>
      <c r="B70" s="7"/>
      <c r="C70" s="7" t="str">
        <f t="array" ref="C70">IF($A70="","",INDEX(Januari!D$6:D$44,SMALL(IF(Januari!$L$6:$L$44=$C$1,ROW(Januari!$L$6:$L$44)-ROW(Januari!$L$6)+1),ROW(B67))))</f>
        <v/>
      </c>
      <c r="D70" s="8" t="str">
        <f t="array" ref="D70">IF($A70="","",INDEX(Januari!E$6:E$44,SMALL(IF(Januari!$L$6:$L$44=$C$1,ROW(Januari!$L$6:$L$44)-ROW(Januari!$L$6)+1),ROW(C67))))</f>
        <v/>
      </c>
      <c r="E70" s="8" t="str">
        <f t="array" ref="E70">IF($A70="","",INDEX(Januari!F$6:F$44,SMALL(IF(Januari!$L$6:$L$44=$C$1,ROW(Januari!$L$6:$L$44)-ROW(Januari!$L$6)+1),ROW(D67))))</f>
        <v/>
      </c>
      <c r="F70" s="8" t="str">
        <f t="array" ref="F70">IF($A70="","",INDEX(Januari!G$6:G$44,SMALL(IF(Januari!$L$6:$L$44=$C$1,ROW(Januari!$L$6:$L$44)-ROW(Januari!$L$6)+1),ROW(E67))))</f>
        <v/>
      </c>
      <c r="G70" s="8" t="str">
        <f t="array" ref="G70">IF($A70="","",INDEX(Januari!H$6:H$44,SMALL(IF(Januari!$L$6:$L$44=$C$1,ROW(Januari!$L$6:$L$44)-ROW(Januari!$L$6)+1),ROW(F67))))</f>
        <v/>
      </c>
      <c r="H70" s="8" t="str">
        <f t="array" ref="H70">IF($A70="","",INDEX(Januari!I$6:I$44,SMALL(IF(Januari!$L$6:$L$44=$C$1,ROW(Januari!$L$6:$L$44)-ROW(Januari!$L$6)+1),ROW(G67))))</f>
        <v/>
      </c>
      <c r="I70" s="8" t="str">
        <f t="array" ref="I70">IF($A70="","",INDEX(Januari!J$6:J$44,SMALL(IF(Januari!$L$6:$L$44=$C$1,ROW(Januari!$L$6:$L$44)-ROW(Januari!$L$6)+1),ROW(H67))))</f>
        <v/>
      </c>
      <c r="J70" s="8" t="str">
        <f t="array" ref="J70">IF($A70="","",INDEX(Januari!K$6:K$44,SMALL(IF(Januari!$L$6:$L$44=$C$1,ROW(Januari!$L$6:$L$44)-ROW(Januari!$L$6)+1),ROW(I67))))</f>
        <v/>
      </c>
      <c r="K70" s="9"/>
    </row>
    <row r="71" spans="1:11">
      <c r="A71" s="6" t="str">
        <f t="array" ref="A71">IFERROR(INDEX(Januari!B$6:B$44,SMALL(IF(Januari!$L$6:$L$44=$C$1,ROW(Januari!$L$6:$L$44)-ROW(Januari!$L$6)+1),ROW(A68))),"")</f>
        <v/>
      </c>
      <c r="B71" s="7"/>
      <c r="C71" s="7" t="str">
        <f t="array" ref="C71">IF($A71="","",INDEX(Januari!D$6:D$44,SMALL(IF(Januari!$L$6:$L$44=$C$1,ROW(Januari!$L$6:$L$44)-ROW(Januari!$L$6)+1),ROW(B68))))</f>
        <v/>
      </c>
      <c r="D71" s="8" t="str">
        <f t="array" ref="D71">IF($A71="","",INDEX(Januari!E$6:E$44,SMALL(IF(Januari!$L$6:$L$44=$C$1,ROW(Januari!$L$6:$L$44)-ROW(Januari!$L$6)+1),ROW(C68))))</f>
        <v/>
      </c>
      <c r="E71" s="8" t="str">
        <f t="array" ref="E71">IF($A71="","",INDEX(Januari!F$6:F$44,SMALL(IF(Januari!$L$6:$L$44=$C$1,ROW(Januari!$L$6:$L$44)-ROW(Januari!$L$6)+1),ROW(D68))))</f>
        <v/>
      </c>
      <c r="F71" s="8" t="str">
        <f t="array" ref="F71">IF($A71="","",INDEX(Januari!G$6:G$44,SMALL(IF(Januari!$L$6:$L$44=$C$1,ROW(Januari!$L$6:$L$44)-ROW(Januari!$L$6)+1),ROW(E68))))</f>
        <v/>
      </c>
      <c r="G71" s="8" t="str">
        <f t="array" ref="G71">IF($A71="","",INDEX(Januari!H$6:H$44,SMALL(IF(Januari!$L$6:$L$44=$C$1,ROW(Januari!$L$6:$L$44)-ROW(Januari!$L$6)+1),ROW(F68))))</f>
        <v/>
      </c>
      <c r="H71" s="8" t="str">
        <f t="array" ref="H71">IF($A71="","",INDEX(Januari!I$6:I$44,SMALL(IF(Januari!$L$6:$L$44=$C$1,ROW(Januari!$L$6:$L$44)-ROW(Januari!$L$6)+1),ROW(G68))))</f>
        <v/>
      </c>
      <c r="I71" s="8" t="str">
        <f t="array" ref="I71">IF($A71="","",INDEX(Januari!J$6:J$44,SMALL(IF(Januari!$L$6:$L$44=$C$1,ROW(Januari!$L$6:$L$44)-ROW(Januari!$L$6)+1),ROW(H68))))</f>
        <v/>
      </c>
      <c r="J71" s="8" t="str">
        <f t="array" ref="J71">IF($A71="","",INDEX(Januari!K$6:K$44,SMALL(IF(Januari!$L$6:$L$44=$C$1,ROW(Januari!$L$6:$L$44)-ROW(Januari!$L$6)+1),ROW(I68))))</f>
        <v/>
      </c>
      <c r="K71" s="9"/>
    </row>
    <row r="72" spans="1:11">
      <c r="A72" s="6" t="str">
        <f t="array" ref="A72">IFERROR(INDEX(Januari!B$6:B$44,SMALL(IF(Januari!$L$6:$L$44=$C$1,ROW(Januari!$L$6:$L$44)-ROW(Januari!$L$6)+1),ROW(A69))),"")</f>
        <v/>
      </c>
      <c r="B72" s="7"/>
      <c r="C72" s="7" t="str">
        <f t="array" ref="C72">IF($A72="","",INDEX(Januari!D$6:D$44,SMALL(IF(Januari!$L$6:$L$44=$C$1,ROW(Januari!$L$6:$L$44)-ROW(Januari!$L$6)+1),ROW(B69))))</f>
        <v/>
      </c>
      <c r="D72" s="8" t="str">
        <f t="array" ref="D72">IF($A72="","",INDEX(Januari!E$6:E$44,SMALL(IF(Januari!$L$6:$L$44=$C$1,ROW(Januari!$L$6:$L$44)-ROW(Januari!$L$6)+1),ROW(C69))))</f>
        <v/>
      </c>
      <c r="E72" s="8" t="str">
        <f t="array" ref="E72">IF($A72="","",INDEX(Januari!F$6:F$44,SMALL(IF(Januari!$L$6:$L$44=$C$1,ROW(Januari!$L$6:$L$44)-ROW(Januari!$L$6)+1),ROW(D69))))</f>
        <v/>
      </c>
      <c r="F72" s="8" t="str">
        <f t="array" ref="F72">IF($A72="","",INDEX(Januari!G$6:G$44,SMALL(IF(Januari!$L$6:$L$44=$C$1,ROW(Januari!$L$6:$L$44)-ROW(Januari!$L$6)+1),ROW(E69))))</f>
        <v/>
      </c>
      <c r="G72" s="8" t="str">
        <f t="array" ref="G72">IF($A72="","",INDEX(Januari!H$6:H$44,SMALL(IF(Januari!$L$6:$L$44=$C$1,ROW(Januari!$L$6:$L$44)-ROW(Januari!$L$6)+1),ROW(F69))))</f>
        <v/>
      </c>
      <c r="H72" s="8" t="str">
        <f t="array" ref="H72">IF($A72="","",INDEX(Januari!I$6:I$44,SMALL(IF(Januari!$L$6:$L$44=$C$1,ROW(Januari!$L$6:$L$44)-ROW(Januari!$L$6)+1),ROW(G69))))</f>
        <v/>
      </c>
      <c r="I72" s="8" t="str">
        <f t="array" ref="I72">IF($A72="","",INDEX(Januari!J$6:J$44,SMALL(IF(Januari!$L$6:$L$44=$C$1,ROW(Januari!$L$6:$L$44)-ROW(Januari!$L$6)+1),ROW(H69))))</f>
        <v/>
      </c>
      <c r="J72" s="8" t="str">
        <f t="array" ref="J72">IF($A72="","",INDEX(Januari!K$6:K$44,SMALL(IF(Januari!$L$6:$L$44=$C$1,ROW(Januari!$L$6:$L$44)-ROW(Januari!$L$6)+1),ROW(I69))))</f>
        <v/>
      </c>
      <c r="K72" s="9"/>
    </row>
    <row r="73" spans="1:11">
      <c r="A73" s="6" t="str">
        <f t="array" ref="A73">IFERROR(INDEX(Januari!B$6:B$44,SMALL(IF(Januari!$L$6:$L$44=$C$1,ROW(Januari!$L$6:$L$44)-ROW(Januari!$L$6)+1),ROW(A70))),"")</f>
        <v/>
      </c>
      <c r="B73" s="7"/>
      <c r="C73" s="7" t="str">
        <f t="array" ref="C73">IF($A73="","",INDEX(Januari!D$6:D$44,SMALL(IF(Januari!$L$6:$L$44=$C$1,ROW(Januari!$L$6:$L$44)-ROW(Januari!$L$6)+1),ROW(B70))))</f>
        <v/>
      </c>
      <c r="D73" s="8" t="str">
        <f t="array" ref="D73">IF($A73="","",INDEX(Januari!E$6:E$44,SMALL(IF(Januari!$L$6:$L$44=$C$1,ROW(Januari!$L$6:$L$44)-ROW(Januari!$L$6)+1),ROW(C70))))</f>
        <v/>
      </c>
      <c r="E73" s="8" t="str">
        <f t="array" ref="E73">IF($A73="","",INDEX(Januari!F$6:F$44,SMALL(IF(Januari!$L$6:$L$44=$C$1,ROW(Januari!$L$6:$L$44)-ROW(Januari!$L$6)+1),ROW(D70))))</f>
        <v/>
      </c>
      <c r="F73" s="8" t="str">
        <f t="array" ref="F73">IF($A73="","",INDEX(Januari!G$6:G$44,SMALL(IF(Januari!$L$6:$L$44=$C$1,ROW(Januari!$L$6:$L$44)-ROW(Januari!$L$6)+1),ROW(E70))))</f>
        <v/>
      </c>
      <c r="G73" s="8" t="str">
        <f t="array" ref="G73">IF($A73="","",INDEX(Januari!H$6:H$44,SMALL(IF(Januari!$L$6:$L$44=$C$1,ROW(Januari!$L$6:$L$44)-ROW(Januari!$L$6)+1),ROW(F70))))</f>
        <v/>
      </c>
      <c r="H73" s="8" t="str">
        <f t="array" ref="H73">IF($A73="","",INDEX(Januari!I$6:I$44,SMALL(IF(Januari!$L$6:$L$44=$C$1,ROW(Januari!$L$6:$L$44)-ROW(Januari!$L$6)+1),ROW(G70))))</f>
        <v/>
      </c>
      <c r="I73" s="8" t="str">
        <f t="array" ref="I73">IF($A73="","",INDEX(Januari!J$6:J$44,SMALL(IF(Januari!$L$6:$L$44=$C$1,ROW(Januari!$L$6:$L$44)-ROW(Januari!$L$6)+1),ROW(H70))))</f>
        <v/>
      </c>
      <c r="J73" s="8" t="str">
        <f t="array" ref="J73">IF($A73="","",INDEX(Januari!K$6:K$44,SMALL(IF(Januari!$L$6:$L$44=$C$1,ROW(Januari!$L$6:$L$44)-ROW(Januari!$L$6)+1),ROW(I70))))</f>
        <v/>
      </c>
      <c r="K73" s="9"/>
    </row>
    <row r="74" spans="1:11">
      <c r="A74" s="6" t="str">
        <f t="array" ref="A74">IFERROR(INDEX(Januari!B$6:B$44,SMALL(IF(Januari!$L$6:$L$44=$C$1,ROW(Januari!$L$6:$L$44)-ROW(Januari!$L$6)+1),ROW(A71))),"")</f>
        <v/>
      </c>
      <c r="B74" s="7"/>
      <c r="C74" s="7" t="str">
        <f t="array" ref="C74">IF($A74="","",INDEX(Januari!D$6:D$44,SMALL(IF(Januari!$L$6:$L$44=$C$1,ROW(Januari!$L$6:$L$44)-ROW(Januari!$L$6)+1),ROW(B71))))</f>
        <v/>
      </c>
      <c r="D74" s="8" t="str">
        <f t="array" ref="D74">IF($A74="","",INDEX(Januari!E$6:E$44,SMALL(IF(Januari!$L$6:$L$44=$C$1,ROW(Januari!$L$6:$L$44)-ROW(Januari!$L$6)+1),ROW(C71))))</f>
        <v/>
      </c>
      <c r="E74" s="8" t="str">
        <f t="array" ref="E74">IF($A74="","",INDEX(Januari!F$6:F$44,SMALL(IF(Januari!$L$6:$L$44=$C$1,ROW(Januari!$L$6:$L$44)-ROW(Januari!$L$6)+1),ROW(D71))))</f>
        <v/>
      </c>
      <c r="F74" s="8" t="str">
        <f t="array" ref="F74">IF($A74="","",INDEX(Januari!G$6:G$44,SMALL(IF(Januari!$L$6:$L$44=$C$1,ROW(Januari!$L$6:$L$44)-ROW(Januari!$L$6)+1),ROW(E71))))</f>
        <v/>
      </c>
      <c r="G74" s="8" t="str">
        <f t="array" ref="G74">IF($A74="","",INDEX(Januari!H$6:H$44,SMALL(IF(Januari!$L$6:$L$44=$C$1,ROW(Januari!$L$6:$L$44)-ROW(Januari!$L$6)+1),ROW(F71))))</f>
        <v/>
      </c>
      <c r="H74" s="8" t="str">
        <f t="array" ref="H74">IF($A74="","",INDEX(Januari!I$6:I$44,SMALL(IF(Januari!$L$6:$L$44=$C$1,ROW(Januari!$L$6:$L$44)-ROW(Januari!$L$6)+1),ROW(G71))))</f>
        <v/>
      </c>
      <c r="I74" s="8" t="str">
        <f t="array" ref="I74">IF($A74="","",INDEX(Januari!J$6:J$44,SMALL(IF(Januari!$L$6:$L$44=$C$1,ROW(Januari!$L$6:$L$44)-ROW(Januari!$L$6)+1),ROW(H71))))</f>
        <v/>
      </c>
      <c r="J74" s="8" t="str">
        <f t="array" ref="J74">IF($A74="","",INDEX(Januari!K$6:K$44,SMALL(IF(Januari!$L$6:$L$44=$C$1,ROW(Januari!$L$6:$L$44)-ROW(Januari!$L$6)+1),ROW(I71))))</f>
        <v/>
      </c>
      <c r="K74" s="9"/>
    </row>
    <row r="75" spans="1:11">
      <c r="A75" s="6" t="str">
        <f t="array" ref="A75">IFERROR(INDEX(Januari!B$6:B$44,SMALL(IF(Januari!$L$6:$L$44=$C$1,ROW(Januari!$L$6:$L$44)-ROW(Januari!$L$6)+1),ROW(A72))),"")</f>
        <v/>
      </c>
      <c r="B75" s="7"/>
      <c r="C75" s="7" t="str">
        <f t="array" ref="C75">IF($A75="","",INDEX(Januari!D$6:D$44,SMALL(IF(Januari!$L$6:$L$44=$C$1,ROW(Januari!$L$6:$L$44)-ROW(Januari!$L$6)+1),ROW(B72))))</f>
        <v/>
      </c>
      <c r="D75" s="8" t="str">
        <f t="array" ref="D75">IF($A75="","",INDEX(Januari!E$6:E$44,SMALL(IF(Januari!$L$6:$L$44=$C$1,ROW(Januari!$L$6:$L$44)-ROW(Januari!$L$6)+1),ROW(C72))))</f>
        <v/>
      </c>
      <c r="E75" s="8" t="str">
        <f t="array" ref="E75">IF($A75="","",INDEX(Januari!F$6:F$44,SMALL(IF(Januari!$L$6:$L$44=$C$1,ROW(Januari!$L$6:$L$44)-ROW(Januari!$L$6)+1),ROW(D72))))</f>
        <v/>
      </c>
      <c r="F75" s="8" t="str">
        <f t="array" ref="F75">IF($A75="","",INDEX(Januari!G$6:G$44,SMALL(IF(Januari!$L$6:$L$44=$C$1,ROW(Januari!$L$6:$L$44)-ROW(Januari!$L$6)+1),ROW(E72))))</f>
        <v/>
      </c>
      <c r="G75" s="8" t="str">
        <f t="array" ref="G75">IF($A75="","",INDEX(Januari!H$6:H$44,SMALL(IF(Januari!$L$6:$L$44=$C$1,ROW(Januari!$L$6:$L$44)-ROW(Januari!$L$6)+1),ROW(F72))))</f>
        <v/>
      </c>
      <c r="H75" s="8" t="str">
        <f t="array" ref="H75">IF($A75="","",INDEX(Januari!I$6:I$44,SMALL(IF(Januari!$L$6:$L$44=$C$1,ROW(Januari!$L$6:$L$44)-ROW(Januari!$L$6)+1),ROW(G72))))</f>
        <v/>
      </c>
      <c r="I75" s="8" t="str">
        <f t="array" ref="I75">IF($A75="","",INDEX(Januari!J$6:J$44,SMALL(IF(Januari!$L$6:$L$44=$C$1,ROW(Januari!$L$6:$L$44)-ROW(Januari!$L$6)+1),ROW(H72))))</f>
        <v/>
      </c>
      <c r="J75" s="8" t="str">
        <f t="array" ref="J75">IF($A75="","",INDEX(Januari!K$6:K$44,SMALL(IF(Januari!$L$6:$L$44=$C$1,ROW(Januari!$L$6:$L$44)-ROW(Januari!$L$6)+1),ROW(I72))))</f>
        <v/>
      </c>
      <c r="K75" s="9"/>
    </row>
    <row r="76" spans="1:11">
      <c r="A76" s="6" t="str">
        <f t="array" ref="A76">IFERROR(INDEX(Januari!B$6:B$44,SMALL(IF(Januari!$L$6:$L$44=$C$1,ROW(Januari!$L$6:$L$44)-ROW(Januari!$L$6)+1),ROW(A73))),"")</f>
        <v/>
      </c>
      <c r="B76" s="7"/>
      <c r="C76" s="7" t="str">
        <f t="array" ref="C76">IF($A76="","",INDEX(Januari!D$6:D$44,SMALL(IF(Januari!$L$6:$L$44=$C$1,ROW(Januari!$L$6:$L$44)-ROW(Januari!$L$6)+1),ROW(B73))))</f>
        <v/>
      </c>
      <c r="D76" s="8" t="str">
        <f t="array" ref="D76">IF($A76="","",INDEX(Januari!E$6:E$44,SMALL(IF(Januari!$L$6:$L$44=$C$1,ROW(Januari!$L$6:$L$44)-ROW(Januari!$L$6)+1),ROW(C73))))</f>
        <v/>
      </c>
      <c r="E76" s="8" t="str">
        <f t="array" ref="E76">IF($A76="","",INDEX(Januari!F$6:F$44,SMALL(IF(Januari!$L$6:$L$44=$C$1,ROW(Januari!$L$6:$L$44)-ROW(Januari!$L$6)+1),ROW(D73))))</f>
        <v/>
      </c>
      <c r="F76" s="8" t="str">
        <f t="array" ref="F76">IF($A76="","",INDEX(Januari!G$6:G$44,SMALL(IF(Januari!$L$6:$L$44=$C$1,ROW(Januari!$L$6:$L$44)-ROW(Januari!$L$6)+1),ROW(E73))))</f>
        <v/>
      </c>
      <c r="G76" s="8" t="str">
        <f t="array" ref="G76">IF($A76="","",INDEX(Januari!H$6:H$44,SMALL(IF(Januari!$L$6:$L$44=$C$1,ROW(Januari!$L$6:$L$44)-ROW(Januari!$L$6)+1),ROW(F73))))</f>
        <v/>
      </c>
      <c r="H76" s="8" t="str">
        <f t="array" ref="H76">IF($A76="","",INDEX(Januari!I$6:I$44,SMALL(IF(Januari!$L$6:$L$44=$C$1,ROW(Januari!$L$6:$L$44)-ROW(Januari!$L$6)+1),ROW(G73))))</f>
        <v/>
      </c>
      <c r="I76" s="8" t="str">
        <f t="array" ref="I76">IF($A76="","",INDEX(Januari!J$6:J$44,SMALL(IF(Januari!$L$6:$L$44=$C$1,ROW(Januari!$L$6:$L$44)-ROW(Januari!$L$6)+1),ROW(H73))))</f>
        <v/>
      </c>
      <c r="J76" s="8" t="str">
        <f t="array" ref="J76">IF($A76="","",INDEX(Januari!K$6:K$44,SMALL(IF(Januari!$L$6:$L$44=$C$1,ROW(Januari!$L$6:$L$44)-ROW(Januari!$L$6)+1),ROW(I73))))</f>
        <v/>
      </c>
      <c r="K76" s="9"/>
    </row>
    <row r="77" spans="1:11">
      <c r="A77" s="6" t="str">
        <f t="array" ref="A77">IFERROR(INDEX(Januari!B$6:B$44,SMALL(IF(Januari!$L$6:$L$44=$C$1,ROW(Januari!$L$6:$L$44)-ROW(Januari!$L$6)+1),ROW(A74))),"")</f>
        <v/>
      </c>
      <c r="B77" s="7"/>
      <c r="C77" s="7" t="str">
        <f t="array" ref="C77">IF($A77="","",INDEX(Januari!D$6:D$44,SMALL(IF(Januari!$L$6:$L$44=$C$1,ROW(Januari!$L$6:$L$44)-ROW(Januari!$L$6)+1),ROW(B74))))</f>
        <v/>
      </c>
      <c r="D77" s="8" t="str">
        <f t="array" ref="D77">IF($A77="","",INDEX(Januari!E$6:E$44,SMALL(IF(Januari!$L$6:$L$44=$C$1,ROW(Januari!$L$6:$L$44)-ROW(Januari!$L$6)+1),ROW(C74))))</f>
        <v/>
      </c>
      <c r="E77" s="8" t="str">
        <f t="array" ref="E77">IF($A77="","",INDEX(Januari!F$6:F$44,SMALL(IF(Januari!$L$6:$L$44=$C$1,ROW(Januari!$L$6:$L$44)-ROW(Januari!$L$6)+1),ROW(D74))))</f>
        <v/>
      </c>
      <c r="F77" s="8" t="str">
        <f t="array" ref="F77">IF($A77="","",INDEX(Januari!G$6:G$44,SMALL(IF(Januari!$L$6:$L$44=$C$1,ROW(Januari!$L$6:$L$44)-ROW(Januari!$L$6)+1),ROW(E74))))</f>
        <v/>
      </c>
      <c r="G77" s="8" t="str">
        <f t="array" ref="G77">IF($A77="","",INDEX(Januari!H$6:H$44,SMALL(IF(Januari!$L$6:$L$44=$C$1,ROW(Januari!$L$6:$L$44)-ROW(Januari!$L$6)+1),ROW(F74))))</f>
        <v/>
      </c>
      <c r="H77" s="8" t="str">
        <f t="array" ref="H77">IF($A77="","",INDEX(Januari!I$6:I$44,SMALL(IF(Januari!$L$6:$L$44=$C$1,ROW(Januari!$L$6:$L$44)-ROW(Januari!$L$6)+1),ROW(G74))))</f>
        <v/>
      </c>
      <c r="I77" s="8" t="str">
        <f t="array" ref="I77">IF($A77="","",INDEX(Januari!J$6:J$44,SMALL(IF(Januari!$L$6:$L$44=$C$1,ROW(Januari!$L$6:$L$44)-ROW(Januari!$L$6)+1),ROW(H74))))</f>
        <v/>
      </c>
      <c r="J77" s="8" t="str">
        <f t="array" ref="J77">IF($A77="","",INDEX(Januari!K$6:K$44,SMALL(IF(Januari!$L$6:$L$44=$C$1,ROW(Januari!$L$6:$L$44)-ROW(Januari!$L$6)+1),ROW(I74))))</f>
        <v/>
      </c>
      <c r="K77" s="9"/>
    </row>
    <row r="78" spans="1:11">
      <c r="A78" s="6" t="str">
        <f t="array" ref="A78">IFERROR(INDEX(Januari!B$6:B$44,SMALL(IF(Januari!$L$6:$L$44=$C$1,ROW(Januari!$L$6:$L$44)-ROW(Januari!$L$6)+1),ROW(A75))),"")</f>
        <v/>
      </c>
      <c r="B78" s="7"/>
      <c r="C78" s="7" t="str">
        <f t="array" ref="C78">IF($A78="","",INDEX(Januari!D$6:D$44,SMALL(IF(Januari!$L$6:$L$44=$C$1,ROW(Januari!$L$6:$L$44)-ROW(Januari!$L$6)+1),ROW(B75))))</f>
        <v/>
      </c>
      <c r="D78" s="8" t="str">
        <f t="array" ref="D78">IF($A78="","",INDEX(Januari!E$6:E$44,SMALL(IF(Januari!$L$6:$L$44=$C$1,ROW(Januari!$L$6:$L$44)-ROW(Januari!$L$6)+1),ROW(C75))))</f>
        <v/>
      </c>
      <c r="E78" s="8" t="str">
        <f t="array" ref="E78">IF($A78="","",INDEX(Januari!F$6:F$44,SMALL(IF(Januari!$L$6:$L$44=$C$1,ROW(Januari!$L$6:$L$44)-ROW(Januari!$L$6)+1),ROW(D75))))</f>
        <v/>
      </c>
      <c r="F78" s="8" t="str">
        <f t="array" ref="F78">IF($A78="","",INDEX(Januari!G$6:G$44,SMALL(IF(Januari!$L$6:$L$44=$C$1,ROW(Januari!$L$6:$L$44)-ROW(Januari!$L$6)+1),ROW(E75))))</f>
        <v/>
      </c>
      <c r="G78" s="8" t="str">
        <f t="array" ref="G78">IF($A78="","",INDEX(Januari!H$6:H$44,SMALL(IF(Januari!$L$6:$L$44=$C$1,ROW(Januari!$L$6:$L$44)-ROW(Januari!$L$6)+1),ROW(F75))))</f>
        <v/>
      </c>
      <c r="H78" s="8" t="str">
        <f t="array" ref="H78">IF($A78="","",INDEX(Januari!I$6:I$44,SMALL(IF(Januari!$L$6:$L$44=$C$1,ROW(Januari!$L$6:$L$44)-ROW(Januari!$L$6)+1),ROW(G75))))</f>
        <v/>
      </c>
      <c r="I78" s="8" t="str">
        <f t="array" ref="I78">IF($A78="","",INDEX(Januari!J$6:J$44,SMALL(IF(Januari!$L$6:$L$44=$C$1,ROW(Januari!$L$6:$L$44)-ROW(Januari!$L$6)+1),ROW(H75))))</f>
        <v/>
      </c>
      <c r="J78" s="8" t="str">
        <f t="array" ref="J78">IF($A78="","",INDEX(Januari!K$6:K$44,SMALL(IF(Januari!$L$6:$L$44=$C$1,ROW(Januari!$L$6:$L$44)-ROW(Januari!$L$6)+1),ROW(I75))))</f>
        <v/>
      </c>
      <c r="K78" s="9"/>
    </row>
    <row r="79" spans="1:11">
      <c r="A79" s="6" t="str">
        <f t="array" ref="A79">IFERROR(INDEX(Januari!B$6:B$44,SMALL(IF(Januari!$L$6:$L$44=$C$1,ROW(Januari!$L$6:$L$44)-ROW(Januari!$L$6)+1),ROW(A76))),"")</f>
        <v/>
      </c>
      <c r="B79" s="7"/>
      <c r="C79" s="7" t="str">
        <f t="array" ref="C79">IF($A79="","",INDEX(Januari!D$6:D$44,SMALL(IF(Januari!$L$6:$L$44=$C$1,ROW(Januari!$L$6:$L$44)-ROW(Januari!$L$6)+1),ROW(B76))))</f>
        <v/>
      </c>
      <c r="D79" s="8" t="str">
        <f t="array" ref="D79">IF($A79="","",INDEX(Januari!E$6:E$44,SMALL(IF(Januari!$L$6:$L$44=$C$1,ROW(Januari!$L$6:$L$44)-ROW(Januari!$L$6)+1),ROW(C76))))</f>
        <v/>
      </c>
      <c r="E79" s="8" t="str">
        <f t="array" ref="E79">IF($A79="","",INDEX(Januari!F$6:F$44,SMALL(IF(Januari!$L$6:$L$44=$C$1,ROW(Januari!$L$6:$L$44)-ROW(Januari!$L$6)+1),ROW(D76))))</f>
        <v/>
      </c>
      <c r="F79" s="8" t="str">
        <f t="array" ref="F79">IF($A79="","",INDEX(Januari!G$6:G$44,SMALL(IF(Januari!$L$6:$L$44=$C$1,ROW(Januari!$L$6:$L$44)-ROW(Januari!$L$6)+1),ROW(E76))))</f>
        <v/>
      </c>
      <c r="G79" s="8" t="str">
        <f t="array" ref="G79">IF($A79="","",INDEX(Januari!H$6:H$44,SMALL(IF(Januari!$L$6:$L$44=$C$1,ROW(Januari!$L$6:$L$44)-ROW(Januari!$L$6)+1),ROW(F76))))</f>
        <v/>
      </c>
      <c r="H79" s="8" t="str">
        <f t="array" ref="H79">IF($A79="","",INDEX(Januari!I$6:I$44,SMALL(IF(Januari!$L$6:$L$44=$C$1,ROW(Januari!$L$6:$L$44)-ROW(Januari!$L$6)+1),ROW(G76))))</f>
        <v/>
      </c>
      <c r="I79" s="8" t="str">
        <f t="array" ref="I79">IF($A79="","",INDEX(Januari!J$6:J$44,SMALL(IF(Januari!$L$6:$L$44=$C$1,ROW(Januari!$L$6:$L$44)-ROW(Januari!$L$6)+1),ROW(H76))))</f>
        <v/>
      </c>
      <c r="J79" s="8" t="str">
        <f t="array" ref="J79">IF($A79="","",INDEX(Januari!K$6:K$44,SMALL(IF(Januari!$L$6:$L$44=$C$1,ROW(Januari!$L$6:$L$44)-ROW(Januari!$L$6)+1),ROW(I76))))</f>
        <v/>
      </c>
      <c r="K79" s="9"/>
    </row>
    <row r="80" spans="1:11">
      <c r="A80" s="6" t="str">
        <f t="array" ref="A80">IFERROR(INDEX(Januari!B$6:B$44,SMALL(IF(Januari!$L$6:$L$44=$C$1,ROW(Januari!$L$6:$L$44)-ROW(Januari!$L$6)+1),ROW(A77))),"")</f>
        <v/>
      </c>
      <c r="B80" s="7"/>
      <c r="C80" s="7" t="str">
        <f t="array" ref="C80">IF($A80="","",INDEX(Januari!D$6:D$44,SMALL(IF(Januari!$L$6:$L$44=$C$1,ROW(Januari!$L$6:$L$44)-ROW(Januari!$L$6)+1),ROW(B77))))</f>
        <v/>
      </c>
      <c r="D80" s="8" t="str">
        <f t="array" ref="D80">IF($A80="","",INDEX(Januari!E$6:E$44,SMALL(IF(Januari!$L$6:$L$44=$C$1,ROW(Januari!$L$6:$L$44)-ROW(Januari!$L$6)+1),ROW(C77))))</f>
        <v/>
      </c>
      <c r="E80" s="8" t="str">
        <f t="array" ref="E80">IF($A80="","",INDEX(Januari!F$6:F$44,SMALL(IF(Januari!$L$6:$L$44=$C$1,ROW(Januari!$L$6:$L$44)-ROW(Januari!$L$6)+1),ROW(D77))))</f>
        <v/>
      </c>
      <c r="F80" s="8" t="str">
        <f t="array" ref="F80">IF($A80="","",INDEX(Januari!G$6:G$44,SMALL(IF(Januari!$L$6:$L$44=$C$1,ROW(Januari!$L$6:$L$44)-ROW(Januari!$L$6)+1),ROW(E77))))</f>
        <v/>
      </c>
      <c r="G80" s="8" t="str">
        <f t="array" ref="G80">IF($A80="","",INDEX(Januari!H$6:H$44,SMALL(IF(Januari!$L$6:$L$44=$C$1,ROW(Januari!$L$6:$L$44)-ROW(Januari!$L$6)+1),ROW(F77))))</f>
        <v/>
      </c>
      <c r="H80" s="8" t="str">
        <f t="array" ref="H80">IF($A80="","",INDEX(Januari!I$6:I$44,SMALL(IF(Januari!$L$6:$L$44=$C$1,ROW(Januari!$L$6:$L$44)-ROW(Januari!$L$6)+1),ROW(G77))))</f>
        <v/>
      </c>
      <c r="I80" s="8" t="str">
        <f t="array" ref="I80">IF($A80="","",INDEX(Januari!J$6:J$44,SMALL(IF(Januari!$L$6:$L$44=$C$1,ROW(Januari!$L$6:$L$44)-ROW(Januari!$L$6)+1),ROW(H77))))</f>
        <v/>
      </c>
      <c r="J80" s="8" t="str">
        <f t="array" ref="J80">IF($A80="","",INDEX(Januari!K$6:K$44,SMALL(IF(Januari!$L$6:$L$44=$C$1,ROW(Januari!$L$6:$L$44)-ROW(Januari!$L$6)+1),ROW(I77))))</f>
        <v/>
      </c>
      <c r="K80" s="9"/>
    </row>
    <row r="81" spans="1:11">
      <c r="A81" s="6" t="str">
        <f t="array" ref="A81">IFERROR(INDEX(Januari!B$6:B$44,SMALL(IF(Januari!$L$6:$L$44=$C$1,ROW(Januari!$L$6:$L$44)-ROW(Januari!$L$6)+1),ROW(A78))),"")</f>
        <v/>
      </c>
      <c r="B81" s="7"/>
      <c r="C81" s="7" t="str">
        <f t="array" ref="C81">IF($A81="","",INDEX(Januari!D$6:D$44,SMALL(IF(Januari!$L$6:$L$44=$C$1,ROW(Januari!$L$6:$L$44)-ROW(Januari!$L$6)+1),ROW(B78))))</f>
        <v/>
      </c>
      <c r="D81" s="8" t="str">
        <f t="array" ref="D81">IF($A81="","",INDEX(Januari!E$6:E$44,SMALL(IF(Januari!$L$6:$L$44=$C$1,ROW(Januari!$L$6:$L$44)-ROW(Januari!$L$6)+1),ROW(C78))))</f>
        <v/>
      </c>
      <c r="E81" s="8" t="str">
        <f t="array" ref="E81">IF($A81="","",INDEX(Januari!F$6:F$44,SMALL(IF(Januari!$L$6:$L$44=$C$1,ROW(Januari!$L$6:$L$44)-ROW(Januari!$L$6)+1),ROW(D78))))</f>
        <v/>
      </c>
      <c r="F81" s="8" t="str">
        <f t="array" ref="F81">IF($A81="","",INDEX(Januari!G$6:G$44,SMALL(IF(Januari!$L$6:$L$44=$C$1,ROW(Januari!$L$6:$L$44)-ROW(Januari!$L$6)+1),ROW(E78))))</f>
        <v/>
      </c>
      <c r="G81" s="8" t="str">
        <f t="array" ref="G81">IF($A81="","",INDEX(Januari!H$6:H$44,SMALL(IF(Januari!$L$6:$L$44=$C$1,ROW(Januari!$L$6:$L$44)-ROW(Januari!$L$6)+1),ROW(F78))))</f>
        <v/>
      </c>
      <c r="H81" s="8" t="str">
        <f t="array" ref="H81">IF($A81="","",INDEX(Januari!I$6:I$44,SMALL(IF(Januari!$L$6:$L$44=$C$1,ROW(Januari!$L$6:$L$44)-ROW(Januari!$L$6)+1),ROW(G78))))</f>
        <v/>
      </c>
      <c r="I81" s="8" t="str">
        <f t="array" ref="I81">IF($A81="","",INDEX(Januari!J$6:J$44,SMALL(IF(Januari!$L$6:$L$44=$C$1,ROW(Januari!$L$6:$L$44)-ROW(Januari!$L$6)+1),ROW(H78))))</f>
        <v/>
      </c>
      <c r="J81" s="8" t="str">
        <f t="array" ref="J81">IF($A81="","",INDEX(Januari!K$6:K$44,SMALL(IF(Januari!$L$6:$L$44=$C$1,ROW(Januari!$L$6:$L$44)-ROW(Januari!$L$6)+1),ROW(I78))))</f>
        <v/>
      </c>
      <c r="K81" s="9"/>
    </row>
    <row r="82" spans="1:11">
      <c r="A82" s="6" t="str">
        <f t="array" ref="A82">IFERROR(INDEX(Januari!B$6:B$44,SMALL(IF(Januari!$L$6:$L$44=$C$1,ROW(Januari!$L$6:$L$44)-ROW(Januari!$L$6)+1),ROW(A79))),"")</f>
        <v/>
      </c>
      <c r="B82" s="7"/>
      <c r="C82" s="7" t="str">
        <f t="array" ref="C82">IF($A82="","",INDEX(Januari!D$6:D$44,SMALL(IF(Januari!$L$6:$L$44=$C$1,ROW(Januari!$L$6:$L$44)-ROW(Januari!$L$6)+1),ROW(B79))))</f>
        <v/>
      </c>
      <c r="D82" s="8" t="str">
        <f t="array" ref="D82">IF($A82="","",INDEX(Januari!E$6:E$44,SMALL(IF(Januari!$L$6:$L$44=$C$1,ROW(Januari!$L$6:$L$44)-ROW(Januari!$L$6)+1),ROW(C79))))</f>
        <v/>
      </c>
      <c r="E82" s="8" t="str">
        <f t="array" ref="E82">IF($A82="","",INDEX(Januari!F$6:F$44,SMALL(IF(Januari!$L$6:$L$44=$C$1,ROW(Januari!$L$6:$L$44)-ROW(Januari!$L$6)+1),ROW(D79))))</f>
        <v/>
      </c>
      <c r="F82" s="8" t="str">
        <f t="array" ref="F82">IF($A82="","",INDEX(Januari!G$6:G$44,SMALL(IF(Januari!$L$6:$L$44=$C$1,ROW(Januari!$L$6:$L$44)-ROW(Januari!$L$6)+1),ROW(E79))))</f>
        <v/>
      </c>
      <c r="G82" s="8" t="str">
        <f t="array" ref="G82">IF($A82="","",INDEX(Januari!H$6:H$44,SMALL(IF(Januari!$L$6:$L$44=$C$1,ROW(Januari!$L$6:$L$44)-ROW(Januari!$L$6)+1),ROW(F79))))</f>
        <v/>
      </c>
      <c r="H82" s="8" t="str">
        <f t="array" ref="H82">IF($A82="","",INDEX(Januari!I$6:I$44,SMALL(IF(Januari!$L$6:$L$44=$C$1,ROW(Januari!$L$6:$L$44)-ROW(Januari!$L$6)+1),ROW(G79))))</f>
        <v/>
      </c>
      <c r="I82" s="8" t="str">
        <f t="array" ref="I82">IF($A82="","",INDEX(Januari!J$6:J$44,SMALL(IF(Januari!$L$6:$L$44=$C$1,ROW(Januari!$L$6:$L$44)-ROW(Januari!$L$6)+1),ROW(H79))))</f>
        <v/>
      </c>
      <c r="J82" s="8" t="str">
        <f t="array" ref="J82">IF($A82="","",INDEX(Januari!K$6:K$44,SMALL(IF(Januari!$L$6:$L$44=$C$1,ROW(Januari!$L$6:$L$44)-ROW(Januari!$L$6)+1),ROW(I79))))</f>
        <v/>
      </c>
      <c r="K82" s="9"/>
    </row>
    <row r="83" spans="1:11">
      <c r="A83" s="6" t="str">
        <f t="array" ref="A83">IFERROR(INDEX(Januari!B$6:B$44,SMALL(IF(Januari!$L$6:$L$44=$C$1,ROW(Januari!$L$6:$L$44)-ROW(Januari!$L$6)+1),ROW(A80))),"")</f>
        <v/>
      </c>
      <c r="B83" s="7"/>
      <c r="C83" s="7" t="str">
        <f t="array" ref="C83">IF($A83="","",INDEX(Januari!D$6:D$44,SMALL(IF(Januari!$L$6:$L$44=$C$1,ROW(Januari!$L$6:$L$44)-ROW(Januari!$L$6)+1),ROW(B80))))</f>
        <v/>
      </c>
      <c r="D83" s="8" t="str">
        <f t="array" ref="D83">IF($A83="","",INDEX(Januari!E$6:E$44,SMALL(IF(Januari!$L$6:$L$44=$C$1,ROW(Januari!$L$6:$L$44)-ROW(Januari!$L$6)+1),ROW(C80))))</f>
        <v/>
      </c>
      <c r="E83" s="8" t="str">
        <f t="array" ref="E83">IF($A83="","",INDEX(Januari!F$6:F$44,SMALL(IF(Januari!$L$6:$L$44=$C$1,ROW(Januari!$L$6:$L$44)-ROW(Januari!$L$6)+1),ROW(D80))))</f>
        <v/>
      </c>
      <c r="F83" s="8" t="str">
        <f t="array" ref="F83">IF($A83="","",INDEX(Januari!G$6:G$44,SMALL(IF(Januari!$L$6:$L$44=$C$1,ROW(Januari!$L$6:$L$44)-ROW(Januari!$L$6)+1),ROW(E80))))</f>
        <v/>
      </c>
      <c r="G83" s="8" t="str">
        <f t="array" ref="G83">IF($A83="","",INDEX(Januari!H$6:H$44,SMALL(IF(Januari!$L$6:$L$44=$C$1,ROW(Januari!$L$6:$L$44)-ROW(Januari!$L$6)+1),ROW(F80))))</f>
        <v/>
      </c>
      <c r="H83" s="8" t="str">
        <f t="array" ref="H83">IF($A83="","",INDEX(Januari!I$6:I$44,SMALL(IF(Januari!$L$6:$L$44=$C$1,ROW(Januari!$L$6:$L$44)-ROW(Januari!$L$6)+1),ROW(G80))))</f>
        <v/>
      </c>
      <c r="I83" s="8" t="str">
        <f t="array" ref="I83">IF($A83="","",INDEX(Januari!J$6:J$44,SMALL(IF(Januari!$L$6:$L$44=$C$1,ROW(Januari!$L$6:$L$44)-ROW(Januari!$L$6)+1),ROW(H80))))</f>
        <v/>
      </c>
      <c r="J83" s="8" t="str">
        <f t="array" ref="J83">IF($A83="","",INDEX(Januari!K$6:K$44,SMALL(IF(Januari!$L$6:$L$44=$C$1,ROW(Januari!$L$6:$L$44)-ROW(Januari!$L$6)+1),ROW(I80))))</f>
        <v/>
      </c>
      <c r="K83" s="9"/>
    </row>
    <row r="84" spans="1:11">
      <c r="A84" s="6" t="str">
        <f t="array" ref="A84">IFERROR(INDEX(Januari!B$6:B$44,SMALL(IF(Januari!$L$6:$L$44=$C$1,ROW(Januari!$L$6:$L$44)-ROW(Januari!$L$6)+1),ROW(A81))),"")</f>
        <v/>
      </c>
      <c r="B84" s="7"/>
      <c r="C84" s="7" t="str">
        <f t="array" ref="C84">IF($A84="","",INDEX(Januari!D$6:D$44,SMALL(IF(Januari!$L$6:$L$44=$C$1,ROW(Januari!$L$6:$L$44)-ROW(Januari!$L$6)+1),ROW(B81))))</f>
        <v/>
      </c>
      <c r="D84" s="8" t="str">
        <f t="array" ref="D84">IF($A84="","",INDEX(Januari!E$6:E$44,SMALL(IF(Januari!$L$6:$L$44=$C$1,ROW(Januari!$L$6:$L$44)-ROW(Januari!$L$6)+1),ROW(C81))))</f>
        <v/>
      </c>
      <c r="E84" s="8" t="str">
        <f t="array" ref="E84">IF($A84="","",INDEX(Januari!F$6:F$44,SMALL(IF(Januari!$L$6:$L$44=$C$1,ROW(Januari!$L$6:$L$44)-ROW(Januari!$L$6)+1),ROW(D81))))</f>
        <v/>
      </c>
      <c r="F84" s="8" t="str">
        <f t="array" ref="F84">IF($A84="","",INDEX(Januari!G$6:G$44,SMALL(IF(Januari!$L$6:$L$44=$C$1,ROW(Januari!$L$6:$L$44)-ROW(Januari!$L$6)+1),ROW(E81))))</f>
        <v/>
      </c>
      <c r="G84" s="8" t="str">
        <f t="array" ref="G84">IF($A84="","",INDEX(Januari!H$6:H$44,SMALL(IF(Januari!$L$6:$L$44=$C$1,ROW(Januari!$L$6:$L$44)-ROW(Januari!$L$6)+1),ROW(F81))))</f>
        <v/>
      </c>
      <c r="H84" s="8" t="str">
        <f t="array" ref="H84">IF($A84="","",INDEX(Januari!I$6:I$44,SMALL(IF(Januari!$L$6:$L$44=$C$1,ROW(Januari!$L$6:$L$44)-ROW(Januari!$L$6)+1),ROW(G81))))</f>
        <v/>
      </c>
      <c r="I84" s="8" t="str">
        <f t="array" ref="I84">IF($A84="","",INDEX(Januari!J$6:J$44,SMALL(IF(Januari!$L$6:$L$44=$C$1,ROW(Januari!$L$6:$L$44)-ROW(Januari!$L$6)+1),ROW(H81))))</f>
        <v/>
      </c>
      <c r="J84" s="8" t="str">
        <f t="array" ref="J84">IF($A84="","",INDEX(Januari!K$6:K$44,SMALL(IF(Januari!$L$6:$L$44=$C$1,ROW(Januari!$L$6:$L$44)-ROW(Januari!$L$6)+1),ROW(I81))))</f>
        <v/>
      </c>
      <c r="K84" s="9"/>
    </row>
    <row r="85" spans="1:11">
      <c r="A85" s="6" t="str">
        <f t="array" ref="A85">IFERROR(INDEX(Januari!B$6:B$44,SMALL(IF(Januari!$L$6:$L$44=$C$1,ROW(Januari!$L$6:$L$44)-ROW(Januari!$L$6)+1),ROW(A82))),"")</f>
        <v/>
      </c>
      <c r="B85" s="7"/>
      <c r="C85" s="7" t="str">
        <f t="array" ref="C85">IF($A85="","",INDEX(Januari!D$6:D$44,SMALL(IF(Januari!$L$6:$L$44=$C$1,ROW(Januari!$L$6:$L$44)-ROW(Januari!$L$6)+1),ROW(B82))))</f>
        <v/>
      </c>
      <c r="D85" s="8" t="str">
        <f t="array" ref="D85">IF($A85="","",INDEX(Januari!E$6:E$44,SMALL(IF(Januari!$L$6:$L$44=$C$1,ROW(Januari!$L$6:$L$44)-ROW(Januari!$L$6)+1),ROW(C82))))</f>
        <v/>
      </c>
      <c r="E85" s="8" t="str">
        <f t="array" ref="E85">IF($A85="","",INDEX(Januari!F$6:F$44,SMALL(IF(Januari!$L$6:$L$44=$C$1,ROW(Januari!$L$6:$L$44)-ROW(Januari!$L$6)+1),ROW(D82))))</f>
        <v/>
      </c>
      <c r="F85" s="8" t="str">
        <f t="array" ref="F85">IF($A85="","",INDEX(Januari!G$6:G$44,SMALL(IF(Januari!$L$6:$L$44=$C$1,ROW(Januari!$L$6:$L$44)-ROW(Januari!$L$6)+1),ROW(E82))))</f>
        <v/>
      </c>
      <c r="G85" s="8" t="str">
        <f t="array" ref="G85">IF($A85="","",INDEX(Januari!H$6:H$44,SMALL(IF(Januari!$L$6:$L$44=$C$1,ROW(Januari!$L$6:$L$44)-ROW(Januari!$L$6)+1),ROW(F82))))</f>
        <v/>
      </c>
      <c r="H85" s="8" t="str">
        <f t="array" ref="H85">IF($A85="","",INDEX(Januari!I$6:I$44,SMALL(IF(Januari!$L$6:$L$44=$C$1,ROW(Januari!$L$6:$L$44)-ROW(Januari!$L$6)+1),ROW(G82))))</f>
        <v/>
      </c>
      <c r="I85" s="8" t="str">
        <f t="array" ref="I85">IF($A85="","",INDEX(Januari!J$6:J$44,SMALL(IF(Januari!$L$6:$L$44=$C$1,ROW(Januari!$L$6:$L$44)-ROW(Januari!$L$6)+1),ROW(H82))))</f>
        <v/>
      </c>
      <c r="J85" s="8" t="str">
        <f t="array" ref="J85">IF($A85="","",INDEX(Januari!K$6:K$44,SMALL(IF(Januari!$L$6:$L$44=$C$1,ROW(Januari!$L$6:$L$44)-ROW(Januari!$L$6)+1),ROW(I82))))</f>
        <v/>
      </c>
      <c r="K85" s="9"/>
    </row>
    <row r="86" spans="1:11">
      <c r="A86" s="6" t="str">
        <f t="array" ref="A86">IFERROR(INDEX(Januari!B$6:B$44,SMALL(IF(Januari!$L$6:$L$44=$C$1,ROW(Januari!$L$6:$L$44)-ROW(Januari!$L$6)+1),ROW(A83))),"")</f>
        <v/>
      </c>
      <c r="B86" s="7"/>
      <c r="C86" s="7" t="str">
        <f t="array" ref="C86">IF($A86="","",INDEX(Januari!D$6:D$44,SMALL(IF(Januari!$L$6:$L$44=$C$1,ROW(Januari!$L$6:$L$44)-ROW(Januari!$L$6)+1),ROW(B83))))</f>
        <v/>
      </c>
      <c r="D86" s="8" t="str">
        <f t="array" ref="D86">IF($A86="","",INDEX(Januari!E$6:E$44,SMALL(IF(Januari!$L$6:$L$44=$C$1,ROW(Januari!$L$6:$L$44)-ROW(Januari!$L$6)+1),ROW(C83))))</f>
        <v/>
      </c>
      <c r="E86" s="8" t="str">
        <f t="array" ref="E86">IF($A86="","",INDEX(Januari!F$6:F$44,SMALL(IF(Januari!$L$6:$L$44=$C$1,ROW(Januari!$L$6:$L$44)-ROW(Januari!$L$6)+1),ROW(D83))))</f>
        <v/>
      </c>
      <c r="F86" s="8" t="str">
        <f t="array" ref="F86">IF($A86="","",INDEX(Januari!G$6:G$44,SMALL(IF(Januari!$L$6:$L$44=$C$1,ROW(Januari!$L$6:$L$44)-ROW(Januari!$L$6)+1),ROW(E83))))</f>
        <v/>
      </c>
      <c r="G86" s="8" t="str">
        <f t="array" ref="G86">IF($A86="","",INDEX(Januari!H$6:H$44,SMALL(IF(Januari!$L$6:$L$44=$C$1,ROW(Januari!$L$6:$L$44)-ROW(Januari!$L$6)+1),ROW(F83))))</f>
        <v/>
      </c>
      <c r="H86" s="8" t="str">
        <f t="array" ref="H86">IF($A86="","",INDEX(Januari!I$6:I$44,SMALL(IF(Januari!$L$6:$L$44=$C$1,ROW(Januari!$L$6:$L$44)-ROW(Januari!$L$6)+1),ROW(G83))))</f>
        <v/>
      </c>
      <c r="I86" s="8" t="str">
        <f t="array" ref="I86">IF($A86="","",INDEX(Januari!J$6:J$44,SMALL(IF(Januari!$L$6:$L$44=$C$1,ROW(Januari!$L$6:$L$44)-ROW(Januari!$L$6)+1),ROW(H83))))</f>
        <v/>
      </c>
      <c r="J86" s="8" t="str">
        <f t="array" ref="J86">IF($A86="","",INDEX(Januari!K$6:K$44,SMALL(IF(Januari!$L$6:$L$44=$C$1,ROW(Januari!$L$6:$L$44)-ROW(Januari!$L$6)+1),ROW(I83))))</f>
        <v/>
      </c>
      <c r="K86" s="9"/>
    </row>
    <row r="87" spans="1:11">
      <c r="A87" s="6" t="str">
        <f t="array" ref="A87">IFERROR(INDEX(Januari!B$6:B$44,SMALL(IF(Januari!$L$6:$L$44=$C$1,ROW(Januari!$L$6:$L$44)-ROW(Januari!$L$6)+1),ROW(A84))),"")</f>
        <v/>
      </c>
      <c r="B87" s="7"/>
      <c r="C87" s="7" t="str">
        <f t="array" ref="C87">IF($A87="","",INDEX(Januari!D$6:D$44,SMALL(IF(Januari!$L$6:$L$44=$C$1,ROW(Januari!$L$6:$L$44)-ROW(Januari!$L$6)+1),ROW(B84))))</f>
        <v/>
      </c>
      <c r="D87" s="8" t="str">
        <f t="array" ref="D87">IF($A87="","",INDEX(Januari!E$6:E$44,SMALL(IF(Januari!$L$6:$L$44=$C$1,ROW(Januari!$L$6:$L$44)-ROW(Januari!$L$6)+1),ROW(C84))))</f>
        <v/>
      </c>
      <c r="E87" s="8" t="str">
        <f t="array" ref="E87">IF($A87="","",INDEX(Januari!F$6:F$44,SMALL(IF(Januari!$L$6:$L$44=$C$1,ROW(Januari!$L$6:$L$44)-ROW(Januari!$L$6)+1),ROW(D84))))</f>
        <v/>
      </c>
      <c r="F87" s="8" t="str">
        <f t="array" ref="F87">IF($A87="","",INDEX(Januari!G$6:G$44,SMALL(IF(Januari!$L$6:$L$44=$C$1,ROW(Januari!$L$6:$L$44)-ROW(Januari!$L$6)+1),ROW(E84))))</f>
        <v/>
      </c>
      <c r="G87" s="8" t="str">
        <f t="array" ref="G87">IF($A87="","",INDEX(Januari!H$6:H$44,SMALL(IF(Januari!$L$6:$L$44=$C$1,ROW(Januari!$L$6:$L$44)-ROW(Januari!$L$6)+1),ROW(F84))))</f>
        <v/>
      </c>
      <c r="H87" s="8" t="str">
        <f t="array" ref="H87">IF($A87="","",INDEX(Januari!I$6:I$44,SMALL(IF(Januari!$L$6:$L$44=$C$1,ROW(Januari!$L$6:$L$44)-ROW(Januari!$L$6)+1),ROW(G84))))</f>
        <v/>
      </c>
      <c r="I87" s="8" t="str">
        <f t="array" ref="I87">IF($A87="","",INDEX(Januari!J$6:J$44,SMALL(IF(Januari!$L$6:$L$44=$C$1,ROW(Januari!$L$6:$L$44)-ROW(Januari!$L$6)+1),ROW(H84))))</f>
        <v/>
      </c>
      <c r="J87" s="8" t="str">
        <f t="array" ref="J87">IF($A87="","",INDEX(Januari!K$6:K$44,SMALL(IF(Januari!$L$6:$L$44=$C$1,ROW(Januari!$L$6:$L$44)-ROW(Januari!$L$6)+1),ROW(I84))))</f>
        <v/>
      </c>
      <c r="K87" s="9"/>
    </row>
    <row r="88" spans="1:11">
      <c r="A88" s="6" t="str">
        <f t="array" ref="A88">IFERROR(INDEX(Januari!B$6:B$44,SMALL(IF(Januari!$L$6:$L$44=$C$1,ROW(Januari!$L$6:$L$44)-ROW(Januari!$L$6)+1),ROW(A85))),"")</f>
        <v/>
      </c>
      <c r="B88" s="7"/>
      <c r="C88" s="7" t="str">
        <f t="array" ref="C88">IF($A88="","",INDEX(Januari!D$6:D$44,SMALL(IF(Januari!$L$6:$L$44=$C$1,ROW(Januari!$L$6:$L$44)-ROW(Januari!$L$6)+1),ROW(B85))))</f>
        <v/>
      </c>
      <c r="D88" s="8" t="str">
        <f t="array" ref="D88">IF($A88="","",INDEX(Januari!E$6:E$44,SMALL(IF(Januari!$L$6:$L$44=$C$1,ROW(Januari!$L$6:$L$44)-ROW(Januari!$L$6)+1),ROW(C85))))</f>
        <v/>
      </c>
      <c r="E88" s="8" t="str">
        <f t="array" ref="E88">IF($A88="","",INDEX(Januari!F$6:F$44,SMALL(IF(Januari!$L$6:$L$44=$C$1,ROW(Januari!$L$6:$L$44)-ROW(Januari!$L$6)+1),ROW(D85))))</f>
        <v/>
      </c>
      <c r="F88" s="8" t="str">
        <f t="array" ref="F88">IF($A88="","",INDEX(Januari!G$6:G$44,SMALL(IF(Januari!$L$6:$L$44=$C$1,ROW(Januari!$L$6:$L$44)-ROW(Januari!$L$6)+1),ROW(E85))))</f>
        <v/>
      </c>
      <c r="G88" s="8" t="str">
        <f t="array" ref="G88">IF($A88="","",INDEX(Januari!H$6:H$44,SMALL(IF(Januari!$L$6:$L$44=$C$1,ROW(Januari!$L$6:$L$44)-ROW(Januari!$L$6)+1),ROW(F85))))</f>
        <v/>
      </c>
      <c r="H88" s="8" t="str">
        <f t="array" ref="H88">IF($A88="","",INDEX(Januari!I$6:I$44,SMALL(IF(Januari!$L$6:$L$44=$C$1,ROW(Januari!$L$6:$L$44)-ROW(Januari!$L$6)+1),ROW(G85))))</f>
        <v/>
      </c>
      <c r="I88" s="8" t="str">
        <f t="array" ref="I88">IF($A88="","",INDEX(Januari!J$6:J$44,SMALL(IF(Januari!$L$6:$L$44=$C$1,ROW(Januari!$L$6:$L$44)-ROW(Januari!$L$6)+1),ROW(H85))))</f>
        <v/>
      </c>
      <c r="J88" s="8" t="str">
        <f t="array" ref="J88">IF($A88="","",INDEX(Januari!K$6:K$44,SMALL(IF(Januari!$L$6:$L$44=$C$1,ROW(Januari!$L$6:$L$44)-ROW(Januari!$L$6)+1),ROW(I85))))</f>
        <v/>
      </c>
      <c r="K88" s="9"/>
    </row>
    <row r="89" spans="1:11">
      <c r="A89" s="6" t="str">
        <f t="array" ref="A89">IFERROR(INDEX(Januari!B$6:B$44,SMALL(IF(Januari!$L$6:$L$44=$C$1,ROW(Januari!$L$6:$L$44)-ROW(Januari!$L$6)+1),ROW(A86))),"")</f>
        <v/>
      </c>
      <c r="B89" s="7"/>
      <c r="C89" s="7" t="str">
        <f t="array" ref="C89">IF($A89="","",INDEX(Januari!D$6:D$44,SMALL(IF(Januari!$L$6:$L$44=$C$1,ROW(Januari!$L$6:$L$44)-ROW(Januari!$L$6)+1),ROW(B86))))</f>
        <v/>
      </c>
      <c r="D89" s="8" t="str">
        <f t="array" ref="D89">IF($A89="","",INDEX(Januari!E$6:E$44,SMALL(IF(Januari!$L$6:$L$44=$C$1,ROW(Januari!$L$6:$L$44)-ROW(Januari!$L$6)+1),ROW(C86))))</f>
        <v/>
      </c>
      <c r="E89" s="8" t="str">
        <f t="array" ref="E89">IF($A89="","",INDEX(Januari!F$6:F$44,SMALL(IF(Januari!$L$6:$L$44=$C$1,ROW(Januari!$L$6:$L$44)-ROW(Januari!$L$6)+1),ROW(D86))))</f>
        <v/>
      </c>
      <c r="F89" s="8" t="str">
        <f t="array" ref="F89">IF($A89="","",INDEX(Januari!G$6:G$44,SMALL(IF(Januari!$L$6:$L$44=$C$1,ROW(Januari!$L$6:$L$44)-ROW(Januari!$L$6)+1),ROW(E86))))</f>
        <v/>
      </c>
      <c r="G89" s="8" t="str">
        <f t="array" ref="G89">IF($A89="","",INDEX(Januari!H$6:H$44,SMALL(IF(Januari!$L$6:$L$44=$C$1,ROW(Januari!$L$6:$L$44)-ROW(Januari!$L$6)+1),ROW(F86))))</f>
        <v/>
      </c>
      <c r="H89" s="8" t="str">
        <f t="array" ref="H89">IF($A89="","",INDEX(Januari!I$6:I$44,SMALL(IF(Januari!$L$6:$L$44=$C$1,ROW(Januari!$L$6:$L$44)-ROW(Januari!$L$6)+1),ROW(G86))))</f>
        <v/>
      </c>
      <c r="I89" s="8" t="str">
        <f t="array" ref="I89">IF($A89="","",INDEX(Januari!J$6:J$44,SMALL(IF(Januari!$L$6:$L$44=$C$1,ROW(Januari!$L$6:$L$44)-ROW(Januari!$L$6)+1),ROW(H86))))</f>
        <v/>
      </c>
      <c r="J89" s="8" t="str">
        <f t="array" ref="J89">IF($A89="","",INDEX(Januari!K$6:K$44,SMALL(IF(Januari!$L$6:$L$44=$C$1,ROW(Januari!$L$6:$L$44)-ROW(Januari!$L$6)+1),ROW(I86))))</f>
        <v/>
      </c>
      <c r="K89" s="9"/>
    </row>
    <row r="90" spans="1:11">
      <c r="A90" s="6" t="str">
        <f t="array" ref="A90">IFERROR(INDEX(Januari!B$6:B$44,SMALL(IF(Januari!$L$6:$L$44=$C$1,ROW(Januari!$L$6:$L$44)-ROW(Januari!$L$6)+1),ROW(A87))),"")</f>
        <v/>
      </c>
      <c r="B90" s="7"/>
      <c r="C90" s="7" t="str">
        <f t="array" ref="C90">IF($A90="","",INDEX(Januari!D$6:D$44,SMALL(IF(Januari!$L$6:$L$44=$C$1,ROW(Januari!$L$6:$L$44)-ROW(Januari!$L$6)+1),ROW(B87))))</f>
        <v/>
      </c>
      <c r="D90" s="8" t="str">
        <f t="array" ref="D90">IF($A90="","",INDEX(Januari!E$6:E$44,SMALL(IF(Januari!$L$6:$L$44=$C$1,ROW(Januari!$L$6:$L$44)-ROW(Januari!$L$6)+1),ROW(C87))))</f>
        <v/>
      </c>
      <c r="E90" s="8" t="str">
        <f t="array" ref="E90">IF($A90="","",INDEX(Januari!F$6:F$44,SMALL(IF(Januari!$L$6:$L$44=$C$1,ROW(Januari!$L$6:$L$44)-ROW(Januari!$L$6)+1),ROW(D87))))</f>
        <v/>
      </c>
      <c r="F90" s="8" t="str">
        <f t="array" ref="F90">IF($A90="","",INDEX(Januari!G$6:G$44,SMALL(IF(Januari!$L$6:$L$44=$C$1,ROW(Januari!$L$6:$L$44)-ROW(Januari!$L$6)+1),ROW(E87))))</f>
        <v/>
      </c>
      <c r="G90" s="8" t="str">
        <f t="array" ref="G90">IF($A90="","",INDEX(Januari!H$6:H$44,SMALL(IF(Januari!$L$6:$L$44=$C$1,ROW(Januari!$L$6:$L$44)-ROW(Januari!$L$6)+1),ROW(F87))))</f>
        <v/>
      </c>
      <c r="H90" s="8" t="str">
        <f t="array" ref="H90">IF($A90="","",INDEX(Januari!I$6:I$44,SMALL(IF(Januari!$L$6:$L$44=$C$1,ROW(Januari!$L$6:$L$44)-ROW(Januari!$L$6)+1),ROW(G87))))</f>
        <v/>
      </c>
      <c r="I90" s="8" t="str">
        <f t="array" ref="I90">IF($A90="","",INDEX(Januari!J$6:J$44,SMALL(IF(Januari!$L$6:$L$44=$C$1,ROW(Januari!$L$6:$L$44)-ROW(Januari!$L$6)+1),ROW(H87))))</f>
        <v/>
      </c>
      <c r="J90" s="8" t="str">
        <f t="array" ref="J90">IF($A90="","",INDEX(Januari!K$6:K$44,SMALL(IF(Januari!$L$6:$L$44=$C$1,ROW(Januari!$L$6:$L$44)-ROW(Januari!$L$6)+1),ROW(I87))))</f>
        <v/>
      </c>
      <c r="K90" s="9"/>
    </row>
    <row r="91" spans="1:11">
      <c r="A91" s="6" t="str">
        <f t="array" ref="A91">IFERROR(INDEX(Januari!B$6:B$44,SMALL(IF(Januari!$L$6:$L$44=$C$1,ROW(Januari!$L$6:$L$44)-ROW(Januari!$L$6)+1),ROW(A88))),"")</f>
        <v/>
      </c>
      <c r="B91" s="7"/>
      <c r="C91" s="7" t="str">
        <f t="array" ref="C91">IF($A91="","",INDEX(Januari!D$6:D$44,SMALL(IF(Januari!$L$6:$L$44=$C$1,ROW(Januari!$L$6:$L$44)-ROW(Januari!$L$6)+1),ROW(B88))))</f>
        <v/>
      </c>
      <c r="D91" s="8" t="str">
        <f t="array" ref="D91">IF($A91="","",INDEX(Januari!E$6:E$44,SMALL(IF(Januari!$L$6:$L$44=$C$1,ROW(Januari!$L$6:$L$44)-ROW(Januari!$L$6)+1),ROW(C88))))</f>
        <v/>
      </c>
      <c r="E91" s="8" t="str">
        <f t="array" ref="E91">IF($A91="","",INDEX(Januari!F$6:F$44,SMALL(IF(Januari!$L$6:$L$44=$C$1,ROW(Januari!$L$6:$L$44)-ROW(Januari!$L$6)+1),ROW(D88))))</f>
        <v/>
      </c>
      <c r="F91" s="8" t="str">
        <f t="array" ref="F91">IF($A91="","",INDEX(Januari!G$6:G$44,SMALL(IF(Januari!$L$6:$L$44=$C$1,ROW(Januari!$L$6:$L$44)-ROW(Januari!$L$6)+1),ROW(E88))))</f>
        <v/>
      </c>
      <c r="G91" s="8" t="str">
        <f t="array" ref="G91">IF($A91="","",INDEX(Januari!H$6:H$44,SMALL(IF(Januari!$L$6:$L$44=$C$1,ROW(Januari!$L$6:$L$44)-ROW(Januari!$L$6)+1),ROW(F88))))</f>
        <v/>
      </c>
      <c r="H91" s="8" t="str">
        <f t="array" ref="H91">IF($A91="","",INDEX(Januari!I$6:I$44,SMALL(IF(Januari!$L$6:$L$44=$C$1,ROW(Januari!$L$6:$L$44)-ROW(Januari!$L$6)+1),ROW(G88))))</f>
        <v/>
      </c>
      <c r="I91" s="8" t="str">
        <f t="array" ref="I91">IF($A91="","",INDEX(Januari!J$6:J$44,SMALL(IF(Januari!$L$6:$L$44=$C$1,ROW(Januari!$L$6:$L$44)-ROW(Januari!$L$6)+1),ROW(H88))))</f>
        <v/>
      </c>
      <c r="J91" s="8" t="str">
        <f t="array" ref="J91">IF($A91="","",INDEX(Januari!K$6:K$44,SMALL(IF(Januari!$L$6:$L$44=$C$1,ROW(Januari!$L$6:$L$44)-ROW(Januari!$L$6)+1),ROW(I88))))</f>
        <v/>
      </c>
      <c r="K91" s="9"/>
    </row>
    <row r="92" spans="1:11">
      <c r="A92" s="6" t="str">
        <f t="array" ref="A92">IFERROR(INDEX(Januari!B$6:B$44,SMALL(IF(Januari!$L$6:$L$44=$C$1,ROW(Januari!$L$6:$L$44)-ROW(Januari!$L$6)+1),ROW(A89))),"")</f>
        <v/>
      </c>
      <c r="B92" s="7"/>
      <c r="C92" s="7" t="str">
        <f t="array" ref="C92">IF($A92="","",INDEX(Januari!D$6:D$44,SMALL(IF(Januari!$L$6:$L$44=$C$1,ROW(Januari!$L$6:$L$44)-ROW(Januari!$L$6)+1),ROW(B89))))</f>
        <v/>
      </c>
      <c r="D92" s="8" t="str">
        <f t="array" ref="D92">IF($A92="","",INDEX(Januari!E$6:E$44,SMALL(IF(Januari!$L$6:$L$44=$C$1,ROW(Januari!$L$6:$L$44)-ROW(Januari!$L$6)+1),ROW(C89))))</f>
        <v/>
      </c>
      <c r="E92" s="8" t="str">
        <f t="array" ref="E92">IF($A92="","",INDEX(Januari!F$6:F$44,SMALL(IF(Januari!$L$6:$L$44=$C$1,ROW(Januari!$L$6:$L$44)-ROW(Januari!$L$6)+1),ROW(D89))))</f>
        <v/>
      </c>
      <c r="F92" s="8" t="str">
        <f t="array" ref="F92">IF($A92="","",INDEX(Januari!G$6:G$44,SMALL(IF(Januari!$L$6:$L$44=$C$1,ROW(Januari!$L$6:$L$44)-ROW(Januari!$L$6)+1),ROW(E89))))</f>
        <v/>
      </c>
      <c r="G92" s="8" t="str">
        <f t="array" ref="G92">IF($A92="","",INDEX(Januari!H$6:H$44,SMALL(IF(Januari!$L$6:$L$44=$C$1,ROW(Januari!$L$6:$L$44)-ROW(Januari!$L$6)+1),ROW(F89))))</f>
        <v/>
      </c>
      <c r="H92" s="8" t="str">
        <f t="array" ref="H92">IF($A92="","",INDEX(Januari!I$6:I$44,SMALL(IF(Januari!$L$6:$L$44=$C$1,ROW(Januari!$L$6:$L$44)-ROW(Januari!$L$6)+1),ROW(G89))))</f>
        <v/>
      </c>
      <c r="I92" s="8" t="str">
        <f t="array" ref="I92">IF($A92="","",INDEX(Januari!J$6:J$44,SMALL(IF(Januari!$L$6:$L$44=$C$1,ROW(Januari!$L$6:$L$44)-ROW(Januari!$L$6)+1),ROW(H89))))</f>
        <v/>
      </c>
      <c r="J92" s="8" t="str">
        <f t="array" ref="J92">IF($A92="","",INDEX(Januari!K$6:K$44,SMALL(IF(Januari!$L$6:$L$44=$C$1,ROW(Januari!$L$6:$L$44)-ROW(Januari!$L$6)+1),ROW(I89))))</f>
        <v/>
      </c>
      <c r="K92" s="9"/>
    </row>
    <row r="93" spans="1:11">
      <c r="A93" s="6" t="str">
        <f t="array" ref="A93">IFERROR(INDEX(Januari!B$6:B$44,SMALL(IF(Januari!$L$6:$L$44=$C$1,ROW(Januari!$L$6:$L$44)-ROW(Januari!$L$6)+1),ROW(A90))),"")</f>
        <v/>
      </c>
      <c r="B93" s="7"/>
      <c r="C93" s="7" t="str">
        <f t="array" ref="C93">IF($A93="","",INDEX(Januari!D$6:D$44,SMALL(IF(Januari!$L$6:$L$44=$C$1,ROW(Januari!$L$6:$L$44)-ROW(Januari!$L$6)+1),ROW(B90))))</f>
        <v/>
      </c>
      <c r="D93" s="8" t="str">
        <f t="array" ref="D93">IF($A93="","",INDEX(Januari!E$6:E$44,SMALL(IF(Januari!$L$6:$L$44=$C$1,ROW(Januari!$L$6:$L$44)-ROW(Januari!$L$6)+1),ROW(C90))))</f>
        <v/>
      </c>
      <c r="E93" s="8" t="str">
        <f t="array" ref="E93">IF($A93="","",INDEX(Januari!F$6:F$44,SMALL(IF(Januari!$L$6:$L$44=$C$1,ROW(Januari!$L$6:$L$44)-ROW(Januari!$L$6)+1),ROW(D90))))</f>
        <v/>
      </c>
      <c r="F93" s="8" t="str">
        <f t="array" ref="F93">IF($A93="","",INDEX(Januari!G$6:G$44,SMALL(IF(Januari!$L$6:$L$44=$C$1,ROW(Januari!$L$6:$L$44)-ROW(Januari!$L$6)+1),ROW(E90))))</f>
        <v/>
      </c>
      <c r="G93" s="8" t="str">
        <f t="array" ref="G93">IF($A93="","",INDEX(Januari!H$6:H$44,SMALL(IF(Januari!$L$6:$L$44=$C$1,ROW(Januari!$L$6:$L$44)-ROW(Januari!$L$6)+1),ROW(F90))))</f>
        <v/>
      </c>
      <c r="H93" s="8" t="str">
        <f t="array" ref="H93">IF($A93="","",INDEX(Januari!I$6:I$44,SMALL(IF(Januari!$L$6:$L$44=$C$1,ROW(Januari!$L$6:$L$44)-ROW(Januari!$L$6)+1),ROW(G90))))</f>
        <v/>
      </c>
      <c r="I93" s="8" t="str">
        <f t="array" ref="I93">IF($A93="","",INDEX(Januari!J$6:J$44,SMALL(IF(Januari!$L$6:$L$44=$C$1,ROW(Januari!$L$6:$L$44)-ROW(Januari!$L$6)+1),ROW(H90))))</f>
        <v/>
      </c>
      <c r="J93" s="8" t="str">
        <f t="array" ref="J93">IF($A93="","",INDEX(Januari!K$6:K$44,SMALL(IF(Januari!$L$6:$L$44=$C$1,ROW(Januari!$L$6:$L$44)-ROW(Januari!$L$6)+1),ROW(I90))))</f>
        <v/>
      </c>
      <c r="K93" s="9"/>
    </row>
    <row r="94" spans="1:11">
      <c r="A94" s="6" t="str">
        <f t="array" ref="A94">IFERROR(INDEX(Januari!B$6:B$44,SMALL(IF(Januari!$L$6:$L$44=$C$1,ROW(Januari!$L$6:$L$44)-ROW(Januari!$L$6)+1),ROW(A91))),"")</f>
        <v/>
      </c>
      <c r="B94" s="7"/>
      <c r="C94" s="7" t="str">
        <f t="array" ref="C94">IF($A94="","",INDEX(Januari!D$6:D$44,SMALL(IF(Januari!$L$6:$L$44=$C$1,ROW(Januari!$L$6:$L$44)-ROW(Januari!$L$6)+1),ROW(B91))))</f>
        <v/>
      </c>
      <c r="D94" s="8" t="str">
        <f t="array" ref="D94">IF($A94="","",INDEX(Januari!E$6:E$44,SMALL(IF(Januari!$L$6:$L$44=$C$1,ROW(Januari!$L$6:$L$44)-ROW(Januari!$L$6)+1),ROW(C91))))</f>
        <v/>
      </c>
      <c r="E94" s="8" t="str">
        <f t="array" ref="E94">IF($A94="","",INDEX(Januari!F$6:F$44,SMALL(IF(Januari!$L$6:$L$44=$C$1,ROW(Januari!$L$6:$L$44)-ROW(Januari!$L$6)+1),ROW(D91))))</f>
        <v/>
      </c>
      <c r="F94" s="8" t="str">
        <f t="array" ref="F94">IF($A94="","",INDEX(Januari!G$6:G$44,SMALL(IF(Januari!$L$6:$L$44=$C$1,ROW(Januari!$L$6:$L$44)-ROW(Januari!$L$6)+1),ROW(E91))))</f>
        <v/>
      </c>
      <c r="G94" s="8" t="str">
        <f t="array" ref="G94">IF($A94="","",INDEX(Januari!H$6:H$44,SMALL(IF(Januari!$L$6:$L$44=$C$1,ROW(Januari!$L$6:$L$44)-ROW(Januari!$L$6)+1),ROW(F91))))</f>
        <v/>
      </c>
      <c r="H94" s="8" t="str">
        <f t="array" ref="H94">IF($A94="","",INDEX(Januari!I$6:I$44,SMALL(IF(Januari!$L$6:$L$44=$C$1,ROW(Januari!$L$6:$L$44)-ROW(Januari!$L$6)+1),ROW(G91))))</f>
        <v/>
      </c>
      <c r="I94" s="8" t="str">
        <f t="array" ref="I94">IF($A94="","",INDEX(Januari!J$6:J$44,SMALL(IF(Januari!$L$6:$L$44=$C$1,ROW(Januari!$L$6:$L$44)-ROW(Januari!$L$6)+1),ROW(H91))))</f>
        <v/>
      </c>
      <c r="J94" s="8" t="str">
        <f t="array" ref="J94">IF($A94="","",INDEX(Januari!K$6:K$44,SMALL(IF(Januari!$L$6:$L$44=$C$1,ROW(Januari!$L$6:$L$44)-ROW(Januari!$L$6)+1),ROW(I91))))</f>
        <v/>
      </c>
      <c r="K94" s="9"/>
    </row>
    <row r="95" spans="1:11">
      <c r="A95" s="6" t="str">
        <f t="array" ref="A95">IFERROR(INDEX(Januari!B$6:B$44,SMALL(IF(Januari!$L$6:$L$44=$C$1,ROW(Januari!$L$6:$L$44)-ROW(Januari!$L$6)+1),ROW(A92))),"")</f>
        <v/>
      </c>
      <c r="B95" s="7"/>
      <c r="C95" s="7" t="str">
        <f t="array" ref="C95">IF($A95="","",INDEX(Januari!D$6:D$44,SMALL(IF(Januari!$L$6:$L$44=$C$1,ROW(Januari!$L$6:$L$44)-ROW(Januari!$L$6)+1),ROW(B92))))</f>
        <v/>
      </c>
      <c r="D95" s="8" t="str">
        <f t="array" ref="D95">IF($A95="","",INDEX(Januari!E$6:E$44,SMALL(IF(Januari!$L$6:$L$44=$C$1,ROW(Januari!$L$6:$L$44)-ROW(Januari!$L$6)+1),ROW(C92))))</f>
        <v/>
      </c>
      <c r="E95" s="8" t="str">
        <f t="array" ref="E95">IF($A95="","",INDEX(Januari!F$6:F$44,SMALL(IF(Januari!$L$6:$L$44=$C$1,ROW(Januari!$L$6:$L$44)-ROW(Januari!$L$6)+1),ROW(D92))))</f>
        <v/>
      </c>
      <c r="F95" s="8" t="str">
        <f t="array" ref="F95">IF($A95="","",INDEX(Januari!G$6:G$44,SMALL(IF(Januari!$L$6:$L$44=$C$1,ROW(Januari!$L$6:$L$44)-ROW(Januari!$L$6)+1),ROW(E92))))</f>
        <v/>
      </c>
      <c r="G95" s="8" t="str">
        <f t="array" ref="G95">IF($A95="","",INDEX(Januari!H$6:H$44,SMALL(IF(Januari!$L$6:$L$44=$C$1,ROW(Januari!$L$6:$L$44)-ROW(Januari!$L$6)+1),ROW(F92))))</f>
        <v/>
      </c>
      <c r="H95" s="8" t="str">
        <f t="array" ref="H95">IF($A95="","",INDEX(Januari!I$6:I$44,SMALL(IF(Januari!$L$6:$L$44=$C$1,ROW(Januari!$L$6:$L$44)-ROW(Januari!$L$6)+1),ROW(G92))))</f>
        <v/>
      </c>
      <c r="I95" s="8" t="str">
        <f t="array" ref="I95">IF($A95="","",INDEX(Januari!J$6:J$44,SMALL(IF(Januari!$L$6:$L$44=$C$1,ROW(Januari!$L$6:$L$44)-ROW(Januari!$L$6)+1),ROW(H92))))</f>
        <v/>
      </c>
      <c r="J95" s="8" t="str">
        <f t="array" ref="J95">IF($A95="","",INDEX(Januari!K$6:K$44,SMALL(IF(Januari!$L$6:$L$44=$C$1,ROW(Januari!$L$6:$L$44)-ROW(Januari!$L$6)+1),ROW(I92))))</f>
        <v/>
      </c>
      <c r="K95" s="9"/>
    </row>
    <row r="96" spans="1:11">
      <c r="A96" s="6" t="str">
        <f t="array" ref="A96">IFERROR(INDEX(Januari!B$6:B$44,SMALL(IF(Januari!$L$6:$L$44=$C$1,ROW(Januari!$L$6:$L$44)-ROW(Januari!$L$6)+1),ROW(A93))),"")</f>
        <v/>
      </c>
      <c r="B96" s="7"/>
      <c r="C96" s="7" t="str">
        <f t="array" ref="C96">IF($A96="","",INDEX(Januari!D$6:D$44,SMALL(IF(Januari!$L$6:$L$44=$C$1,ROW(Januari!$L$6:$L$44)-ROW(Januari!$L$6)+1),ROW(B93))))</f>
        <v/>
      </c>
      <c r="D96" s="8" t="str">
        <f t="array" ref="D96">IF($A96="","",INDEX(Januari!E$6:E$44,SMALL(IF(Januari!$L$6:$L$44=$C$1,ROW(Januari!$L$6:$L$44)-ROW(Januari!$L$6)+1),ROW(C93))))</f>
        <v/>
      </c>
      <c r="E96" s="8" t="str">
        <f t="array" ref="E96">IF($A96="","",INDEX(Januari!F$6:F$44,SMALL(IF(Januari!$L$6:$L$44=$C$1,ROW(Januari!$L$6:$L$44)-ROW(Januari!$L$6)+1),ROW(D93))))</f>
        <v/>
      </c>
      <c r="F96" s="8" t="str">
        <f t="array" ref="F96">IF($A96="","",INDEX(Januari!G$6:G$44,SMALL(IF(Januari!$L$6:$L$44=$C$1,ROW(Januari!$L$6:$L$44)-ROW(Januari!$L$6)+1),ROW(E93))))</f>
        <v/>
      </c>
      <c r="G96" s="8" t="str">
        <f t="array" ref="G96">IF($A96="","",INDEX(Januari!H$6:H$44,SMALL(IF(Januari!$L$6:$L$44=$C$1,ROW(Januari!$L$6:$L$44)-ROW(Januari!$L$6)+1),ROW(F93))))</f>
        <v/>
      </c>
      <c r="H96" s="8" t="str">
        <f t="array" ref="H96">IF($A96="","",INDEX(Januari!I$6:I$44,SMALL(IF(Januari!$L$6:$L$44=$C$1,ROW(Januari!$L$6:$L$44)-ROW(Januari!$L$6)+1),ROW(G93))))</f>
        <v/>
      </c>
      <c r="I96" s="8" t="str">
        <f t="array" ref="I96">IF($A96="","",INDEX(Januari!J$6:J$44,SMALL(IF(Januari!$L$6:$L$44=$C$1,ROW(Januari!$L$6:$L$44)-ROW(Januari!$L$6)+1),ROW(H93))))</f>
        <v/>
      </c>
      <c r="J96" s="8" t="str">
        <f t="array" ref="J96">IF($A96="","",INDEX(Januari!K$6:K$44,SMALL(IF(Januari!$L$6:$L$44=$C$1,ROW(Januari!$L$6:$L$44)-ROW(Januari!$L$6)+1),ROW(I93))))</f>
        <v/>
      </c>
      <c r="K96" s="9"/>
    </row>
    <row r="97" spans="1:11">
      <c r="A97" s="6" t="str">
        <f t="array" ref="A97">IFERROR(INDEX(Januari!B$6:B$44,SMALL(IF(Januari!$L$6:$L$44=$C$1,ROW(Januari!$L$6:$L$44)-ROW(Januari!$L$6)+1),ROW(A94))),"")</f>
        <v/>
      </c>
      <c r="B97" s="7"/>
      <c r="C97" s="7" t="str">
        <f t="array" ref="C97">IF($A97="","",INDEX(Januari!D$6:D$44,SMALL(IF(Januari!$L$6:$L$44=$C$1,ROW(Januari!$L$6:$L$44)-ROW(Januari!$L$6)+1),ROW(B94))))</f>
        <v/>
      </c>
      <c r="D97" s="8" t="str">
        <f t="array" ref="D97">IF($A97="","",INDEX(Januari!E$6:E$44,SMALL(IF(Januari!$L$6:$L$44=$C$1,ROW(Januari!$L$6:$L$44)-ROW(Januari!$L$6)+1),ROW(C94))))</f>
        <v/>
      </c>
      <c r="E97" s="8" t="str">
        <f t="array" ref="E97">IF($A97="","",INDEX(Januari!F$6:F$44,SMALL(IF(Januari!$L$6:$L$44=$C$1,ROW(Januari!$L$6:$L$44)-ROW(Januari!$L$6)+1),ROW(D94))))</f>
        <v/>
      </c>
      <c r="F97" s="8" t="str">
        <f t="array" ref="F97">IF($A97="","",INDEX(Januari!G$6:G$44,SMALL(IF(Januari!$L$6:$L$44=$C$1,ROW(Januari!$L$6:$L$44)-ROW(Januari!$L$6)+1),ROW(E94))))</f>
        <v/>
      </c>
      <c r="G97" s="8" t="str">
        <f t="array" ref="G97">IF($A97="","",INDEX(Januari!H$6:H$44,SMALL(IF(Januari!$L$6:$L$44=$C$1,ROW(Januari!$L$6:$L$44)-ROW(Januari!$L$6)+1),ROW(F94))))</f>
        <v/>
      </c>
      <c r="H97" s="8" t="str">
        <f t="array" ref="H97">IF($A97="","",INDEX(Januari!I$6:I$44,SMALL(IF(Januari!$L$6:$L$44=$C$1,ROW(Januari!$L$6:$L$44)-ROW(Januari!$L$6)+1),ROW(G94))))</f>
        <v/>
      </c>
      <c r="I97" s="8" t="str">
        <f t="array" ref="I97">IF($A97="","",INDEX(Januari!J$6:J$44,SMALL(IF(Januari!$L$6:$L$44=$C$1,ROW(Januari!$L$6:$L$44)-ROW(Januari!$L$6)+1),ROW(H94))))</f>
        <v/>
      </c>
      <c r="J97" s="8" t="str">
        <f t="array" ref="J97">IF($A97="","",INDEX(Januari!K$6:K$44,SMALL(IF(Januari!$L$6:$L$44=$C$1,ROW(Januari!$L$6:$L$44)-ROW(Januari!$L$6)+1),ROW(I94))))</f>
        <v/>
      </c>
      <c r="K97" s="9"/>
    </row>
    <row r="98" spans="1:11">
      <c r="A98" s="6" t="str">
        <f t="array" ref="A98">IFERROR(INDEX(Januari!B$6:B$44,SMALL(IF(Januari!$L$6:$L$44=$C$1,ROW(Januari!$L$6:$L$44)-ROW(Januari!$L$6)+1),ROW(A95))),"")</f>
        <v/>
      </c>
      <c r="B98" s="7"/>
      <c r="C98" s="7" t="str">
        <f t="array" ref="C98">IF($A98="","",INDEX(Januari!D$6:D$44,SMALL(IF(Januari!$L$6:$L$44=$C$1,ROW(Januari!$L$6:$L$44)-ROW(Januari!$L$6)+1),ROW(B95))))</f>
        <v/>
      </c>
      <c r="D98" s="8" t="str">
        <f t="array" ref="D98">IF($A98="","",INDEX(Januari!E$6:E$44,SMALL(IF(Januari!$L$6:$L$44=$C$1,ROW(Januari!$L$6:$L$44)-ROW(Januari!$L$6)+1),ROW(C95))))</f>
        <v/>
      </c>
      <c r="E98" s="8" t="str">
        <f t="array" ref="E98">IF($A98="","",INDEX(Januari!F$6:F$44,SMALL(IF(Januari!$L$6:$L$44=$C$1,ROW(Januari!$L$6:$L$44)-ROW(Januari!$L$6)+1),ROW(D95))))</f>
        <v/>
      </c>
      <c r="F98" s="8" t="str">
        <f t="array" ref="F98">IF($A98="","",INDEX(Januari!G$6:G$44,SMALL(IF(Januari!$L$6:$L$44=$C$1,ROW(Januari!$L$6:$L$44)-ROW(Januari!$L$6)+1),ROW(E95))))</f>
        <v/>
      </c>
      <c r="G98" s="8" t="str">
        <f t="array" ref="G98">IF($A98="","",INDEX(Januari!H$6:H$44,SMALL(IF(Januari!$L$6:$L$44=$C$1,ROW(Januari!$L$6:$L$44)-ROW(Januari!$L$6)+1),ROW(F95))))</f>
        <v/>
      </c>
      <c r="H98" s="8" t="str">
        <f t="array" ref="H98">IF($A98="","",INDEX(Januari!I$6:I$44,SMALL(IF(Januari!$L$6:$L$44=$C$1,ROW(Januari!$L$6:$L$44)-ROW(Januari!$L$6)+1),ROW(G95))))</f>
        <v/>
      </c>
      <c r="I98" s="8" t="str">
        <f t="array" ref="I98">IF($A98="","",INDEX(Januari!J$6:J$44,SMALL(IF(Januari!$L$6:$L$44=$C$1,ROW(Januari!$L$6:$L$44)-ROW(Januari!$L$6)+1),ROW(H95))))</f>
        <v/>
      </c>
      <c r="J98" s="8" t="str">
        <f t="array" ref="J98">IF($A98="","",INDEX(Januari!K$6:K$44,SMALL(IF(Januari!$L$6:$L$44=$C$1,ROW(Januari!$L$6:$L$44)-ROW(Januari!$L$6)+1),ROW(I95))))</f>
        <v/>
      </c>
      <c r="K98" s="9"/>
    </row>
    <row r="99" spans="1:11">
      <c r="A99" s="6" t="str">
        <f t="array" ref="A99">IFERROR(INDEX(Januari!B$6:B$44,SMALL(IF(Januari!$L$6:$L$44=$C$1,ROW(Januari!$L$6:$L$44)-ROW(Januari!$L$6)+1),ROW(A96))),"")</f>
        <v/>
      </c>
      <c r="B99" s="7"/>
      <c r="C99" s="7" t="str">
        <f t="array" ref="C99">IF($A99="","",INDEX(Januari!D$6:D$44,SMALL(IF(Januari!$L$6:$L$44=$C$1,ROW(Januari!$L$6:$L$44)-ROW(Januari!$L$6)+1),ROW(B96))))</f>
        <v/>
      </c>
      <c r="D99" s="8" t="str">
        <f t="array" ref="D99">IF($A99="","",INDEX(Januari!E$6:E$44,SMALL(IF(Januari!$L$6:$L$44=$C$1,ROW(Januari!$L$6:$L$44)-ROW(Januari!$L$6)+1),ROW(C96))))</f>
        <v/>
      </c>
      <c r="E99" s="8" t="str">
        <f t="array" ref="E99">IF($A99="","",INDEX(Januari!F$6:F$44,SMALL(IF(Januari!$L$6:$L$44=$C$1,ROW(Januari!$L$6:$L$44)-ROW(Januari!$L$6)+1),ROW(D96))))</f>
        <v/>
      </c>
      <c r="F99" s="8" t="str">
        <f t="array" ref="F99">IF($A99="","",INDEX(Januari!G$6:G$44,SMALL(IF(Januari!$L$6:$L$44=$C$1,ROW(Januari!$L$6:$L$44)-ROW(Januari!$L$6)+1),ROW(E96))))</f>
        <v/>
      </c>
      <c r="G99" s="8" t="str">
        <f t="array" ref="G99">IF($A99="","",INDEX(Januari!H$6:H$44,SMALL(IF(Januari!$L$6:$L$44=$C$1,ROW(Januari!$L$6:$L$44)-ROW(Januari!$L$6)+1),ROW(F96))))</f>
        <v/>
      </c>
      <c r="H99" s="8" t="str">
        <f t="array" ref="H99">IF($A99="","",INDEX(Januari!I$6:I$44,SMALL(IF(Januari!$L$6:$L$44=$C$1,ROW(Januari!$L$6:$L$44)-ROW(Januari!$L$6)+1),ROW(G96))))</f>
        <v/>
      </c>
      <c r="I99" s="8" t="str">
        <f t="array" ref="I99">IF($A99="","",INDEX(Januari!J$6:J$44,SMALL(IF(Januari!$L$6:$L$44=$C$1,ROW(Januari!$L$6:$L$44)-ROW(Januari!$L$6)+1),ROW(H96))))</f>
        <v/>
      </c>
      <c r="J99" s="8" t="str">
        <f t="array" ref="J99">IF($A99="","",INDEX(Januari!K$6:K$44,SMALL(IF(Januari!$L$6:$L$44=$C$1,ROW(Januari!$L$6:$L$44)-ROW(Januari!$L$6)+1),ROW(I96))))</f>
        <v/>
      </c>
      <c r="K99" s="9"/>
    </row>
    <row r="100" spans="1:11">
      <c r="A100" s="6" t="str">
        <f t="array" ref="A100">IFERROR(INDEX(Januari!B$6:B$44,SMALL(IF(Januari!$L$6:$L$44=$C$1,ROW(Januari!$L$6:$L$44)-ROW(Januari!$L$6)+1),ROW(A97))),"")</f>
        <v/>
      </c>
      <c r="B100" s="7"/>
      <c r="C100" s="7" t="str">
        <f t="array" ref="C100">IF($A100="","",INDEX(Januari!D$6:D$44,SMALL(IF(Januari!$L$6:$L$44=$C$1,ROW(Januari!$L$6:$L$44)-ROW(Januari!$L$6)+1),ROW(B97))))</f>
        <v/>
      </c>
      <c r="D100" s="8" t="str">
        <f t="array" ref="D100">IF($A100="","",INDEX(Januari!E$6:E$44,SMALL(IF(Januari!$L$6:$L$44=$C$1,ROW(Januari!$L$6:$L$44)-ROW(Januari!$L$6)+1),ROW(C97))))</f>
        <v/>
      </c>
      <c r="E100" s="8" t="str">
        <f t="array" ref="E100">IF($A100="","",INDEX(Januari!F$6:F$44,SMALL(IF(Januari!$L$6:$L$44=$C$1,ROW(Januari!$L$6:$L$44)-ROW(Januari!$L$6)+1),ROW(D97))))</f>
        <v/>
      </c>
      <c r="F100" s="8" t="str">
        <f t="array" ref="F100">IF($A100="","",INDEX(Januari!G$6:G$44,SMALL(IF(Januari!$L$6:$L$44=$C$1,ROW(Januari!$L$6:$L$44)-ROW(Januari!$L$6)+1),ROW(E97))))</f>
        <v/>
      </c>
      <c r="G100" s="8" t="str">
        <f t="array" ref="G100">IF($A100="","",INDEX(Januari!H$6:H$44,SMALL(IF(Januari!$L$6:$L$44=$C$1,ROW(Januari!$L$6:$L$44)-ROW(Januari!$L$6)+1),ROW(F97))))</f>
        <v/>
      </c>
      <c r="H100" s="8" t="str">
        <f t="array" ref="H100">IF($A100="","",INDEX(Januari!I$6:I$44,SMALL(IF(Januari!$L$6:$L$44=$C$1,ROW(Januari!$L$6:$L$44)-ROW(Januari!$L$6)+1),ROW(G97))))</f>
        <v/>
      </c>
      <c r="I100" s="8" t="str">
        <f t="array" ref="I100">IF($A100="","",INDEX(Januari!J$6:J$44,SMALL(IF(Januari!$L$6:$L$44=$C$1,ROW(Januari!$L$6:$L$44)-ROW(Januari!$L$6)+1),ROW(H97))))</f>
        <v/>
      </c>
      <c r="J100" s="8" t="str">
        <f t="array" ref="J100">IF($A100="","",INDEX(Januari!K$6:K$44,SMALL(IF(Januari!$L$6:$L$44=$C$1,ROW(Januari!$L$6:$L$44)-ROW(Januari!$L$6)+1),ROW(I97))))</f>
        <v/>
      </c>
      <c r="K100" s="9"/>
    </row>
    <row r="101" spans="1:11">
      <c r="A101" s="6" t="str">
        <f t="array" ref="A101">IFERROR(INDEX(Januari!B$6:B$44,SMALL(IF(Januari!$L$6:$L$44=$C$1,ROW(Januari!$L$6:$L$44)-ROW(Januari!$L$6)+1),ROW(A98))),"")</f>
        <v/>
      </c>
      <c r="B101" s="7"/>
      <c r="C101" s="7" t="str">
        <f t="array" ref="C101">IF($A101="","",INDEX(Januari!D$6:D$44,SMALL(IF(Januari!$L$6:$L$44=$C$1,ROW(Januari!$L$6:$L$44)-ROW(Januari!$L$6)+1),ROW(B98))))</f>
        <v/>
      </c>
      <c r="D101" s="8" t="str">
        <f t="array" ref="D101">IF($A101="","",INDEX(Januari!E$6:E$44,SMALL(IF(Januari!$L$6:$L$44=$C$1,ROW(Januari!$L$6:$L$44)-ROW(Januari!$L$6)+1),ROW(C98))))</f>
        <v/>
      </c>
      <c r="E101" s="8" t="str">
        <f t="array" ref="E101">IF($A101="","",INDEX(Januari!F$6:F$44,SMALL(IF(Januari!$L$6:$L$44=$C$1,ROW(Januari!$L$6:$L$44)-ROW(Januari!$L$6)+1),ROW(D98))))</f>
        <v/>
      </c>
      <c r="F101" s="8" t="str">
        <f t="array" ref="F101">IF($A101="","",INDEX(Januari!G$6:G$44,SMALL(IF(Januari!$L$6:$L$44=$C$1,ROW(Januari!$L$6:$L$44)-ROW(Januari!$L$6)+1),ROW(E98))))</f>
        <v/>
      </c>
      <c r="G101" s="8" t="str">
        <f t="array" ref="G101">IF($A101="","",INDEX(Januari!H$6:H$44,SMALL(IF(Januari!$L$6:$L$44=$C$1,ROW(Januari!$L$6:$L$44)-ROW(Januari!$L$6)+1),ROW(F98))))</f>
        <v/>
      </c>
      <c r="H101" s="8" t="str">
        <f t="array" ref="H101">IF($A101="","",INDEX(Januari!I$6:I$44,SMALL(IF(Januari!$L$6:$L$44=$C$1,ROW(Januari!$L$6:$L$44)-ROW(Januari!$L$6)+1),ROW(G98))))</f>
        <v/>
      </c>
      <c r="I101" s="8" t="str">
        <f t="array" ref="I101">IF($A101="","",INDEX(Januari!J$6:J$44,SMALL(IF(Januari!$L$6:$L$44=$C$1,ROW(Januari!$L$6:$L$44)-ROW(Januari!$L$6)+1),ROW(H98))))</f>
        <v/>
      </c>
      <c r="J101" s="8" t="str">
        <f t="array" ref="J101">IF($A101="","",INDEX(Januari!K$6:K$44,SMALL(IF(Januari!$L$6:$L$44=$C$1,ROW(Januari!$L$6:$L$44)-ROW(Januari!$L$6)+1),ROW(I98))))</f>
        <v/>
      </c>
      <c r="K101" s="9"/>
    </row>
    <row r="102" spans="1:11">
      <c r="A102" s="6" t="str">
        <f t="array" ref="A102">IFERROR(INDEX(Januari!B$6:B$44,SMALL(IF(Januari!$L$6:$L$44=$C$1,ROW(Januari!$L$6:$L$44)-ROW(Januari!$L$6)+1),ROW(A99))),"")</f>
        <v/>
      </c>
      <c r="B102" s="7"/>
      <c r="C102" s="7" t="str">
        <f t="array" ref="C102">IF($A102="","",INDEX(Januari!D$6:D$44,SMALL(IF(Januari!$L$6:$L$44=$C$1,ROW(Januari!$L$6:$L$44)-ROW(Januari!$L$6)+1),ROW(B99))))</f>
        <v/>
      </c>
      <c r="D102" s="8" t="str">
        <f t="array" ref="D102">IF($A102="","",INDEX(Januari!E$6:E$44,SMALL(IF(Januari!$L$6:$L$44=$C$1,ROW(Januari!$L$6:$L$44)-ROW(Januari!$L$6)+1),ROW(C99))))</f>
        <v/>
      </c>
      <c r="E102" s="8" t="str">
        <f t="array" ref="E102">IF($A102="","",INDEX(Januari!F$6:F$44,SMALL(IF(Januari!$L$6:$L$44=$C$1,ROW(Januari!$L$6:$L$44)-ROW(Januari!$L$6)+1),ROW(D99))))</f>
        <v/>
      </c>
      <c r="F102" s="8" t="str">
        <f t="array" ref="F102">IF($A102="","",INDEX(Januari!G$6:G$44,SMALL(IF(Januari!$L$6:$L$44=$C$1,ROW(Januari!$L$6:$L$44)-ROW(Januari!$L$6)+1),ROW(E99))))</f>
        <v/>
      </c>
      <c r="G102" s="8" t="str">
        <f t="array" ref="G102">IF($A102="","",INDEX(Januari!H$6:H$44,SMALL(IF(Januari!$L$6:$L$44=$C$1,ROW(Januari!$L$6:$L$44)-ROW(Januari!$L$6)+1),ROW(F99))))</f>
        <v/>
      </c>
      <c r="H102" s="8" t="str">
        <f t="array" ref="H102">IF($A102="","",INDEX(Januari!I$6:I$44,SMALL(IF(Januari!$L$6:$L$44=$C$1,ROW(Januari!$L$6:$L$44)-ROW(Januari!$L$6)+1),ROW(G99))))</f>
        <v/>
      </c>
      <c r="I102" s="8" t="str">
        <f t="array" ref="I102">IF($A102="","",INDEX(Januari!J$6:J$44,SMALL(IF(Januari!$L$6:$L$44=$C$1,ROW(Januari!$L$6:$L$44)-ROW(Januari!$L$6)+1),ROW(H99))))</f>
        <v/>
      </c>
      <c r="J102" s="8" t="str">
        <f t="array" ref="J102">IF($A102="","",INDEX(Januari!K$6:K$44,SMALL(IF(Januari!$L$6:$L$44=$C$1,ROW(Januari!$L$6:$L$44)-ROW(Januari!$L$6)+1),ROW(I99))))</f>
        <v/>
      </c>
      <c r="K102" s="9"/>
    </row>
    <row r="103" spans="1:11">
      <c r="A103" s="6" t="str">
        <f t="array" ref="A103">IFERROR(INDEX(Januari!B$6:B$44,SMALL(IF(Januari!$L$6:$L$44=$C$1,ROW(Januari!$L$6:$L$44)-ROW(Januari!$L$6)+1),ROW(A100))),"")</f>
        <v/>
      </c>
      <c r="B103" s="7"/>
      <c r="C103" s="7" t="str">
        <f t="array" ref="C103">IF($A103="","",INDEX(Januari!D$6:D$44,SMALL(IF(Januari!$L$6:$L$44=$C$1,ROW(Januari!$L$6:$L$44)-ROW(Januari!$L$6)+1),ROW(B100))))</f>
        <v/>
      </c>
      <c r="D103" s="8" t="str">
        <f t="array" ref="D103">IF($A103="","",INDEX(Januari!E$6:E$44,SMALL(IF(Januari!$L$6:$L$44=$C$1,ROW(Januari!$L$6:$L$44)-ROW(Januari!$L$6)+1),ROW(C100))))</f>
        <v/>
      </c>
      <c r="E103" s="8" t="str">
        <f t="array" ref="E103">IF($A103="","",INDEX(Januari!F$6:F$44,SMALL(IF(Januari!$L$6:$L$44=$C$1,ROW(Januari!$L$6:$L$44)-ROW(Januari!$L$6)+1),ROW(D100))))</f>
        <v/>
      </c>
      <c r="F103" s="8" t="str">
        <f t="array" ref="F103">IF($A103="","",INDEX(Januari!G$6:G$44,SMALL(IF(Januari!$L$6:$L$44=$C$1,ROW(Januari!$L$6:$L$44)-ROW(Januari!$L$6)+1),ROW(E100))))</f>
        <v/>
      </c>
      <c r="G103" s="8" t="str">
        <f t="array" ref="G103">IF($A103="","",INDEX(Januari!H$6:H$44,SMALL(IF(Januari!$L$6:$L$44=$C$1,ROW(Januari!$L$6:$L$44)-ROW(Januari!$L$6)+1),ROW(F100))))</f>
        <v/>
      </c>
      <c r="H103" s="8" t="str">
        <f t="array" ref="H103">IF($A103="","",INDEX(Januari!I$6:I$44,SMALL(IF(Januari!$L$6:$L$44=$C$1,ROW(Januari!$L$6:$L$44)-ROW(Januari!$L$6)+1),ROW(G100))))</f>
        <v/>
      </c>
      <c r="I103" s="8" t="str">
        <f t="array" ref="I103">IF($A103="","",INDEX(Januari!J$6:J$44,SMALL(IF(Januari!$L$6:$L$44=$C$1,ROW(Januari!$L$6:$L$44)-ROW(Januari!$L$6)+1),ROW(H100))))</f>
        <v/>
      </c>
      <c r="J103" s="8" t="str">
        <f t="array" ref="J103">IF($A103="","",INDEX(Januari!K$6:K$44,SMALL(IF(Januari!$L$6:$L$44=$C$1,ROW(Januari!$L$6:$L$44)-ROW(Januari!$L$6)+1),ROW(I100))))</f>
        <v/>
      </c>
      <c r="K103" s="9"/>
    </row>
    <row r="104" spans="1:11">
      <c r="A104" s="6" t="str">
        <f t="array" ref="A104">IFERROR(INDEX(Januari!B$6:B$44,SMALL(IF(Januari!$L$6:$L$44=$C$1,ROW(Januari!$L$6:$L$44)-ROW(Januari!$L$6)+1),ROW(A101))),"")</f>
        <v/>
      </c>
      <c r="B104" s="7"/>
      <c r="C104" s="7" t="str">
        <f t="array" ref="C104">IF($A104="","",INDEX(Januari!D$6:D$44,SMALL(IF(Januari!$L$6:$L$44=$C$1,ROW(Januari!$L$6:$L$44)-ROW(Januari!$L$6)+1),ROW(B101))))</f>
        <v/>
      </c>
      <c r="D104" s="8" t="str">
        <f t="array" ref="D104">IF($A104="","",INDEX(Januari!E$6:E$44,SMALL(IF(Januari!$L$6:$L$44=$C$1,ROW(Januari!$L$6:$L$44)-ROW(Januari!$L$6)+1),ROW(C101))))</f>
        <v/>
      </c>
      <c r="E104" s="8" t="str">
        <f t="array" ref="E104">IF($A104="","",INDEX(Januari!F$6:F$44,SMALL(IF(Januari!$L$6:$L$44=$C$1,ROW(Januari!$L$6:$L$44)-ROW(Januari!$L$6)+1),ROW(D101))))</f>
        <v/>
      </c>
      <c r="F104" s="8" t="str">
        <f t="array" ref="F104">IF($A104="","",INDEX(Januari!G$6:G$44,SMALL(IF(Januari!$L$6:$L$44=$C$1,ROW(Januari!$L$6:$L$44)-ROW(Januari!$L$6)+1),ROW(E101))))</f>
        <v/>
      </c>
      <c r="G104" s="8" t="str">
        <f t="array" ref="G104">IF($A104="","",INDEX(Januari!H$6:H$44,SMALL(IF(Januari!$L$6:$L$44=$C$1,ROW(Januari!$L$6:$L$44)-ROW(Januari!$L$6)+1),ROW(F101))))</f>
        <v/>
      </c>
      <c r="H104" s="8" t="str">
        <f t="array" ref="H104">IF($A104="","",INDEX(Januari!I$6:I$44,SMALL(IF(Januari!$L$6:$L$44=$C$1,ROW(Januari!$L$6:$L$44)-ROW(Januari!$L$6)+1),ROW(G101))))</f>
        <v/>
      </c>
      <c r="I104" s="8" t="str">
        <f t="array" ref="I104">IF($A104="","",INDEX(Januari!J$6:J$44,SMALL(IF(Januari!$L$6:$L$44=$C$1,ROW(Januari!$L$6:$L$44)-ROW(Januari!$L$6)+1),ROW(H101))))</f>
        <v/>
      </c>
      <c r="J104" s="8" t="str">
        <f t="array" ref="J104">IF($A104="","",INDEX(Januari!K$6:K$44,SMALL(IF(Januari!$L$6:$L$44=$C$1,ROW(Januari!$L$6:$L$44)-ROW(Januari!$L$6)+1),ROW(I101))))</f>
        <v/>
      </c>
      <c r="K104" s="9"/>
    </row>
    <row r="105" spans="1:11">
      <c r="A105" s="6" t="str">
        <f t="array" ref="A105">IFERROR(INDEX(Januari!B$6:B$44,SMALL(IF(Januari!$L$6:$L$44=$C$1,ROW(Januari!$L$6:$L$44)-ROW(Januari!$L$6)+1),ROW(A102))),"")</f>
        <v/>
      </c>
      <c r="B105" s="7"/>
      <c r="C105" s="7" t="str">
        <f t="array" ref="C105">IF($A105="","",INDEX(Januari!D$6:D$44,SMALL(IF(Januari!$L$6:$L$44=$C$1,ROW(Januari!$L$6:$L$44)-ROW(Januari!$L$6)+1),ROW(B102))))</f>
        <v/>
      </c>
      <c r="D105" s="8" t="str">
        <f t="array" ref="D105">IF($A105="","",INDEX(Januari!E$6:E$44,SMALL(IF(Januari!$L$6:$L$44=$C$1,ROW(Januari!$L$6:$L$44)-ROW(Januari!$L$6)+1),ROW(C102))))</f>
        <v/>
      </c>
      <c r="E105" s="8" t="str">
        <f t="array" ref="E105">IF($A105="","",INDEX(Januari!F$6:F$44,SMALL(IF(Januari!$L$6:$L$44=$C$1,ROW(Januari!$L$6:$L$44)-ROW(Januari!$L$6)+1),ROW(D102))))</f>
        <v/>
      </c>
      <c r="F105" s="8" t="str">
        <f t="array" ref="F105">IF($A105="","",INDEX(Januari!G$6:G$44,SMALL(IF(Januari!$L$6:$L$44=$C$1,ROW(Januari!$L$6:$L$44)-ROW(Januari!$L$6)+1),ROW(E102))))</f>
        <v/>
      </c>
      <c r="G105" s="8" t="str">
        <f t="array" ref="G105">IF($A105="","",INDEX(Januari!H$6:H$44,SMALL(IF(Januari!$L$6:$L$44=$C$1,ROW(Januari!$L$6:$L$44)-ROW(Januari!$L$6)+1),ROW(F102))))</f>
        <v/>
      </c>
      <c r="H105" s="8" t="str">
        <f t="array" ref="H105">IF($A105="","",INDEX(Januari!I$6:I$44,SMALL(IF(Januari!$L$6:$L$44=$C$1,ROW(Januari!$L$6:$L$44)-ROW(Januari!$L$6)+1),ROW(G102))))</f>
        <v/>
      </c>
      <c r="I105" s="8" t="str">
        <f t="array" ref="I105">IF($A105="","",INDEX(Januari!J$6:J$44,SMALL(IF(Januari!$L$6:$L$44=$C$1,ROW(Januari!$L$6:$L$44)-ROW(Januari!$L$6)+1),ROW(H102))))</f>
        <v/>
      </c>
      <c r="J105" s="8" t="str">
        <f t="array" ref="J105">IF($A105="","",INDEX(Januari!K$6:K$44,SMALL(IF(Januari!$L$6:$L$44=$C$1,ROW(Januari!$L$6:$L$44)-ROW(Januari!$L$6)+1),ROW(I102))))</f>
        <v/>
      </c>
      <c r="K105" s="9"/>
    </row>
    <row r="106" spans="1:11">
      <c r="A106" s="6" t="str">
        <f t="array" ref="A106">IFERROR(INDEX(Januari!B$6:B$44,SMALL(IF(Januari!$L$6:$L$44=$C$1,ROW(Januari!$L$6:$L$44)-ROW(Januari!$L$6)+1),ROW(A103))),"")</f>
        <v/>
      </c>
      <c r="B106" s="7"/>
      <c r="C106" s="7" t="str">
        <f t="array" ref="C106">IF($A106="","",INDEX(Januari!D$6:D$44,SMALL(IF(Januari!$L$6:$L$44=$C$1,ROW(Januari!$L$6:$L$44)-ROW(Januari!$L$6)+1),ROW(B103))))</f>
        <v/>
      </c>
      <c r="D106" s="8" t="str">
        <f t="array" ref="D106">IF($A106="","",INDEX(Januari!E$6:E$44,SMALL(IF(Januari!$L$6:$L$44=$C$1,ROW(Januari!$L$6:$L$44)-ROW(Januari!$L$6)+1),ROW(C103))))</f>
        <v/>
      </c>
      <c r="E106" s="8" t="str">
        <f t="array" ref="E106">IF($A106="","",INDEX(Januari!F$6:F$44,SMALL(IF(Januari!$L$6:$L$44=$C$1,ROW(Januari!$L$6:$L$44)-ROW(Januari!$L$6)+1),ROW(D103))))</f>
        <v/>
      </c>
      <c r="F106" s="8" t="str">
        <f t="array" ref="F106">IF($A106="","",INDEX(Januari!G$6:G$44,SMALL(IF(Januari!$L$6:$L$44=$C$1,ROW(Januari!$L$6:$L$44)-ROW(Januari!$L$6)+1),ROW(E103))))</f>
        <v/>
      </c>
      <c r="G106" s="8" t="str">
        <f t="array" ref="G106">IF($A106="","",INDEX(Januari!H$6:H$44,SMALL(IF(Januari!$L$6:$L$44=$C$1,ROW(Januari!$L$6:$L$44)-ROW(Januari!$L$6)+1),ROW(F103))))</f>
        <v/>
      </c>
      <c r="H106" s="8" t="str">
        <f t="array" ref="H106">IF($A106="","",INDEX(Januari!I$6:I$44,SMALL(IF(Januari!$L$6:$L$44=$C$1,ROW(Januari!$L$6:$L$44)-ROW(Januari!$L$6)+1),ROW(G103))))</f>
        <v/>
      </c>
      <c r="I106" s="8" t="str">
        <f t="array" ref="I106">IF($A106="","",INDEX(Januari!J$6:J$44,SMALL(IF(Januari!$L$6:$L$44=$C$1,ROW(Januari!$L$6:$L$44)-ROW(Januari!$L$6)+1),ROW(H103))))</f>
        <v/>
      </c>
      <c r="J106" s="8" t="str">
        <f t="array" ref="J106">IF($A106="","",INDEX(Januari!K$6:K$44,SMALL(IF(Januari!$L$6:$L$44=$C$1,ROW(Januari!$L$6:$L$44)-ROW(Januari!$L$6)+1),ROW(I103))))</f>
        <v/>
      </c>
      <c r="K106" s="9"/>
    </row>
    <row r="107" spans="1:11">
      <c r="A107" s="6" t="str">
        <f t="array" ref="A107">IFERROR(INDEX(Januari!B$6:B$44,SMALL(IF(Januari!$L$6:$L$44=$C$1,ROW(Januari!$L$6:$L$44)-ROW(Januari!$L$6)+1),ROW(A104))),"")</f>
        <v/>
      </c>
      <c r="B107" s="7"/>
      <c r="C107" s="7" t="str">
        <f t="array" ref="C107">IF($A107="","",INDEX(Januari!D$6:D$44,SMALL(IF(Januari!$L$6:$L$44=$C$1,ROW(Januari!$L$6:$L$44)-ROW(Januari!$L$6)+1),ROW(B104))))</f>
        <v/>
      </c>
      <c r="D107" s="8" t="str">
        <f t="array" ref="D107">IF($A107="","",INDEX(Januari!E$6:E$44,SMALL(IF(Januari!$L$6:$L$44=$C$1,ROW(Januari!$L$6:$L$44)-ROW(Januari!$L$6)+1),ROW(C104))))</f>
        <v/>
      </c>
      <c r="E107" s="8" t="str">
        <f t="array" ref="E107">IF($A107="","",INDEX(Januari!F$6:F$44,SMALL(IF(Januari!$L$6:$L$44=$C$1,ROW(Januari!$L$6:$L$44)-ROW(Januari!$L$6)+1),ROW(D104))))</f>
        <v/>
      </c>
      <c r="F107" s="8" t="str">
        <f t="array" ref="F107">IF($A107="","",INDEX(Januari!G$6:G$44,SMALL(IF(Januari!$L$6:$L$44=$C$1,ROW(Januari!$L$6:$L$44)-ROW(Januari!$L$6)+1),ROW(E104))))</f>
        <v/>
      </c>
      <c r="G107" s="8" t="str">
        <f t="array" ref="G107">IF($A107="","",INDEX(Januari!H$6:H$44,SMALL(IF(Januari!$L$6:$L$44=$C$1,ROW(Januari!$L$6:$L$44)-ROW(Januari!$L$6)+1),ROW(F104))))</f>
        <v/>
      </c>
      <c r="H107" s="8" t="str">
        <f t="array" ref="H107">IF($A107="","",INDEX(Januari!I$6:I$44,SMALL(IF(Januari!$L$6:$L$44=$C$1,ROW(Januari!$L$6:$L$44)-ROW(Januari!$L$6)+1),ROW(G104))))</f>
        <v/>
      </c>
      <c r="I107" s="8" t="str">
        <f t="array" ref="I107">IF($A107="","",INDEX(Januari!J$6:J$44,SMALL(IF(Januari!$L$6:$L$44=$C$1,ROW(Januari!$L$6:$L$44)-ROW(Januari!$L$6)+1),ROW(H104))))</f>
        <v/>
      </c>
      <c r="J107" s="8" t="str">
        <f t="array" ref="J107">IF($A107="","",INDEX(Januari!K$6:K$44,SMALL(IF(Januari!$L$6:$L$44=$C$1,ROW(Januari!$L$6:$L$44)-ROW(Januari!$L$6)+1),ROW(I104))))</f>
        <v/>
      </c>
      <c r="K107" s="9"/>
    </row>
    <row r="108" spans="1:11">
      <c r="A108" s="6" t="str">
        <f t="array" ref="A108">IFERROR(INDEX(Januari!B$6:B$44,SMALL(IF(Januari!$L$6:$L$44=$C$1,ROW(Januari!$L$6:$L$44)-ROW(Januari!$L$6)+1),ROW(A105))),"")</f>
        <v/>
      </c>
      <c r="B108" s="7"/>
      <c r="C108" s="7" t="str">
        <f t="array" ref="C108">IF($A108="","",INDEX(Januari!D$6:D$44,SMALL(IF(Januari!$L$6:$L$44=$C$1,ROW(Januari!$L$6:$L$44)-ROW(Januari!$L$6)+1),ROW(B105))))</f>
        <v/>
      </c>
      <c r="D108" s="8" t="str">
        <f t="array" ref="D108">IF($A108="","",INDEX(Januari!E$6:E$44,SMALL(IF(Januari!$L$6:$L$44=$C$1,ROW(Januari!$L$6:$L$44)-ROW(Januari!$L$6)+1),ROW(C105))))</f>
        <v/>
      </c>
      <c r="E108" s="8" t="str">
        <f t="array" ref="E108">IF($A108="","",INDEX(Januari!F$6:F$44,SMALL(IF(Januari!$L$6:$L$44=$C$1,ROW(Januari!$L$6:$L$44)-ROW(Januari!$L$6)+1),ROW(D105))))</f>
        <v/>
      </c>
      <c r="F108" s="8" t="str">
        <f t="array" ref="F108">IF($A108="","",INDEX(Januari!G$6:G$44,SMALL(IF(Januari!$L$6:$L$44=$C$1,ROW(Januari!$L$6:$L$44)-ROW(Januari!$L$6)+1),ROW(E105))))</f>
        <v/>
      </c>
      <c r="G108" s="8" t="str">
        <f t="array" ref="G108">IF($A108="","",INDEX(Januari!H$6:H$44,SMALL(IF(Januari!$L$6:$L$44=$C$1,ROW(Januari!$L$6:$L$44)-ROW(Januari!$L$6)+1),ROW(F105))))</f>
        <v/>
      </c>
      <c r="H108" s="8" t="str">
        <f t="array" ref="H108">IF($A108="","",INDEX(Januari!I$6:I$44,SMALL(IF(Januari!$L$6:$L$44=$C$1,ROW(Januari!$L$6:$L$44)-ROW(Januari!$L$6)+1),ROW(G105))))</f>
        <v/>
      </c>
      <c r="I108" s="8" t="str">
        <f t="array" ref="I108">IF($A108="","",INDEX(Januari!J$6:J$44,SMALL(IF(Januari!$L$6:$L$44=$C$1,ROW(Januari!$L$6:$L$44)-ROW(Januari!$L$6)+1),ROW(H105))))</f>
        <v/>
      </c>
      <c r="J108" s="8" t="str">
        <f t="array" ref="J108">IF($A108="","",INDEX(Januari!K$6:K$44,SMALL(IF(Januari!$L$6:$L$44=$C$1,ROW(Januari!$L$6:$L$44)-ROW(Januari!$L$6)+1),ROW(I105))))</f>
        <v/>
      </c>
      <c r="K108" s="9"/>
    </row>
    <row r="109" spans="1:11">
      <c r="A109" s="6" t="str">
        <f t="array" ref="A109">IFERROR(INDEX(Januari!B$6:B$44,SMALL(IF(Januari!$L$6:$L$44=$C$1,ROW(Januari!$L$6:$L$44)-ROW(Januari!$L$6)+1),ROW(A106))),"")</f>
        <v/>
      </c>
      <c r="B109" s="7"/>
      <c r="C109" s="7" t="str">
        <f t="array" ref="C109">IF($A109="","",INDEX(Januari!D$6:D$44,SMALL(IF(Januari!$L$6:$L$44=$C$1,ROW(Januari!$L$6:$L$44)-ROW(Januari!$L$6)+1),ROW(B106))))</f>
        <v/>
      </c>
      <c r="D109" s="8" t="str">
        <f t="array" ref="D109">IF($A109="","",INDEX(Januari!E$6:E$44,SMALL(IF(Januari!$L$6:$L$44=$C$1,ROW(Januari!$L$6:$L$44)-ROW(Januari!$L$6)+1),ROW(C106))))</f>
        <v/>
      </c>
      <c r="E109" s="8" t="str">
        <f t="array" ref="E109">IF($A109="","",INDEX(Januari!F$6:F$44,SMALL(IF(Januari!$L$6:$L$44=$C$1,ROW(Januari!$L$6:$L$44)-ROW(Januari!$L$6)+1),ROW(D106))))</f>
        <v/>
      </c>
      <c r="F109" s="8" t="str">
        <f t="array" ref="F109">IF($A109="","",INDEX(Januari!G$6:G$44,SMALL(IF(Januari!$L$6:$L$44=$C$1,ROW(Januari!$L$6:$L$44)-ROW(Januari!$L$6)+1),ROW(E106))))</f>
        <v/>
      </c>
      <c r="G109" s="8" t="str">
        <f t="array" ref="G109">IF($A109="","",INDEX(Januari!H$6:H$44,SMALL(IF(Januari!$L$6:$L$44=$C$1,ROW(Januari!$L$6:$L$44)-ROW(Januari!$L$6)+1),ROW(F106))))</f>
        <v/>
      </c>
      <c r="H109" s="8" t="str">
        <f t="array" ref="H109">IF($A109="","",INDEX(Januari!I$6:I$44,SMALL(IF(Januari!$L$6:$L$44=$C$1,ROW(Januari!$L$6:$L$44)-ROW(Januari!$L$6)+1),ROW(G106))))</f>
        <v/>
      </c>
      <c r="I109" s="8" t="str">
        <f t="array" ref="I109">IF($A109="","",INDEX(Januari!J$6:J$44,SMALL(IF(Januari!$L$6:$L$44=$C$1,ROW(Januari!$L$6:$L$44)-ROW(Januari!$L$6)+1),ROW(H106))))</f>
        <v/>
      </c>
      <c r="J109" s="8" t="str">
        <f t="array" ref="J109">IF($A109="","",INDEX(Januari!K$6:K$44,SMALL(IF(Januari!$L$6:$L$44=$C$1,ROW(Januari!$L$6:$L$44)-ROW(Januari!$L$6)+1),ROW(I106))))</f>
        <v/>
      </c>
      <c r="K109" s="9"/>
    </row>
    <row r="110" spans="1:11">
      <c r="A110" s="6" t="str">
        <f t="array" ref="A110">IFERROR(INDEX(Januari!B$6:B$44,SMALL(IF(Januari!$L$6:$L$44=$C$1,ROW(Januari!$L$6:$L$44)-ROW(Januari!$L$6)+1),ROW(A107))),"")</f>
        <v/>
      </c>
      <c r="B110" s="7"/>
      <c r="C110" s="7" t="str">
        <f t="array" ref="C110">IF($A110="","",INDEX(Januari!D$6:D$44,SMALL(IF(Januari!$L$6:$L$44=$C$1,ROW(Januari!$L$6:$L$44)-ROW(Januari!$L$6)+1),ROW(B107))))</f>
        <v/>
      </c>
      <c r="D110" s="8" t="str">
        <f t="array" ref="D110">IF($A110="","",INDEX(Januari!E$6:E$44,SMALL(IF(Januari!$L$6:$L$44=$C$1,ROW(Januari!$L$6:$L$44)-ROW(Januari!$L$6)+1),ROW(C107))))</f>
        <v/>
      </c>
      <c r="E110" s="8" t="str">
        <f t="array" ref="E110">IF($A110="","",INDEX(Januari!F$6:F$44,SMALL(IF(Januari!$L$6:$L$44=$C$1,ROW(Januari!$L$6:$L$44)-ROW(Januari!$L$6)+1),ROW(D107))))</f>
        <v/>
      </c>
      <c r="F110" s="8" t="str">
        <f t="array" ref="F110">IF($A110="","",INDEX(Januari!G$6:G$44,SMALL(IF(Januari!$L$6:$L$44=$C$1,ROW(Januari!$L$6:$L$44)-ROW(Januari!$L$6)+1),ROW(E107))))</f>
        <v/>
      </c>
      <c r="G110" s="8" t="str">
        <f t="array" ref="G110">IF($A110="","",INDEX(Januari!H$6:H$44,SMALL(IF(Januari!$L$6:$L$44=$C$1,ROW(Januari!$L$6:$L$44)-ROW(Januari!$L$6)+1),ROW(F107))))</f>
        <v/>
      </c>
      <c r="H110" s="8" t="str">
        <f t="array" ref="H110">IF($A110="","",INDEX(Januari!I$6:I$44,SMALL(IF(Januari!$L$6:$L$44=$C$1,ROW(Januari!$L$6:$L$44)-ROW(Januari!$L$6)+1),ROW(G107))))</f>
        <v/>
      </c>
      <c r="I110" s="8" t="str">
        <f t="array" ref="I110">IF($A110="","",INDEX(Januari!J$6:J$44,SMALL(IF(Januari!$L$6:$L$44=$C$1,ROW(Januari!$L$6:$L$44)-ROW(Januari!$L$6)+1),ROW(H107))))</f>
        <v/>
      </c>
      <c r="J110" s="8" t="str">
        <f t="array" ref="J110">IF($A110="","",INDEX(Januari!K$6:K$44,SMALL(IF(Januari!$L$6:$L$44=$C$1,ROW(Januari!$L$6:$L$44)-ROW(Januari!$L$6)+1),ROW(I107))))</f>
        <v/>
      </c>
      <c r="K110" s="9"/>
    </row>
    <row r="111" spans="1:11">
      <c r="A111" s="6" t="str">
        <f t="array" ref="A111">IFERROR(INDEX(Januari!B$6:B$44,SMALL(IF(Januari!$L$6:$L$44=$C$1,ROW(Januari!$L$6:$L$44)-ROW(Januari!$L$6)+1),ROW(A108))),"")</f>
        <v/>
      </c>
      <c r="B111" s="7"/>
      <c r="C111" s="7" t="str">
        <f t="array" ref="C111">IF($A111="","",INDEX(Januari!D$6:D$44,SMALL(IF(Januari!$L$6:$L$44=$C$1,ROW(Januari!$L$6:$L$44)-ROW(Januari!$L$6)+1),ROW(B108))))</f>
        <v/>
      </c>
      <c r="D111" s="8" t="str">
        <f t="array" ref="D111">IF($A111="","",INDEX(Januari!E$6:E$44,SMALL(IF(Januari!$L$6:$L$44=$C$1,ROW(Januari!$L$6:$L$44)-ROW(Januari!$L$6)+1),ROW(C108))))</f>
        <v/>
      </c>
      <c r="E111" s="8" t="str">
        <f t="array" ref="E111">IF($A111="","",INDEX(Januari!F$6:F$44,SMALL(IF(Januari!$L$6:$L$44=$C$1,ROW(Januari!$L$6:$L$44)-ROW(Januari!$L$6)+1),ROW(D108))))</f>
        <v/>
      </c>
      <c r="F111" s="8" t="str">
        <f t="array" ref="F111">IF($A111="","",INDEX(Januari!G$6:G$44,SMALL(IF(Januari!$L$6:$L$44=$C$1,ROW(Januari!$L$6:$L$44)-ROW(Januari!$L$6)+1),ROW(E108))))</f>
        <v/>
      </c>
      <c r="G111" s="8" t="str">
        <f t="array" ref="G111">IF($A111="","",INDEX(Januari!H$6:H$44,SMALL(IF(Januari!$L$6:$L$44=$C$1,ROW(Januari!$L$6:$L$44)-ROW(Januari!$L$6)+1),ROW(F108))))</f>
        <v/>
      </c>
      <c r="H111" s="8" t="str">
        <f t="array" ref="H111">IF($A111="","",INDEX(Januari!I$6:I$44,SMALL(IF(Januari!$L$6:$L$44=$C$1,ROW(Januari!$L$6:$L$44)-ROW(Januari!$L$6)+1),ROW(G108))))</f>
        <v/>
      </c>
      <c r="I111" s="8" t="str">
        <f t="array" ref="I111">IF($A111="","",INDEX(Januari!J$6:J$44,SMALL(IF(Januari!$L$6:$L$44=$C$1,ROW(Januari!$L$6:$L$44)-ROW(Januari!$L$6)+1),ROW(H108))))</f>
        <v/>
      </c>
      <c r="J111" s="8" t="str">
        <f t="array" ref="J111">IF($A111="","",INDEX(Januari!K$6:K$44,SMALL(IF(Januari!$L$6:$L$44=$C$1,ROW(Januari!$L$6:$L$44)-ROW(Januari!$L$6)+1),ROW(I108))))</f>
        <v/>
      </c>
      <c r="K111" s="9"/>
    </row>
    <row r="112" spans="1:11">
      <c r="A112" s="6" t="str">
        <f t="array" ref="A112">IFERROR(INDEX(Januari!B$6:B$44,SMALL(IF(Januari!$L$6:$L$44=$C$1,ROW(Januari!$L$6:$L$44)-ROW(Januari!$L$6)+1),ROW(A109))),"")</f>
        <v/>
      </c>
      <c r="B112" s="7"/>
      <c r="C112" s="7" t="str">
        <f t="array" ref="C112">IF($A112="","",INDEX(Januari!D$6:D$44,SMALL(IF(Januari!$L$6:$L$44=$C$1,ROW(Januari!$L$6:$L$44)-ROW(Januari!$L$6)+1),ROW(B109))))</f>
        <v/>
      </c>
      <c r="D112" s="8" t="str">
        <f t="array" ref="D112">IF($A112="","",INDEX(Januari!E$6:E$44,SMALL(IF(Januari!$L$6:$L$44=$C$1,ROW(Januari!$L$6:$L$44)-ROW(Januari!$L$6)+1),ROW(C109))))</f>
        <v/>
      </c>
      <c r="E112" s="8" t="str">
        <f t="array" ref="E112">IF($A112="","",INDEX(Januari!F$6:F$44,SMALL(IF(Januari!$L$6:$L$44=$C$1,ROW(Januari!$L$6:$L$44)-ROW(Januari!$L$6)+1),ROW(D109))))</f>
        <v/>
      </c>
      <c r="F112" s="8" t="str">
        <f t="array" ref="F112">IF($A112="","",INDEX(Januari!G$6:G$44,SMALL(IF(Januari!$L$6:$L$44=$C$1,ROW(Januari!$L$6:$L$44)-ROW(Januari!$L$6)+1),ROW(E109))))</f>
        <v/>
      </c>
      <c r="G112" s="8" t="str">
        <f t="array" ref="G112">IF($A112="","",INDEX(Januari!H$6:H$44,SMALL(IF(Januari!$L$6:$L$44=$C$1,ROW(Januari!$L$6:$L$44)-ROW(Januari!$L$6)+1),ROW(F109))))</f>
        <v/>
      </c>
      <c r="H112" s="8" t="str">
        <f t="array" ref="H112">IF($A112="","",INDEX(Januari!I$6:I$44,SMALL(IF(Januari!$L$6:$L$44=$C$1,ROW(Januari!$L$6:$L$44)-ROW(Januari!$L$6)+1),ROW(G109))))</f>
        <v/>
      </c>
      <c r="I112" s="8" t="str">
        <f t="array" ref="I112">IF($A112="","",INDEX(Januari!J$6:J$44,SMALL(IF(Januari!$L$6:$L$44=$C$1,ROW(Januari!$L$6:$L$44)-ROW(Januari!$L$6)+1),ROW(H109))))</f>
        <v/>
      </c>
      <c r="J112" s="8" t="str">
        <f t="array" ref="J112">IF($A112="","",INDEX(Januari!K$6:K$44,SMALL(IF(Januari!$L$6:$L$44=$C$1,ROW(Januari!$L$6:$L$44)-ROW(Januari!$L$6)+1),ROW(I109))))</f>
        <v/>
      </c>
      <c r="K112" s="9"/>
    </row>
    <row r="113" spans="1:11">
      <c r="A113" s="6" t="str">
        <f t="array" ref="A113">IFERROR(INDEX(Januari!B$6:B$44,SMALL(IF(Januari!$L$6:$L$44=$C$1,ROW(Januari!$L$6:$L$44)-ROW(Januari!$L$6)+1),ROW(A110))),"")</f>
        <v/>
      </c>
      <c r="B113" s="7"/>
      <c r="C113" s="7" t="str">
        <f t="array" ref="C113">IF($A113="","",INDEX(Januari!D$6:D$44,SMALL(IF(Januari!$L$6:$L$44=$C$1,ROW(Januari!$L$6:$L$44)-ROW(Januari!$L$6)+1),ROW(B110))))</f>
        <v/>
      </c>
      <c r="D113" s="8" t="str">
        <f t="array" ref="D113">IF($A113="","",INDEX(Januari!E$6:E$44,SMALL(IF(Januari!$L$6:$L$44=$C$1,ROW(Januari!$L$6:$L$44)-ROW(Januari!$L$6)+1),ROW(C110))))</f>
        <v/>
      </c>
      <c r="E113" s="8" t="str">
        <f t="array" ref="E113">IF($A113="","",INDEX(Januari!F$6:F$44,SMALL(IF(Januari!$L$6:$L$44=$C$1,ROW(Januari!$L$6:$L$44)-ROW(Januari!$L$6)+1),ROW(D110))))</f>
        <v/>
      </c>
      <c r="F113" s="8" t="str">
        <f t="array" ref="F113">IF($A113="","",INDEX(Januari!G$6:G$44,SMALL(IF(Januari!$L$6:$L$44=$C$1,ROW(Januari!$L$6:$L$44)-ROW(Januari!$L$6)+1),ROW(E110))))</f>
        <v/>
      </c>
      <c r="G113" s="8" t="str">
        <f t="array" ref="G113">IF($A113="","",INDEX(Januari!H$6:H$44,SMALL(IF(Januari!$L$6:$L$44=$C$1,ROW(Januari!$L$6:$L$44)-ROW(Januari!$L$6)+1),ROW(F110))))</f>
        <v/>
      </c>
      <c r="H113" s="8" t="str">
        <f t="array" ref="H113">IF($A113="","",INDEX(Januari!I$6:I$44,SMALL(IF(Januari!$L$6:$L$44=$C$1,ROW(Januari!$L$6:$L$44)-ROW(Januari!$L$6)+1),ROW(G110))))</f>
        <v/>
      </c>
      <c r="I113" s="8" t="str">
        <f t="array" ref="I113">IF($A113="","",INDEX(Januari!J$6:J$44,SMALL(IF(Januari!$L$6:$L$44=$C$1,ROW(Januari!$L$6:$L$44)-ROW(Januari!$L$6)+1),ROW(H110))))</f>
        <v/>
      </c>
      <c r="J113" s="8" t="str">
        <f t="array" ref="J113">IF($A113="","",INDEX(Januari!K$6:K$44,SMALL(IF(Januari!$L$6:$L$44=$C$1,ROW(Januari!$L$6:$L$44)-ROW(Januari!$L$6)+1),ROW(I110))))</f>
        <v/>
      </c>
      <c r="K113" s="9"/>
    </row>
    <row r="114" spans="1:11">
      <c r="A114" s="6" t="str">
        <f t="array" ref="A114">IFERROR(INDEX(Januari!B$6:B$44,SMALL(IF(Januari!$L$6:$L$44=$C$1,ROW(Januari!$L$6:$L$44)-ROW(Januari!$L$6)+1),ROW(A111))),"")</f>
        <v/>
      </c>
      <c r="B114" s="7"/>
      <c r="C114" s="7" t="str">
        <f t="array" ref="C114">IF($A114="","",INDEX(Januari!D$6:D$44,SMALL(IF(Januari!$L$6:$L$44=$C$1,ROW(Januari!$L$6:$L$44)-ROW(Januari!$L$6)+1),ROW(B111))))</f>
        <v/>
      </c>
      <c r="D114" s="8" t="str">
        <f t="array" ref="D114">IF($A114="","",INDEX(Januari!E$6:E$44,SMALL(IF(Januari!$L$6:$L$44=$C$1,ROW(Januari!$L$6:$L$44)-ROW(Januari!$L$6)+1),ROW(C111))))</f>
        <v/>
      </c>
      <c r="E114" s="8" t="str">
        <f t="array" ref="E114">IF($A114="","",INDEX(Januari!F$6:F$44,SMALL(IF(Januari!$L$6:$L$44=$C$1,ROW(Januari!$L$6:$L$44)-ROW(Januari!$L$6)+1),ROW(D111))))</f>
        <v/>
      </c>
      <c r="F114" s="8" t="str">
        <f t="array" ref="F114">IF($A114="","",INDEX(Januari!G$6:G$44,SMALL(IF(Januari!$L$6:$L$44=$C$1,ROW(Januari!$L$6:$L$44)-ROW(Januari!$L$6)+1),ROW(E111))))</f>
        <v/>
      </c>
      <c r="G114" s="8" t="str">
        <f t="array" ref="G114">IF($A114="","",INDEX(Januari!H$6:H$44,SMALL(IF(Januari!$L$6:$L$44=$C$1,ROW(Januari!$L$6:$L$44)-ROW(Januari!$L$6)+1),ROW(F111))))</f>
        <v/>
      </c>
      <c r="H114" s="8" t="str">
        <f t="array" ref="H114">IF($A114="","",INDEX(Januari!I$6:I$44,SMALL(IF(Januari!$L$6:$L$44=$C$1,ROW(Januari!$L$6:$L$44)-ROW(Januari!$L$6)+1),ROW(G111))))</f>
        <v/>
      </c>
      <c r="I114" s="8" t="str">
        <f t="array" ref="I114">IF($A114="","",INDEX(Januari!J$6:J$44,SMALL(IF(Januari!$L$6:$L$44=$C$1,ROW(Januari!$L$6:$L$44)-ROW(Januari!$L$6)+1),ROW(H111))))</f>
        <v/>
      </c>
      <c r="J114" s="8" t="str">
        <f t="array" ref="J114">IF($A114="","",INDEX(Januari!K$6:K$44,SMALL(IF(Januari!$L$6:$L$44=$C$1,ROW(Januari!$L$6:$L$44)-ROW(Januari!$L$6)+1),ROW(I111))))</f>
        <v/>
      </c>
      <c r="K114" s="9"/>
    </row>
    <row r="115" spans="1:11">
      <c r="A115" s="6" t="str">
        <f t="array" ref="A115">IFERROR(INDEX(Januari!B$6:B$44,SMALL(IF(Januari!$L$6:$L$44=$C$1,ROW(Januari!$L$6:$L$44)-ROW(Januari!$L$6)+1),ROW(A112))),"")</f>
        <v/>
      </c>
      <c r="B115" s="7"/>
      <c r="C115" s="7" t="str">
        <f t="array" ref="C115">IF($A115="","",INDEX(Januari!D$6:D$44,SMALL(IF(Januari!$L$6:$L$44=$C$1,ROW(Januari!$L$6:$L$44)-ROW(Januari!$L$6)+1),ROW(B112))))</f>
        <v/>
      </c>
      <c r="D115" s="8" t="str">
        <f t="array" ref="D115">IF($A115="","",INDEX(Januari!E$6:E$44,SMALL(IF(Januari!$L$6:$L$44=$C$1,ROW(Januari!$L$6:$L$44)-ROW(Januari!$L$6)+1),ROW(C112))))</f>
        <v/>
      </c>
      <c r="E115" s="8" t="str">
        <f t="array" ref="E115">IF($A115="","",INDEX(Januari!F$6:F$44,SMALL(IF(Januari!$L$6:$L$44=$C$1,ROW(Januari!$L$6:$L$44)-ROW(Januari!$L$6)+1),ROW(D112))))</f>
        <v/>
      </c>
      <c r="F115" s="8" t="str">
        <f t="array" ref="F115">IF($A115="","",INDEX(Januari!G$6:G$44,SMALL(IF(Januari!$L$6:$L$44=$C$1,ROW(Januari!$L$6:$L$44)-ROW(Januari!$L$6)+1),ROW(E112))))</f>
        <v/>
      </c>
      <c r="G115" s="8" t="str">
        <f t="array" ref="G115">IF($A115="","",INDEX(Januari!H$6:H$44,SMALL(IF(Januari!$L$6:$L$44=$C$1,ROW(Januari!$L$6:$L$44)-ROW(Januari!$L$6)+1),ROW(F112))))</f>
        <v/>
      </c>
      <c r="H115" s="8" t="str">
        <f t="array" ref="H115">IF($A115="","",INDEX(Januari!I$6:I$44,SMALL(IF(Januari!$L$6:$L$44=$C$1,ROW(Januari!$L$6:$L$44)-ROW(Januari!$L$6)+1),ROW(G112))))</f>
        <v/>
      </c>
      <c r="I115" s="8" t="str">
        <f t="array" ref="I115">IF($A115="","",INDEX(Januari!J$6:J$44,SMALL(IF(Januari!$L$6:$L$44=$C$1,ROW(Januari!$L$6:$L$44)-ROW(Januari!$L$6)+1),ROW(H112))))</f>
        <v/>
      </c>
      <c r="J115" s="8" t="str">
        <f t="array" ref="J115">IF($A115="","",INDEX(Januari!K$6:K$44,SMALL(IF(Januari!$L$6:$L$44=$C$1,ROW(Januari!$L$6:$L$44)-ROW(Januari!$L$6)+1),ROW(I112))))</f>
        <v/>
      </c>
      <c r="K115" s="9"/>
    </row>
    <row r="116" spans="1:11">
      <c r="A116" s="6" t="str">
        <f t="array" ref="A116">IFERROR(INDEX(Januari!B$6:B$44,SMALL(IF(Januari!$L$6:$L$44=$C$1,ROW(Januari!$L$6:$L$44)-ROW(Januari!$L$6)+1),ROW(A113))),"")</f>
        <v/>
      </c>
      <c r="B116" s="7"/>
      <c r="C116" s="7" t="str">
        <f t="array" ref="C116">IF($A116="","",INDEX(Januari!D$6:D$44,SMALL(IF(Januari!$L$6:$L$44=$C$1,ROW(Januari!$L$6:$L$44)-ROW(Januari!$L$6)+1),ROW(B113))))</f>
        <v/>
      </c>
      <c r="D116" s="8" t="str">
        <f t="array" ref="D116">IF($A116="","",INDEX(Januari!E$6:E$44,SMALL(IF(Januari!$L$6:$L$44=$C$1,ROW(Januari!$L$6:$L$44)-ROW(Januari!$L$6)+1),ROW(C113))))</f>
        <v/>
      </c>
      <c r="E116" s="8" t="str">
        <f t="array" ref="E116">IF($A116="","",INDEX(Januari!F$6:F$44,SMALL(IF(Januari!$L$6:$L$44=$C$1,ROW(Januari!$L$6:$L$44)-ROW(Januari!$L$6)+1),ROW(D113))))</f>
        <v/>
      </c>
      <c r="F116" s="8" t="str">
        <f t="array" ref="F116">IF($A116="","",INDEX(Januari!G$6:G$44,SMALL(IF(Januari!$L$6:$L$44=$C$1,ROW(Januari!$L$6:$L$44)-ROW(Januari!$L$6)+1),ROW(E113))))</f>
        <v/>
      </c>
      <c r="G116" s="8" t="str">
        <f t="array" ref="G116">IF($A116="","",INDEX(Januari!H$6:H$44,SMALL(IF(Januari!$L$6:$L$44=$C$1,ROW(Januari!$L$6:$L$44)-ROW(Januari!$L$6)+1),ROW(F113))))</f>
        <v/>
      </c>
      <c r="H116" s="8" t="str">
        <f t="array" ref="H116">IF($A116="","",INDEX(Januari!I$6:I$44,SMALL(IF(Januari!$L$6:$L$44=$C$1,ROW(Januari!$L$6:$L$44)-ROW(Januari!$L$6)+1),ROW(G113))))</f>
        <v/>
      </c>
      <c r="I116" s="8" t="str">
        <f t="array" ref="I116">IF($A116="","",INDEX(Januari!J$6:J$44,SMALL(IF(Januari!$L$6:$L$44=$C$1,ROW(Januari!$L$6:$L$44)-ROW(Januari!$L$6)+1),ROW(H113))))</f>
        <v/>
      </c>
      <c r="J116" s="8" t="str">
        <f t="array" ref="J116">IF($A116="","",INDEX(Januari!K$6:K$44,SMALL(IF(Januari!$L$6:$L$44=$C$1,ROW(Januari!$L$6:$L$44)-ROW(Januari!$L$6)+1),ROW(I113))))</f>
        <v/>
      </c>
      <c r="K116" s="9"/>
    </row>
    <row r="117" spans="1:11">
      <c r="A117" s="6" t="str">
        <f t="array" ref="A117">IFERROR(INDEX(Januari!B$6:B$44,SMALL(IF(Januari!$L$6:$L$44=$C$1,ROW(Januari!$L$6:$L$44)-ROW(Januari!$L$6)+1),ROW(A114))),"")</f>
        <v/>
      </c>
      <c r="B117" s="7"/>
      <c r="C117" s="7" t="str">
        <f t="array" ref="C117">IF($A117="","",INDEX(Januari!D$6:D$44,SMALL(IF(Januari!$L$6:$L$44=$C$1,ROW(Januari!$L$6:$L$44)-ROW(Januari!$L$6)+1),ROW(B114))))</f>
        <v/>
      </c>
      <c r="D117" s="8" t="str">
        <f t="array" ref="D117">IF($A117="","",INDEX(Januari!E$6:E$44,SMALL(IF(Januari!$L$6:$L$44=$C$1,ROW(Januari!$L$6:$L$44)-ROW(Januari!$L$6)+1),ROW(C114))))</f>
        <v/>
      </c>
      <c r="E117" s="8" t="str">
        <f t="array" ref="E117">IF($A117="","",INDEX(Januari!F$6:F$44,SMALL(IF(Januari!$L$6:$L$44=$C$1,ROW(Januari!$L$6:$L$44)-ROW(Januari!$L$6)+1),ROW(D114))))</f>
        <v/>
      </c>
      <c r="F117" s="8" t="str">
        <f t="array" ref="F117">IF($A117="","",INDEX(Januari!G$6:G$44,SMALL(IF(Januari!$L$6:$L$44=$C$1,ROW(Januari!$L$6:$L$44)-ROW(Januari!$L$6)+1),ROW(E114))))</f>
        <v/>
      </c>
      <c r="G117" s="8" t="str">
        <f t="array" ref="G117">IF($A117="","",INDEX(Januari!H$6:H$44,SMALL(IF(Januari!$L$6:$L$44=$C$1,ROW(Januari!$L$6:$L$44)-ROW(Januari!$L$6)+1),ROW(F114))))</f>
        <v/>
      </c>
      <c r="H117" s="8" t="str">
        <f t="array" ref="H117">IF($A117="","",INDEX(Januari!I$6:I$44,SMALL(IF(Januari!$L$6:$L$44=$C$1,ROW(Januari!$L$6:$L$44)-ROW(Januari!$L$6)+1),ROW(G114))))</f>
        <v/>
      </c>
      <c r="I117" s="8" t="str">
        <f t="array" ref="I117">IF($A117="","",INDEX(Januari!J$6:J$44,SMALL(IF(Januari!$L$6:$L$44=$C$1,ROW(Januari!$L$6:$L$44)-ROW(Januari!$L$6)+1),ROW(H114))))</f>
        <v/>
      </c>
      <c r="J117" s="8" t="str">
        <f t="array" ref="J117">IF($A117="","",INDEX(Januari!K$6:K$44,SMALL(IF(Januari!$L$6:$L$44=$C$1,ROW(Januari!$L$6:$L$44)-ROW(Januari!$L$6)+1),ROW(I114))))</f>
        <v/>
      </c>
      <c r="K117" s="9"/>
    </row>
    <row r="118" spans="1:11">
      <c r="A118" s="6" t="str">
        <f t="array" ref="A118">IFERROR(INDEX(Januari!B$6:B$44,SMALL(IF(Januari!$L$6:$L$44=$C$1,ROW(Januari!$L$6:$L$44)-ROW(Januari!$L$6)+1),ROW(A115))),"")</f>
        <v/>
      </c>
      <c r="B118" s="7"/>
      <c r="C118" s="7" t="str">
        <f t="array" ref="C118">IF($A118="","",INDEX(Januari!D$6:D$44,SMALL(IF(Januari!$L$6:$L$44=$C$1,ROW(Januari!$L$6:$L$44)-ROW(Januari!$L$6)+1),ROW(B115))))</f>
        <v/>
      </c>
      <c r="D118" s="8" t="str">
        <f t="array" ref="D118">IF($A118="","",INDEX(Januari!E$6:E$44,SMALL(IF(Januari!$L$6:$L$44=$C$1,ROW(Januari!$L$6:$L$44)-ROW(Januari!$L$6)+1),ROW(C115))))</f>
        <v/>
      </c>
      <c r="E118" s="8" t="str">
        <f t="array" ref="E118">IF($A118="","",INDEX(Januari!F$6:F$44,SMALL(IF(Januari!$L$6:$L$44=$C$1,ROW(Januari!$L$6:$L$44)-ROW(Januari!$L$6)+1),ROW(D115))))</f>
        <v/>
      </c>
      <c r="F118" s="8" t="str">
        <f t="array" ref="F118">IF($A118="","",INDEX(Januari!G$6:G$44,SMALL(IF(Januari!$L$6:$L$44=$C$1,ROW(Januari!$L$6:$L$44)-ROW(Januari!$L$6)+1),ROW(E115))))</f>
        <v/>
      </c>
      <c r="G118" s="8" t="str">
        <f t="array" ref="G118">IF($A118="","",INDEX(Januari!H$6:H$44,SMALL(IF(Januari!$L$6:$L$44=$C$1,ROW(Januari!$L$6:$L$44)-ROW(Januari!$L$6)+1),ROW(F115))))</f>
        <v/>
      </c>
      <c r="H118" s="8" t="str">
        <f t="array" ref="H118">IF($A118="","",INDEX(Januari!I$6:I$44,SMALL(IF(Januari!$L$6:$L$44=$C$1,ROW(Januari!$L$6:$L$44)-ROW(Januari!$L$6)+1),ROW(G115))))</f>
        <v/>
      </c>
      <c r="I118" s="8" t="str">
        <f t="array" ref="I118">IF($A118="","",INDEX(Januari!J$6:J$44,SMALL(IF(Januari!$L$6:$L$44=$C$1,ROW(Januari!$L$6:$L$44)-ROW(Januari!$L$6)+1),ROW(H115))))</f>
        <v/>
      </c>
      <c r="J118" s="8" t="str">
        <f t="array" ref="J118">IF($A118="","",INDEX(Januari!K$6:K$44,SMALL(IF(Januari!$L$6:$L$44=$C$1,ROW(Januari!$L$6:$L$44)-ROW(Januari!$L$6)+1),ROW(I115))))</f>
        <v/>
      </c>
      <c r="K118" s="9"/>
    </row>
    <row r="119" spans="1:11">
      <c r="A119" s="6" t="str">
        <f t="array" ref="A119">IFERROR(INDEX(Januari!B$6:B$44,SMALL(IF(Januari!$L$6:$L$44=$C$1,ROW(Januari!$L$6:$L$44)-ROW(Januari!$L$6)+1),ROW(A116))),"")</f>
        <v/>
      </c>
      <c r="B119" s="7"/>
      <c r="C119" s="7" t="str">
        <f t="array" ref="C119">IF($A119="","",INDEX(Januari!D$6:D$44,SMALL(IF(Januari!$L$6:$L$44=$C$1,ROW(Januari!$L$6:$L$44)-ROW(Januari!$L$6)+1),ROW(B116))))</f>
        <v/>
      </c>
      <c r="D119" s="8" t="str">
        <f t="array" ref="D119">IF($A119="","",INDEX(Januari!E$6:E$44,SMALL(IF(Januari!$L$6:$L$44=$C$1,ROW(Januari!$L$6:$L$44)-ROW(Januari!$L$6)+1),ROW(C116))))</f>
        <v/>
      </c>
      <c r="E119" s="8" t="str">
        <f t="array" ref="E119">IF($A119="","",INDEX(Januari!F$6:F$44,SMALL(IF(Januari!$L$6:$L$44=$C$1,ROW(Januari!$L$6:$L$44)-ROW(Januari!$L$6)+1),ROW(D116))))</f>
        <v/>
      </c>
      <c r="F119" s="8" t="str">
        <f t="array" ref="F119">IF($A119="","",INDEX(Januari!G$6:G$44,SMALL(IF(Januari!$L$6:$L$44=$C$1,ROW(Januari!$L$6:$L$44)-ROW(Januari!$L$6)+1),ROW(E116))))</f>
        <v/>
      </c>
      <c r="G119" s="8" t="str">
        <f t="array" ref="G119">IF($A119="","",INDEX(Januari!H$6:H$44,SMALL(IF(Januari!$L$6:$L$44=$C$1,ROW(Januari!$L$6:$L$44)-ROW(Januari!$L$6)+1),ROW(F116))))</f>
        <v/>
      </c>
      <c r="H119" s="8" t="str">
        <f t="array" ref="H119">IF($A119="","",INDEX(Januari!I$6:I$44,SMALL(IF(Januari!$L$6:$L$44=$C$1,ROW(Januari!$L$6:$L$44)-ROW(Januari!$L$6)+1),ROW(G116))))</f>
        <v/>
      </c>
      <c r="I119" s="8" t="str">
        <f t="array" ref="I119">IF($A119="","",INDEX(Januari!J$6:J$44,SMALL(IF(Januari!$L$6:$L$44=$C$1,ROW(Januari!$L$6:$L$44)-ROW(Januari!$L$6)+1),ROW(H116))))</f>
        <v/>
      </c>
      <c r="J119" s="8" t="str">
        <f t="array" ref="J119">IF($A119="","",INDEX(Januari!K$6:K$44,SMALL(IF(Januari!$L$6:$L$44=$C$1,ROW(Januari!$L$6:$L$44)-ROW(Januari!$L$6)+1),ROW(I116))))</f>
        <v/>
      </c>
      <c r="K119" s="9"/>
    </row>
    <row r="120" spans="1:11">
      <c r="A120" s="6" t="str">
        <f t="array" ref="A120">IFERROR(INDEX(Januari!B$6:B$44,SMALL(IF(Januari!$L$6:$L$44=$C$1,ROW(Januari!$L$6:$L$44)-ROW(Januari!$L$6)+1),ROW(A117))),"")</f>
        <v/>
      </c>
      <c r="B120" s="7"/>
      <c r="C120" s="7" t="str">
        <f t="array" ref="C120">IF($A120="","",INDEX(Januari!D$6:D$44,SMALL(IF(Januari!$L$6:$L$44=$C$1,ROW(Januari!$L$6:$L$44)-ROW(Januari!$L$6)+1),ROW(B117))))</f>
        <v/>
      </c>
      <c r="D120" s="8" t="str">
        <f t="array" ref="D120">IF($A120="","",INDEX(Januari!E$6:E$44,SMALL(IF(Januari!$L$6:$L$44=$C$1,ROW(Januari!$L$6:$L$44)-ROW(Januari!$L$6)+1),ROW(C117))))</f>
        <v/>
      </c>
      <c r="E120" s="8" t="str">
        <f t="array" ref="E120">IF($A120="","",INDEX(Januari!F$6:F$44,SMALL(IF(Januari!$L$6:$L$44=$C$1,ROW(Januari!$L$6:$L$44)-ROW(Januari!$L$6)+1),ROW(D117))))</f>
        <v/>
      </c>
      <c r="F120" s="8" t="str">
        <f t="array" ref="F120">IF($A120="","",INDEX(Januari!G$6:G$44,SMALL(IF(Januari!$L$6:$L$44=$C$1,ROW(Januari!$L$6:$L$44)-ROW(Januari!$L$6)+1),ROW(E117))))</f>
        <v/>
      </c>
      <c r="G120" s="8" t="str">
        <f t="array" ref="G120">IF($A120="","",INDEX(Januari!H$6:H$44,SMALL(IF(Januari!$L$6:$L$44=$C$1,ROW(Januari!$L$6:$L$44)-ROW(Januari!$L$6)+1),ROW(F117))))</f>
        <v/>
      </c>
      <c r="H120" s="8" t="str">
        <f t="array" ref="H120">IF($A120="","",INDEX(Januari!I$6:I$44,SMALL(IF(Januari!$L$6:$L$44=$C$1,ROW(Januari!$L$6:$L$44)-ROW(Januari!$L$6)+1),ROW(G117))))</f>
        <v/>
      </c>
      <c r="I120" s="8" t="str">
        <f t="array" ref="I120">IF($A120="","",INDEX(Januari!J$6:J$44,SMALL(IF(Januari!$L$6:$L$44=$C$1,ROW(Januari!$L$6:$L$44)-ROW(Januari!$L$6)+1),ROW(H117))))</f>
        <v/>
      </c>
      <c r="J120" s="8" t="str">
        <f t="array" ref="J120">IF($A120="","",INDEX(Januari!K$6:K$44,SMALL(IF(Januari!$L$6:$L$44=$C$1,ROW(Januari!$L$6:$L$44)-ROW(Januari!$L$6)+1),ROW(I117))))</f>
        <v/>
      </c>
      <c r="K120" s="9"/>
    </row>
    <row r="121" spans="1:11">
      <c r="A121" s="6" t="str">
        <f t="array" ref="A121">IFERROR(INDEX(Januari!B$6:B$44,SMALL(IF(Januari!$L$6:$L$44=$C$1,ROW(Januari!$L$6:$L$44)-ROW(Januari!$L$6)+1),ROW(A118))),"")</f>
        <v/>
      </c>
      <c r="B121" s="7"/>
      <c r="C121" s="7" t="str">
        <f t="array" ref="C121">IF($A121="","",INDEX(Januari!D$6:D$44,SMALL(IF(Januari!$L$6:$L$44=$C$1,ROW(Januari!$L$6:$L$44)-ROW(Januari!$L$6)+1),ROW(B118))))</f>
        <v/>
      </c>
      <c r="D121" s="8" t="str">
        <f t="array" ref="D121">IF($A121="","",INDEX(Januari!E$6:E$44,SMALL(IF(Januari!$L$6:$L$44=$C$1,ROW(Januari!$L$6:$L$44)-ROW(Januari!$L$6)+1),ROW(C118))))</f>
        <v/>
      </c>
      <c r="E121" s="8" t="str">
        <f t="array" ref="E121">IF($A121="","",INDEX(Januari!F$6:F$44,SMALL(IF(Januari!$L$6:$L$44=$C$1,ROW(Januari!$L$6:$L$44)-ROW(Januari!$L$6)+1),ROW(D118))))</f>
        <v/>
      </c>
      <c r="F121" s="8" t="str">
        <f t="array" ref="F121">IF($A121="","",INDEX(Januari!G$6:G$44,SMALL(IF(Januari!$L$6:$L$44=$C$1,ROW(Januari!$L$6:$L$44)-ROW(Januari!$L$6)+1),ROW(E118))))</f>
        <v/>
      </c>
      <c r="G121" s="8" t="str">
        <f t="array" ref="G121">IF($A121="","",INDEX(Januari!H$6:H$44,SMALL(IF(Januari!$L$6:$L$44=$C$1,ROW(Januari!$L$6:$L$44)-ROW(Januari!$L$6)+1),ROW(F118))))</f>
        <v/>
      </c>
      <c r="H121" s="8" t="str">
        <f t="array" ref="H121">IF($A121="","",INDEX(Januari!I$6:I$44,SMALL(IF(Januari!$L$6:$L$44=$C$1,ROW(Januari!$L$6:$L$44)-ROW(Januari!$L$6)+1),ROW(G118))))</f>
        <v/>
      </c>
      <c r="I121" s="8" t="str">
        <f t="array" ref="I121">IF($A121="","",INDEX(Januari!J$6:J$44,SMALL(IF(Januari!$L$6:$L$44=$C$1,ROW(Januari!$L$6:$L$44)-ROW(Januari!$L$6)+1),ROW(H118))))</f>
        <v/>
      </c>
      <c r="J121" s="8" t="str">
        <f t="array" ref="J121">IF($A121="","",INDEX(Januari!K$6:K$44,SMALL(IF(Januari!$L$6:$L$44=$C$1,ROW(Januari!$L$6:$L$44)-ROW(Januari!$L$6)+1),ROW(I118))))</f>
        <v/>
      </c>
      <c r="K121" s="9"/>
    </row>
    <row r="122" spans="1:11">
      <c r="A122" s="6" t="str">
        <f t="array" ref="A122">IFERROR(INDEX(Januari!B$6:B$44,SMALL(IF(Januari!$L$6:$L$44=$C$1,ROW(Januari!$L$6:$L$44)-ROW(Januari!$L$6)+1),ROW(A119))),"")</f>
        <v/>
      </c>
      <c r="B122" s="7"/>
      <c r="C122" s="7" t="str">
        <f t="array" ref="C122">IF($A122="","",INDEX(Januari!D$6:D$44,SMALL(IF(Januari!$L$6:$L$44=$C$1,ROW(Januari!$L$6:$L$44)-ROW(Januari!$L$6)+1),ROW(B119))))</f>
        <v/>
      </c>
      <c r="D122" s="8" t="str">
        <f t="array" ref="D122">IF($A122="","",INDEX(Januari!E$6:E$44,SMALL(IF(Januari!$L$6:$L$44=$C$1,ROW(Januari!$L$6:$L$44)-ROW(Januari!$L$6)+1),ROW(C119))))</f>
        <v/>
      </c>
      <c r="E122" s="8" t="str">
        <f t="array" ref="E122">IF($A122="","",INDEX(Januari!F$6:F$44,SMALL(IF(Januari!$L$6:$L$44=$C$1,ROW(Januari!$L$6:$L$44)-ROW(Januari!$L$6)+1),ROW(D119))))</f>
        <v/>
      </c>
      <c r="F122" s="8" t="str">
        <f t="array" ref="F122">IF($A122="","",INDEX(Januari!G$6:G$44,SMALL(IF(Januari!$L$6:$L$44=$C$1,ROW(Januari!$L$6:$L$44)-ROW(Januari!$L$6)+1),ROW(E119))))</f>
        <v/>
      </c>
      <c r="G122" s="8" t="str">
        <f t="array" ref="G122">IF($A122="","",INDEX(Januari!H$6:H$44,SMALL(IF(Januari!$L$6:$L$44=$C$1,ROW(Januari!$L$6:$L$44)-ROW(Januari!$L$6)+1),ROW(F119))))</f>
        <v/>
      </c>
      <c r="H122" s="8" t="str">
        <f t="array" ref="H122">IF($A122="","",INDEX(Januari!I$6:I$44,SMALL(IF(Januari!$L$6:$L$44=$C$1,ROW(Januari!$L$6:$L$44)-ROW(Januari!$L$6)+1),ROW(G119))))</f>
        <v/>
      </c>
      <c r="I122" s="8" t="str">
        <f t="array" ref="I122">IF($A122="","",INDEX(Januari!J$6:J$44,SMALL(IF(Januari!$L$6:$L$44=$C$1,ROW(Januari!$L$6:$L$44)-ROW(Januari!$L$6)+1),ROW(H119))))</f>
        <v/>
      </c>
      <c r="J122" s="8" t="str">
        <f t="array" ref="J122">IF($A122="","",INDEX(Januari!K$6:K$44,SMALL(IF(Januari!$L$6:$L$44=$C$1,ROW(Januari!$L$6:$L$44)-ROW(Januari!$L$6)+1),ROW(I119))))</f>
        <v/>
      </c>
      <c r="K122" s="9"/>
    </row>
    <row r="123" spans="1:11">
      <c r="A123" s="6" t="str">
        <f t="array" ref="A123">IFERROR(INDEX(Januari!B$6:B$44,SMALL(IF(Januari!$L$6:$L$44=$C$1,ROW(Januari!$L$6:$L$44)-ROW(Januari!$L$6)+1),ROW(A120))),"")</f>
        <v/>
      </c>
      <c r="B123" s="7"/>
      <c r="C123" s="7" t="str">
        <f t="array" ref="C123">IF($A123="","",INDEX(Januari!D$6:D$44,SMALL(IF(Januari!$L$6:$L$44=$C$1,ROW(Januari!$L$6:$L$44)-ROW(Januari!$L$6)+1),ROW(B120))))</f>
        <v/>
      </c>
      <c r="D123" s="8" t="str">
        <f t="array" ref="D123">IF($A123="","",INDEX(Januari!E$6:E$44,SMALL(IF(Januari!$L$6:$L$44=$C$1,ROW(Januari!$L$6:$L$44)-ROW(Januari!$L$6)+1),ROW(C120))))</f>
        <v/>
      </c>
      <c r="E123" s="8" t="str">
        <f t="array" ref="E123">IF($A123="","",INDEX(Januari!F$6:F$44,SMALL(IF(Januari!$L$6:$L$44=$C$1,ROW(Januari!$L$6:$L$44)-ROW(Januari!$L$6)+1),ROW(D120))))</f>
        <v/>
      </c>
      <c r="F123" s="8" t="str">
        <f t="array" ref="F123">IF($A123="","",INDEX(Januari!G$6:G$44,SMALL(IF(Januari!$L$6:$L$44=$C$1,ROW(Januari!$L$6:$L$44)-ROW(Januari!$L$6)+1),ROW(E120))))</f>
        <v/>
      </c>
      <c r="G123" s="8" t="str">
        <f t="array" ref="G123">IF($A123="","",INDEX(Januari!H$6:H$44,SMALL(IF(Januari!$L$6:$L$44=$C$1,ROW(Januari!$L$6:$L$44)-ROW(Januari!$L$6)+1),ROW(F120))))</f>
        <v/>
      </c>
      <c r="H123" s="8" t="str">
        <f t="array" ref="H123">IF($A123="","",INDEX(Januari!I$6:I$44,SMALL(IF(Januari!$L$6:$L$44=$C$1,ROW(Januari!$L$6:$L$44)-ROW(Januari!$L$6)+1),ROW(G120))))</f>
        <v/>
      </c>
      <c r="I123" s="8" t="str">
        <f t="array" ref="I123">IF($A123="","",INDEX(Januari!J$6:J$44,SMALL(IF(Januari!$L$6:$L$44=$C$1,ROW(Januari!$L$6:$L$44)-ROW(Januari!$L$6)+1),ROW(H120))))</f>
        <v/>
      </c>
      <c r="J123" s="8" t="str">
        <f t="array" ref="J123">IF($A123="","",INDEX(Januari!K$6:K$44,SMALL(IF(Januari!$L$6:$L$44=$C$1,ROW(Januari!$L$6:$L$44)-ROW(Januari!$L$6)+1),ROW(I120))))</f>
        <v/>
      </c>
      <c r="K123" s="9"/>
    </row>
    <row r="124" spans="1:11">
      <c r="A124" s="6" t="str">
        <f t="array" ref="A124">IFERROR(INDEX(Januari!B$6:B$44,SMALL(IF(Januari!$L$6:$L$44=$C$1,ROW(Januari!$L$6:$L$44)-ROW(Januari!$L$6)+1),ROW(A121))),"")</f>
        <v/>
      </c>
      <c r="B124" s="7"/>
      <c r="C124" s="7" t="str">
        <f t="array" ref="C124">IF($A124="","",INDEX(Januari!D$6:D$44,SMALL(IF(Januari!$L$6:$L$44=$C$1,ROW(Januari!$L$6:$L$44)-ROW(Januari!$L$6)+1),ROW(B121))))</f>
        <v/>
      </c>
      <c r="D124" s="8" t="str">
        <f t="array" ref="D124">IF($A124="","",INDEX(Januari!E$6:E$44,SMALL(IF(Januari!$L$6:$L$44=$C$1,ROW(Januari!$L$6:$L$44)-ROW(Januari!$L$6)+1),ROW(C121))))</f>
        <v/>
      </c>
      <c r="E124" s="8" t="str">
        <f t="array" ref="E124">IF($A124="","",INDEX(Januari!F$6:F$44,SMALL(IF(Januari!$L$6:$L$44=$C$1,ROW(Januari!$L$6:$L$44)-ROW(Januari!$L$6)+1),ROW(D121))))</f>
        <v/>
      </c>
      <c r="F124" s="8" t="str">
        <f t="array" ref="F124">IF($A124="","",INDEX(Januari!G$6:G$44,SMALL(IF(Januari!$L$6:$L$44=$C$1,ROW(Januari!$L$6:$L$44)-ROW(Januari!$L$6)+1),ROW(E121))))</f>
        <v/>
      </c>
      <c r="G124" s="8" t="str">
        <f t="array" ref="G124">IF($A124="","",INDEX(Januari!H$6:H$44,SMALL(IF(Januari!$L$6:$L$44=$C$1,ROW(Januari!$L$6:$L$44)-ROW(Januari!$L$6)+1),ROW(F121))))</f>
        <v/>
      </c>
      <c r="H124" s="8" t="str">
        <f t="array" ref="H124">IF($A124="","",INDEX(Januari!I$6:I$44,SMALL(IF(Januari!$L$6:$L$44=$C$1,ROW(Januari!$L$6:$L$44)-ROW(Januari!$L$6)+1),ROW(G121))))</f>
        <v/>
      </c>
      <c r="I124" s="8" t="str">
        <f t="array" ref="I124">IF($A124="","",INDEX(Januari!J$6:J$44,SMALL(IF(Januari!$L$6:$L$44=$C$1,ROW(Januari!$L$6:$L$44)-ROW(Januari!$L$6)+1),ROW(H121))))</f>
        <v/>
      </c>
      <c r="J124" s="8" t="str">
        <f t="array" ref="J124">IF($A124="","",INDEX(Januari!K$6:K$44,SMALL(IF(Januari!$L$6:$L$44=$C$1,ROW(Januari!$L$6:$L$44)-ROW(Januari!$L$6)+1),ROW(I121))))</f>
        <v/>
      </c>
      <c r="K124" s="9"/>
    </row>
    <row r="125" spans="1:11">
      <c r="A125" s="6" t="str">
        <f t="array" ref="A125">IFERROR(INDEX(Januari!B$6:B$44,SMALL(IF(Januari!$L$6:$L$44=$C$1,ROW(Januari!$L$6:$L$44)-ROW(Januari!$L$6)+1),ROW(A122))),"")</f>
        <v/>
      </c>
      <c r="B125" s="7"/>
      <c r="C125" s="7" t="str">
        <f t="array" ref="C125">IF($A125="","",INDEX(Januari!D$6:D$44,SMALL(IF(Januari!$L$6:$L$44=$C$1,ROW(Januari!$L$6:$L$44)-ROW(Januari!$L$6)+1),ROW(B122))))</f>
        <v/>
      </c>
      <c r="D125" s="8" t="str">
        <f t="array" ref="D125">IF($A125="","",INDEX(Januari!E$6:E$44,SMALL(IF(Januari!$L$6:$L$44=$C$1,ROW(Januari!$L$6:$L$44)-ROW(Januari!$L$6)+1),ROW(C122))))</f>
        <v/>
      </c>
      <c r="E125" s="8" t="str">
        <f t="array" ref="E125">IF($A125="","",INDEX(Januari!F$6:F$44,SMALL(IF(Januari!$L$6:$L$44=$C$1,ROW(Januari!$L$6:$L$44)-ROW(Januari!$L$6)+1),ROW(D122))))</f>
        <v/>
      </c>
      <c r="F125" s="8" t="str">
        <f t="array" ref="F125">IF($A125="","",INDEX(Januari!G$6:G$44,SMALL(IF(Januari!$L$6:$L$44=$C$1,ROW(Januari!$L$6:$L$44)-ROW(Januari!$L$6)+1),ROW(E122))))</f>
        <v/>
      </c>
      <c r="G125" s="8" t="str">
        <f t="array" ref="G125">IF($A125="","",INDEX(Januari!H$6:H$44,SMALL(IF(Januari!$L$6:$L$44=$C$1,ROW(Januari!$L$6:$L$44)-ROW(Januari!$L$6)+1),ROW(F122))))</f>
        <v/>
      </c>
      <c r="H125" s="8" t="str">
        <f t="array" ref="H125">IF($A125="","",INDEX(Januari!I$6:I$44,SMALL(IF(Januari!$L$6:$L$44=$C$1,ROW(Januari!$L$6:$L$44)-ROW(Januari!$L$6)+1),ROW(G122))))</f>
        <v/>
      </c>
      <c r="I125" s="8" t="str">
        <f t="array" ref="I125">IF($A125="","",INDEX(Januari!J$6:J$44,SMALL(IF(Januari!$L$6:$L$44=$C$1,ROW(Januari!$L$6:$L$44)-ROW(Januari!$L$6)+1),ROW(H122))))</f>
        <v/>
      </c>
      <c r="J125" s="8" t="str">
        <f t="array" ref="J125">IF($A125="","",INDEX(Januari!K$6:K$44,SMALL(IF(Januari!$L$6:$L$44=$C$1,ROW(Januari!$L$6:$L$44)-ROW(Januari!$L$6)+1),ROW(I122))))</f>
        <v/>
      </c>
      <c r="K125" s="9"/>
    </row>
    <row r="126" spans="1:11">
      <c r="A126" s="6" t="str">
        <f t="array" ref="A126">IFERROR(INDEX(Januari!B$6:B$44,SMALL(IF(Januari!$L$6:$L$44=$C$1,ROW(Januari!$L$6:$L$44)-ROW(Januari!$L$6)+1),ROW(A123))),"")</f>
        <v/>
      </c>
      <c r="B126" s="7"/>
      <c r="C126" s="7" t="str">
        <f t="array" ref="C126">IF($A126="","",INDEX(Januari!D$6:D$44,SMALL(IF(Januari!$L$6:$L$44=$C$1,ROW(Januari!$L$6:$L$44)-ROW(Januari!$L$6)+1),ROW(B123))))</f>
        <v/>
      </c>
      <c r="D126" s="8" t="str">
        <f t="array" ref="D126">IF($A126="","",INDEX(Januari!E$6:E$44,SMALL(IF(Januari!$L$6:$L$44=$C$1,ROW(Januari!$L$6:$L$44)-ROW(Januari!$L$6)+1),ROW(C123))))</f>
        <v/>
      </c>
      <c r="E126" s="8" t="str">
        <f t="array" ref="E126">IF($A126="","",INDEX(Januari!F$6:F$44,SMALL(IF(Januari!$L$6:$L$44=$C$1,ROW(Januari!$L$6:$L$44)-ROW(Januari!$L$6)+1),ROW(D123))))</f>
        <v/>
      </c>
      <c r="F126" s="8" t="str">
        <f t="array" ref="F126">IF($A126="","",INDEX(Januari!G$6:G$44,SMALL(IF(Januari!$L$6:$L$44=$C$1,ROW(Januari!$L$6:$L$44)-ROW(Januari!$L$6)+1),ROW(E123))))</f>
        <v/>
      </c>
      <c r="G126" s="8" t="str">
        <f t="array" ref="G126">IF($A126="","",INDEX(Januari!H$6:H$44,SMALL(IF(Januari!$L$6:$L$44=$C$1,ROW(Januari!$L$6:$L$44)-ROW(Januari!$L$6)+1),ROW(F123))))</f>
        <v/>
      </c>
      <c r="H126" s="8" t="str">
        <f t="array" ref="H126">IF($A126="","",INDEX(Januari!I$6:I$44,SMALL(IF(Januari!$L$6:$L$44=$C$1,ROW(Januari!$L$6:$L$44)-ROW(Januari!$L$6)+1),ROW(G123))))</f>
        <v/>
      </c>
      <c r="I126" s="8" t="str">
        <f t="array" ref="I126">IF($A126="","",INDEX(Januari!J$6:J$44,SMALL(IF(Januari!$L$6:$L$44=$C$1,ROW(Januari!$L$6:$L$44)-ROW(Januari!$L$6)+1),ROW(H123))))</f>
        <v/>
      </c>
      <c r="J126" s="8" t="str">
        <f t="array" ref="J126">IF($A126="","",INDEX(Januari!K$6:K$44,SMALL(IF(Januari!$L$6:$L$44=$C$1,ROW(Januari!$L$6:$L$44)-ROW(Januari!$L$6)+1),ROW(I123))))</f>
        <v/>
      </c>
      <c r="K126" s="9"/>
    </row>
    <row r="127" spans="1:11">
      <c r="A127" s="6" t="str">
        <f t="array" ref="A127">IFERROR(INDEX(Januari!B$6:B$44,SMALL(IF(Januari!$L$6:$L$44=$C$1,ROW(Januari!$L$6:$L$44)-ROW(Januari!$L$6)+1),ROW(A124))),"")</f>
        <v/>
      </c>
      <c r="B127" s="7"/>
      <c r="C127" s="7" t="str">
        <f t="array" ref="C127">IF($A127="","",INDEX(Januari!D$6:D$44,SMALL(IF(Januari!$L$6:$L$44=$C$1,ROW(Januari!$L$6:$L$44)-ROW(Januari!$L$6)+1),ROW(B124))))</f>
        <v/>
      </c>
      <c r="D127" s="8" t="str">
        <f t="array" ref="D127">IF($A127="","",INDEX(Januari!E$6:E$44,SMALL(IF(Januari!$L$6:$L$44=$C$1,ROW(Januari!$L$6:$L$44)-ROW(Januari!$L$6)+1),ROW(C124))))</f>
        <v/>
      </c>
      <c r="E127" s="8" t="str">
        <f t="array" ref="E127">IF($A127="","",INDEX(Januari!F$6:F$44,SMALL(IF(Januari!$L$6:$L$44=$C$1,ROW(Januari!$L$6:$L$44)-ROW(Januari!$L$6)+1),ROW(D124))))</f>
        <v/>
      </c>
      <c r="F127" s="8" t="str">
        <f t="array" ref="F127">IF($A127="","",INDEX(Januari!G$6:G$44,SMALL(IF(Januari!$L$6:$L$44=$C$1,ROW(Januari!$L$6:$L$44)-ROW(Januari!$L$6)+1),ROW(E124))))</f>
        <v/>
      </c>
      <c r="G127" s="8" t="str">
        <f t="array" ref="G127">IF($A127="","",INDEX(Januari!H$6:H$44,SMALL(IF(Januari!$L$6:$L$44=$C$1,ROW(Januari!$L$6:$L$44)-ROW(Januari!$L$6)+1),ROW(F124))))</f>
        <v/>
      </c>
      <c r="H127" s="8" t="str">
        <f t="array" ref="H127">IF($A127="","",INDEX(Januari!I$6:I$44,SMALL(IF(Januari!$L$6:$L$44=$C$1,ROW(Januari!$L$6:$L$44)-ROW(Januari!$L$6)+1),ROW(G124))))</f>
        <v/>
      </c>
      <c r="I127" s="8" t="str">
        <f t="array" ref="I127">IF($A127="","",INDEX(Januari!J$6:J$44,SMALL(IF(Januari!$L$6:$L$44=$C$1,ROW(Januari!$L$6:$L$44)-ROW(Januari!$L$6)+1),ROW(H124))))</f>
        <v/>
      </c>
      <c r="J127" s="8" t="str">
        <f t="array" ref="J127">IF($A127="","",INDEX(Januari!K$6:K$44,SMALL(IF(Januari!$L$6:$L$44=$C$1,ROW(Januari!$L$6:$L$44)-ROW(Januari!$L$6)+1),ROW(I124))))</f>
        <v/>
      </c>
      <c r="K127" s="9"/>
    </row>
    <row r="128" spans="1:11">
      <c r="A128" s="6" t="str">
        <f t="array" ref="A128">IFERROR(INDEX(Januari!B$6:B$44,SMALL(IF(Januari!$L$6:$L$44=$C$1,ROW(Januari!$L$6:$L$44)-ROW(Januari!$L$6)+1),ROW(A125))),"")</f>
        <v/>
      </c>
      <c r="B128" s="7"/>
      <c r="C128" s="7" t="str">
        <f t="array" ref="C128">IF($A128="","",INDEX(Januari!D$6:D$44,SMALL(IF(Januari!$L$6:$L$44=$C$1,ROW(Januari!$L$6:$L$44)-ROW(Januari!$L$6)+1),ROW(B125))))</f>
        <v/>
      </c>
      <c r="D128" s="8" t="str">
        <f t="array" ref="D128">IF($A128="","",INDEX(Januari!E$6:E$44,SMALL(IF(Januari!$L$6:$L$44=$C$1,ROW(Januari!$L$6:$L$44)-ROW(Januari!$L$6)+1),ROW(C125))))</f>
        <v/>
      </c>
      <c r="E128" s="8" t="str">
        <f t="array" ref="E128">IF($A128="","",INDEX(Januari!F$6:F$44,SMALL(IF(Januari!$L$6:$L$44=$C$1,ROW(Januari!$L$6:$L$44)-ROW(Januari!$L$6)+1),ROW(D125))))</f>
        <v/>
      </c>
      <c r="F128" s="8" t="str">
        <f t="array" ref="F128">IF($A128="","",INDEX(Januari!G$6:G$44,SMALL(IF(Januari!$L$6:$L$44=$C$1,ROW(Januari!$L$6:$L$44)-ROW(Januari!$L$6)+1),ROW(E125))))</f>
        <v/>
      </c>
      <c r="G128" s="8" t="str">
        <f t="array" ref="G128">IF($A128="","",INDEX(Januari!H$6:H$44,SMALL(IF(Januari!$L$6:$L$44=$C$1,ROW(Januari!$L$6:$L$44)-ROW(Januari!$L$6)+1),ROW(F125))))</f>
        <v/>
      </c>
      <c r="H128" s="8" t="str">
        <f t="array" ref="H128">IF($A128="","",INDEX(Januari!I$6:I$44,SMALL(IF(Januari!$L$6:$L$44=$C$1,ROW(Januari!$L$6:$L$44)-ROW(Januari!$L$6)+1),ROW(G125))))</f>
        <v/>
      </c>
      <c r="I128" s="8" t="str">
        <f t="array" ref="I128">IF($A128="","",INDEX(Januari!J$6:J$44,SMALL(IF(Januari!$L$6:$L$44=$C$1,ROW(Januari!$L$6:$L$44)-ROW(Januari!$L$6)+1),ROW(H125))))</f>
        <v/>
      </c>
      <c r="J128" s="8" t="str">
        <f t="array" ref="J128">IF($A128="","",INDEX(Januari!K$6:K$44,SMALL(IF(Januari!$L$6:$L$44=$C$1,ROW(Januari!$L$6:$L$44)-ROW(Januari!$L$6)+1),ROW(I125))))</f>
        <v/>
      </c>
      <c r="K128" s="9"/>
    </row>
    <row r="129" spans="1:11">
      <c r="A129" s="6" t="str">
        <f t="array" ref="A129">IFERROR(INDEX(Januari!B$6:B$44,SMALL(IF(Januari!$L$6:$L$44=$C$1,ROW(Januari!$L$6:$L$44)-ROW(Januari!$L$6)+1),ROW(A126))),"")</f>
        <v/>
      </c>
      <c r="B129" s="7"/>
      <c r="C129" s="7" t="str">
        <f t="array" ref="C129">IF($A129="","",INDEX(Januari!D$6:D$44,SMALL(IF(Januari!$L$6:$L$44=$C$1,ROW(Januari!$L$6:$L$44)-ROW(Januari!$L$6)+1),ROW(B126))))</f>
        <v/>
      </c>
      <c r="D129" s="8" t="str">
        <f t="array" ref="D129">IF($A129="","",INDEX(Januari!E$6:E$44,SMALL(IF(Januari!$L$6:$L$44=$C$1,ROW(Januari!$L$6:$L$44)-ROW(Januari!$L$6)+1),ROW(C126))))</f>
        <v/>
      </c>
      <c r="E129" s="8" t="str">
        <f t="array" ref="E129">IF($A129="","",INDEX(Januari!F$6:F$44,SMALL(IF(Januari!$L$6:$L$44=$C$1,ROW(Januari!$L$6:$L$44)-ROW(Januari!$L$6)+1),ROW(D126))))</f>
        <v/>
      </c>
      <c r="F129" s="8" t="str">
        <f t="array" ref="F129">IF($A129="","",INDEX(Januari!G$6:G$44,SMALL(IF(Januari!$L$6:$L$44=$C$1,ROW(Januari!$L$6:$L$44)-ROW(Januari!$L$6)+1),ROW(E126))))</f>
        <v/>
      </c>
      <c r="G129" s="8" t="str">
        <f t="array" ref="G129">IF($A129="","",INDEX(Januari!H$6:H$44,SMALL(IF(Januari!$L$6:$L$44=$C$1,ROW(Januari!$L$6:$L$44)-ROW(Januari!$L$6)+1),ROW(F126))))</f>
        <v/>
      </c>
      <c r="H129" s="8" t="str">
        <f t="array" ref="H129">IF($A129="","",INDEX(Januari!I$6:I$44,SMALL(IF(Januari!$L$6:$L$44=$C$1,ROW(Januari!$L$6:$L$44)-ROW(Januari!$L$6)+1),ROW(G126))))</f>
        <v/>
      </c>
      <c r="I129" s="8" t="str">
        <f t="array" ref="I129">IF($A129="","",INDEX(Januari!J$6:J$44,SMALL(IF(Januari!$L$6:$L$44=$C$1,ROW(Januari!$L$6:$L$44)-ROW(Januari!$L$6)+1),ROW(H126))))</f>
        <v/>
      </c>
      <c r="J129" s="8" t="str">
        <f t="array" ref="J129">IF($A129="","",INDEX(Januari!K$6:K$44,SMALL(IF(Januari!$L$6:$L$44=$C$1,ROW(Januari!$L$6:$L$44)-ROW(Januari!$L$6)+1),ROW(I126))))</f>
        <v/>
      </c>
      <c r="K129" s="9"/>
    </row>
    <row r="130" spans="1:11">
      <c r="A130" s="6" t="str">
        <f t="array" ref="A130">IFERROR(INDEX(Januari!B$6:B$44,SMALL(IF(Januari!$L$6:$L$44=$C$1,ROW(Januari!$L$6:$L$44)-ROW(Januari!$L$6)+1),ROW(A127))),"")</f>
        <v/>
      </c>
      <c r="B130" s="7"/>
      <c r="C130" s="7" t="str">
        <f t="array" ref="C130">IF($A130="","",INDEX(Januari!D$6:D$44,SMALL(IF(Januari!$L$6:$L$44=$C$1,ROW(Januari!$L$6:$L$44)-ROW(Januari!$L$6)+1),ROW(B127))))</f>
        <v/>
      </c>
      <c r="D130" s="8" t="str">
        <f t="array" ref="D130">IF($A130="","",INDEX(Januari!E$6:E$44,SMALL(IF(Januari!$L$6:$L$44=$C$1,ROW(Januari!$L$6:$L$44)-ROW(Januari!$L$6)+1),ROW(C127))))</f>
        <v/>
      </c>
      <c r="E130" s="8" t="str">
        <f t="array" ref="E130">IF($A130="","",INDEX(Januari!F$6:F$44,SMALL(IF(Januari!$L$6:$L$44=$C$1,ROW(Januari!$L$6:$L$44)-ROW(Januari!$L$6)+1),ROW(D127))))</f>
        <v/>
      </c>
      <c r="F130" s="8" t="str">
        <f t="array" ref="F130">IF($A130="","",INDEX(Januari!G$6:G$44,SMALL(IF(Januari!$L$6:$L$44=$C$1,ROW(Januari!$L$6:$L$44)-ROW(Januari!$L$6)+1),ROW(E127))))</f>
        <v/>
      </c>
      <c r="G130" s="8" t="str">
        <f t="array" ref="G130">IF($A130="","",INDEX(Januari!H$6:H$44,SMALL(IF(Januari!$L$6:$L$44=$C$1,ROW(Januari!$L$6:$L$44)-ROW(Januari!$L$6)+1),ROW(F127))))</f>
        <v/>
      </c>
      <c r="H130" s="8" t="str">
        <f t="array" ref="H130">IF($A130="","",INDEX(Januari!I$6:I$44,SMALL(IF(Januari!$L$6:$L$44=$C$1,ROW(Januari!$L$6:$L$44)-ROW(Januari!$L$6)+1),ROW(G127))))</f>
        <v/>
      </c>
      <c r="I130" s="8" t="str">
        <f t="array" ref="I130">IF($A130="","",INDEX(Januari!J$6:J$44,SMALL(IF(Januari!$L$6:$L$44=$C$1,ROW(Januari!$L$6:$L$44)-ROW(Januari!$L$6)+1),ROW(H127))))</f>
        <v/>
      </c>
      <c r="J130" s="8" t="str">
        <f t="array" ref="J130">IF($A130="","",INDEX(Januari!K$6:K$44,SMALL(IF(Januari!$L$6:$L$44=$C$1,ROW(Januari!$L$6:$L$44)-ROW(Januari!$L$6)+1),ROW(I127))))</f>
        <v/>
      </c>
      <c r="K130" s="9"/>
    </row>
    <row r="131" spans="1:11">
      <c r="A131" s="6" t="str">
        <f t="array" ref="A131">IFERROR(INDEX(Januari!B$6:B$44,SMALL(IF(Januari!$L$6:$L$44=$C$1,ROW(Januari!$L$6:$L$44)-ROW(Januari!$L$6)+1),ROW(A128))),"")</f>
        <v/>
      </c>
      <c r="B131" s="7"/>
      <c r="C131" s="7" t="str">
        <f t="array" ref="C131">IF($A131="","",INDEX(Januari!D$6:D$44,SMALL(IF(Januari!$L$6:$L$44=$C$1,ROW(Januari!$L$6:$L$44)-ROW(Januari!$L$6)+1),ROW(B128))))</f>
        <v/>
      </c>
      <c r="D131" s="8" t="str">
        <f t="array" ref="D131">IF($A131="","",INDEX(Januari!E$6:E$44,SMALL(IF(Januari!$L$6:$L$44=$C$1,ROW(Januari!$L$6:$L$44)-ROW(Januari!$L$6)+1),ROW(C128))))</f>
        <v/>
      </c>
      <c r="E131" s="8" t="str">
        <f t="array" ref="E131">IF($A131="","",INDEX(Januari!F$6:F$44,SMALL(IF(Januari!$L$6:$L$44=$C$1,ROW(Januari!$L$6:$L$44)-ROW(Januari!$L$6)+1),ROW(D128))))</f>
        <v/>
      </c>
      <c r="F131" s="8" t="str">
        <f t="array" ref="F131">IF($A131="","",INDEX(Januari!G$6:G$44,SMALL(IF(Januari!$L$6:$L$44=$C$1,ROW(Januari!$L$6:$L$44)-ROW(Januari!$L$6)+1),ROW(E128))))</f>
        <v/>
      </c>
      <c r="G131" s="8" t="str">
        <f t="array" ref="G131">IF($A131="","",INDEX(Januari!H$6:H$44,SMALL(IF(Januari!$L$6:$L$44=$C$1,ROW(Januari!$L$6:$L$44)-ROW(Januari!$L$6)+1),ROW(F128))))</f>
        <v/>
      </c>
      <c r="H131" s="8" t="str">
        <f t="array" ref="H131">IF($A131="","",INDEX(Januari!I$6:I$44,SMALL(IF(Januari!$L$6:$L$44=$C$1,ROW(Januari!$L$6:$L$44)-ROW(Januari!$L$6)+1),ROW(G128))))</f>
        <v/>
      </c>
      <c r="I131" s="8" t="str">
        <f t="array" ref="I131">IF($A131="","",INDEX(Januari!J$6:J$44,SMALL(IF(Januari!$L$6:$L$44=$C$1,ROW(Januari!$L$6:$L$44)-ROW(Januari!$L$6)+1),ROW(H128))))</f>
        <v/>
      </c>
      <c r="J131" s="8" t="str">
        <f t="array" ref="J131">IF($A131="","",INDEX(Januari!K$6:K$44,SMALL(IF(Januari!$L$6:$L$44=$C$1,ROW(Januari!$L$6:$L$44)-ROW(Januari!$L$6)+1),ROW(I128))))</f>
        <v/>
      </c>
      <c r="K131" s="9"/>
    </row>
    <row r="132" spans="1:11">
      <c r="A132" s="6" t="str">
        <f t="array" ref="A132">IFERROR(INDEX(Januari!B$6:B$44,SMALL(IF(Januari!$L$6:$L$44=$C$1,ROW(Januari!$L$6:$L$44)-ROW(Januari!$L$6)+1),ROW(A129))),"")</f>
        <v/>
      </c>
      <c r="B132" s="7"/>
      <c r="C132" s="7" t="str">
        <f t="array" ref="C132">IF($A132="","",INDEX(Januari!D$6:D$44,SMALL(IF(Januari!$L$6:$L$44=$C$1,ROW(Januari!$L$6:$L$44)-ROW(Januari!$L$6)+1),ROW(B129))))</f>
        <v/>
      </c>
      <c r="D132" s="8" t="str">
        <f t="array" ref="D132">IF($A132="","",INDEX(Januari!E$6:E$44,SMALL(IF(Januari!$L$6:$L$44=$C$1,ROW(Januari!$L$6:$L$44)-ROW(Januari!$L$6)+1),ROW(C129))))</f>
        <v/>
      </c>
      <c r="E132" s="8" t="str">
        <f t="array" ref="E132">IF($A132="","",INDEX(Januari!F$6:F$44,SMALL(IF(Januari!$L$6:$L$44=$C$1,ROW(Januari!$L$6:$L$44)-ROW(Januari!$L$6)+1),ROW(D129))))</f>
        <v/>
      </c>
      <c r="F132" s="8" t="str">
        <f t="array" ref="F132">IF($A132="","",INDEX(Januari!G$6:G$44,SMALL(IF(Januari!$L$6:$L$44=$C$1,ROW(Januari!$L$6:$L$44)-ROW(Januari!$L$6)+1),ROW(E129))))</f>
        <v/>
      </c>
      <c r="G132" s="8" t="str">
        <f t="array" ref="G132">IF($A132="","",INDEX(Januari!H$6:H$44,SMALL(IF(Januari!$L$6:$L$44=$C$1,ROW(Januari!$L$6:$L$44)-ROW(Januari!$L$6)+1),ROW(F129))))</f>
        <v/>
      </c>
      <c r="H132" s="8" t="str">
        <f t="array" ref="H132">IF($A132="","",INDEX(Januari!I$6:I$44,SMALL(IF(Januari!$L$6:$L$44=$C$1,ROW(Januari!$L$6:$L$44)-ROW(Januari!$L$6)+1),ROW(G129))))</f>
        <v/>
      </c>
      <c r="I132" s="8" t="str">
        <f t="array" ref="I132">IF($A132="","",INDEX(Januari!J$6:J$44,SMALL(IF(Januari!$L$6:$L$44=$C$1,ROW(Januari!$L$6:$L$44)-ROW(Januari!$L$6)+1),ROW(H129))))</f>
        <v/>
      </c>
      <c r="J132" s="8" t="str">
        <f t="array" ref="J132">IF($A132="","",INDEX(Januari!K$6:K$44,SMALL(IF(Januari!$L$6:$L$44=$C$1,ROW(Januari!$L$6:$L$44)-ROW(Januari!$L$6)+1),ROW(I129))))</f>
        <v/>
      </c>
      <c r="K132" s="9"/>
    </row>
    <row r="133" spans="1:11">
      <c r="A133" s="6" t="str">
        <f t="array" ref="A133">IFERROR(INDEX(Januari!B$6:B$44,SMALL(IF(Januari!$L$6:$L$44=$C$1,ROW(Januari!$L$6:$L$44)-ROW(Januari!$L$6)+1),ROW(A130))),"")</f>
        <v/>
      </c>
      <c r="B133" s="7"/>
      <c r="C133" s="7" t="str">
        <f t="array" ref="C133">IF($A133="","",INDEX(Januari!D$6:D$44,SMALL(IF(Januari!$L$6:$L$44=$C$1,ROW(Januari!$L$6:$L$44)-ROW(Januari!$L$6)+1),ROW(B130))))</f>
        <v/>
      </c>
      <c r="D133" s="8" t="str">
        <f t="array" ref="D133">IF($A133="","",INDEX(Januari!E$6:E$44,SMALL(IF(Januari!$L$6:$L$44=$C$1,ROW(Januari!$L$6:$L$44)-ROW(Januari!$L$6)+1),ROW(C130))))</f>
        <v/>
      </c>
      <c r="E133" s="8" t="str">
        <f t="array" ref="E133">IF($A133="","",INDEX(Januari!F$6:F$44,SMALL(IF(Januari!$L$6:$L$44=$C$1,ROW(Januari!$L$6:$L$44)-ROW(Januari!$L$6)+1),ROW(D130))))</f>
        <v/>
      </c>
      <c r="F133" s="8" t="str">
        <f t="array" ref="F133">IF($A133="","",INDEX(Januari!G$6:G$44,SMALL(IF(Januari!$L$6:$L$44=$C$1,ROW(Januari!$L$6:$L$44)-ROW(Januari!$L$6)+1),ROW(E130))))</f>
        <v/>
      </c>
      <c r="G133" s="8" t="str">
        <f t="array" ref="G133">IF($A133="","",INDEX(Januari!H$6:H$44,SMALL(IF(Januari!$L$6:$L$44=$C$1,ROW(Januari!$L$6:$L$44)-ROW(Januari!$L$6)+1),ROW(F130))))</f>
        <v/>
      </c>
      <c r="H133" s="8" t="str">
        <f t="array" ref="H133">IF($A133="","",INDEX(Januari!I$6:I$44,SMALL(IF(Januari!$L$6:$L$44=$C$1,ROW(Januari!$L$6:$L$44)-ROW(Januari!$L$6)+1),ROW(G130))))</f>
        <v/>
      </c>
      <c r="I133" s="8" t="str">
        <f t="array" ref="I133">IF($A133="","",INDEX(Januari!J$6:J$44,SMALL(IF(Januari!$L$6:$L$44=$C$1,ROW(Januari!$L$6:$L$44)-ROW(Januari!$L$6)+1),ROW(H130))))</f>
        <v/>
      </c>
      <c r="J133" s="8" t="str">
        <f t="array" ref="J133">IF($A133="","",INDEX(Januari!K$6:K$44,SMALL(IF(Januari!$L$6:$L$44=$C$1,ROW(Januari!$L$6:$L$44)-ROW(Januari!$L$6)+1),ROW(I130))))</f>
        <v/>
      </c>
      <c r="K133" s="9"/>
    </row>
    <row r="134" spans="1:11">
      <c r="A134" s="6" t="str">
        <f t="array" ref="A134">IFERROR(INDEX(Januari!B$6:B$44,SMALL(IF(Januari!$L$6:$L$44=$C$1,ROW(Januari!$L$6:$L$44)-ROW(Januari!$L$6)+1),ROW(A131))),"")</f>
        <v/>
      </c>
      <c r="B134" s="7"/>
      <c r="C134" s="7" t="str">
        <f t="array" ref="C134">IF($A134="","",INDEX(Januari!D$6:D$44,SMALL(IF(Januari!$L$6:$L$44=$C$1,ROW(Januari!$L$6:$L$44)-ROW(Januari!$L$6)+1),ROW(B131))))</f>
        <v/>
      </c>
      <c r="D134" s="8" t="str">
        <f t="array" ref="D134">IF($A134="","",INDEX(Januari!E$6:E$44,SMALL(IF(Januari!$L$6:$L$44=$C$1,ROW(Januari!$L$6:$L$44)-ROW(Januari!$L$6)+1),ROW(C131))))</f>
        <v/>
      </c>
      <c r="E134" s="8" t="str">
        <f t="array" ref="E134">IF($A134="","",INDEX(Januari!F$6:F$44,SMALL(IF(Januari!$L$6:$L$44=$C$1,ROW(Januari!$L$6:$L$44)-ROW(Januari!$L$6)+1),ROW(D131))))</f>
        <v/>
      </c>
      <c r="F134" s="8" t="str">
        <f t="array" ref="F134">IF($A134="","",INDEX(Januari!G$6:G$44,SMALL(IF(Januari!$L$6:$L$44=$C$1,ROW(Januari!$L$6:$L$44)-ROW(Januari!$L$6)+1),ROW(E131))))</f>
        <v/>
      </c>
      <c r="G134" s="8" t="str">
        <f t="array" ref="G134">IF($A134="","",INDEX(Januari!H$6:H$44,SMALL(IF(Januari!$L$6:$L$44=$C$1,ROW(Januari!$L$6:$L$44)-ROW(Januari!$L$6)+1),ROW(F131))))</f>
        <v/>
      </c>
      <c r="H134" s="8" t="str">
        <f t="array" ref="H134">IF($A134="","",INDEX(Januari!I$6:I$44,SMALL(IF(Januari!$L$6:$L$44=$C$1,ROW(Januari!$L$6:$L$44)-ROW(Januari!$L$6)+1),ROW(G131))))</f>
        <v/>
      </c>
      <c r="I134" s="8" t="str">
        <f t="array" ref="I134">IF($A134="","",INDEX(Januari!J$6:J$44,SMALL(IF(Januari!$L$6:$L$44=$C$1,ROW(Januari!$L$6:$L$44)-ROW(Januari!$L$6)+1),ROW(H131))))</f>
        <v/>
      </c>
      <c r="J134" s="8" t="str">
        <f t="array" ref="J134">IF($A134="","",INDEX(Januari!K$6:K$44,SMALL(IF(Januari!$L$6:$L$44=$C$1,ROW(Januari!$L$6:$L$44)-ROW(Januari!$L$6)+1),ROW(I131))))</f>
        <v/>
      </c>
      <c r="K134" s="9"/>
    </row>
    <row r="135" spans="1:11">
      <c r="A135" s="6" t="str">
        <f t="array" ref="A135">IFERROR(INDEX(Januari!B$6:B$44,SMALL(IF(Januari!$L$6:$L$44=$C$1,ROW(Januari!$L$6:$L$44)-ROW(Januari!$L$6)+1),ROW(A132))),"")</f>
        <v/>
      </c>
      <c r="B135" s="7"/>
      <c r="C135" s="7" t="str">
        <f t="array" ref="C135">IF($A135="","",INDEX(Januari!D$6:D$44,SMALL(IF(Januari!$L$6:$L$44=$C$1,ROW(Januari!$L$6:$L$44)-ROW(Januari!$L$6)+1),ROW(B132))))</f>
        <v/>
      </c>
      <c r="D135" s="8" t="str">
        <f t="array" ref="D135">IF($A135="","",INDEX(Januari!E$6:E$44,SMALL(IF(Januari!$L$6:$L$44=$C$1,ROW(Januari!$L$6:$L$44)-ROW(Januari!$L$6)+1),ROW(C132))))</f>
        <v/>
      </c>
      <c r="E135" s="8" t="str">
        <f t="array" ref="E135">IF($A135="","",INDEX(Januari!F$6:F$44,SMALL(IF(Januari!$L$6:$L$44=$C$1,ROW(Januari!$L$6:$L$44)-ROW(Januari!$L$6)+1),ROW(D132))))</f>
        <v/>
      </c>
      <c r="F135" s="8" t="str">
        <f t="array" ref="F135">IF($A135="","",INDEX(Januari!G$6:G$44,SMALL(IF(Januari!$L$6:$L$44=$C$1,ROW(Januari!$L$6:$L$44)-ROW(Januari!$L$6)+1),ROW(E132))))</f>
        <v/>
      </c>
      <c r="G135" s="8" t="str">
        <f t="array" ref="G135">IF($A135="","",INDEX(Januari!H$6:H$44,SMALL(IF(Januari!$L$6:$L$44=$C$1,ROW(Januari!$L$6:$L$44)-ROW(Januari!$L$6)+1),ROW(F132))))</f>
        <v/>
      </c>
      <c r="H135" s="8" t="str">
        <f t="array" ref="H135">IF($A135="","",INDEX(Januari!I$6:I$44,SMALL(IF(Januari!$L$6:$L$44=$C$1,ROW(Januari!$L$6:$L$44)-ROW(Januari!$L$6)+1),ROW(G132))))</f>
        <v/>
      </c>
      <c r="I135" s="8" t="str">
        <f t="array" ref="I135">IF($A135="","",INDEX(Januari!J$6:J$44,SMALL(IF(Januari!$L$6:$L$44=$C$1,ROW(Januari!$L$6:$L$44)-ROW(Januari!$L$6)+1),ROW(H132))))</f>
        <v/>
      </c>
      <c r="J135" s="8" t="str">
        <f t="array" ref="J135">IF($A135="","",INDEX(Januari!K$6:K$44,SMALL(IF(Januari!$L$6:$L$44=$C$1,ROW(Januari!$L$6:$L$44)-ROW(Januari!$L$6)+1),ROW(I132))))</f>
        <v/>
      </c>
      <c r="K135" s="9"/>
    </row>
    <row r="136" spans="1:11">
      <c r="A136" s="6" t="str">
        <f t="array" ref="A136">IFERROR(INDEX(Januari!B$6:B$44,SMALL(IF(Januari!$L$6:$L$44=$C$1,ROW(Januari!$L$6:$L$44)-ROW(Januari!$L$6)+1),ROW(A133))),"")</f>
        <v/>
      </c>
      <c r="B136" s="7"/>
      <c r="C136" s="7" t="str">
        <f t="array" ref="C136">IF($A136="","",INDEX(Januari!D$6:D$44,SMALL(IF(Januari!$L$6:$L$44=$C$1,ROW(Januari!$L$6:$L$44)-ROW(Januari!$L$6)+1),ROW(B133))))</f>
        <v/>
      </c>
      <c r="D136" s="8" t="str">
        <f t="array" ref="D136">IF($A136="","",INDEX(Januari!E$6:E$44,SMALL(IF(Januari!$L$6:$L$44=$C$1,ROW(Januari!$L$6:$L$44)-ROW(Januari!$L$6)+1),ROW(C133))))</f>
        <v/>
      </c>
      <c r="E136" s="8" t="str">
        <f t="array" ref="E136">IF($A136="","",INDEX(Januari!F$6:F$44,SMALL(IF(Januari!$L$6:$L$44=$C$1,ROW(Januari!$L$6:$L$44)-ROW(Januari!$L$6)+1),ROW(D133))))</f>
        <v/>
      </c>
      <c r="F136" s="8" t="str">
        <f t="array" ref="F136">IF($A136="","",INDEX(Januari!G$6:G$44,SMALL(IF(Januari!$L$6:$L$44=$C$1,ROW(Januari!$L$6:$L$44)-ROW(Januari!$L$6)+1),ROW(E133))))</f>
        <v/>
      </c>
      <c r="G136" s="8" t="str">
        <f t="array" ref="G136">IF($A136="","",INDEX(Januari!H$6:H$44,SMALL(IF(Januari!$L$6:$L$44=$C$1,ROW(Januari!$L$6:$L$44)-ROW(Januari!$L$6)+1),ROW(F133))))</f>
        <v/>
      </c>
      <c r="H136" s="8" t="str">
        <f t="array" ref="H136">IF($A136="","",INDEX(Januari!I$6:I$44,SMALL(IF(Januari!$L$6:$L$44=$C$1,ROW(Januari!$L$6:$L$44)-ROW(Januari!$L$6)+1),ROW(G133))))</f>
        <v/>
      </c>
      <c r="I136" s="8" t="str">
        <f t="array" ref="I136">IF($A136="","",INDEX(Januari!J$6:J$44,SMALL(IF(Januari!$L$6:$L$44=$C$1,ROW(Januari!$L$6:$L$44)-ROW(Januari!$L$6)+1),ROW(H133))))</f>
        <v/>
      </c>
      <c r="J136" s="8" t="str">
        <f t="array" ref="J136">IF($A136="","",INDEX(Januari!K$6:K$44,SMALL(IF(Januari!$L$6:$L$44=$C$1,ROW(Januari!$L$6:$L$44)-ROW(Januari!$L$6)+1),ROW(I133))))</f>
        <v/>
      </c>
      <c r="K136" s="9"/>
    </row>
    <row r="137" spans="1:11">
      <c r="A137" s="6" t="str">
        <f t="array" ref="A137">IFERROR(INDEX(Januari!B$6:B$44,SMALL(IF(Januari!$L$6:$L$44=$C$1,ROW(Januari!$L$6:$L$44)-ROW(Januari!$L$6)+1),ROW(A134))),"")</f>
        <v/>
      </c>
      <c r="B137" s="7"/>
      <c r="C137" s="7" t="str">
        <f t="array" ref="C137">IF($A137="","",INDEX(Januari!D$6:D$44,SMALL(IF(Januari!$L$6:$L$44=$C$1,ROW(Januari!$L$6:$L$44)-ROW(Januari!$L$6)+1),ROW(B134))))</f>
        <v/>
      </c>
      <c r="D137" s="8" t="str">
        <f t="array" ref="D137">IF($A137="","",INDEX(Januari!E$6:E$44,SMALL(IF(Januari!$L$6:$L$44=$C$1,ROW(Januari!$L$6:$L$44)-ROW(Januari!$L$6)+1),ROW(C134))))</f>
        <v/>
      </c>
      <c r="E137" s="8" t="str">
        <f t="array" ref="E137">IF($A137="","",INDEX(Januari!F$6:F$44,SMALL(IF(Januari!$L$6:$L$44=$C$1,ROW(Januari!$L$6:$L$44)-ROW(Januari!$L$6)+1),ROW(D134))))</f>
        <v/>
      </c>
      <c r="F137" s="8" t="str">
        <f t="array" ref="F137">IF($A137="","",INDEX(Januari!G$6:G$44,SMALL(IF(Januari!$L$6:$L$44=$C$1,ROW(Januari!$L$6:$L$44)-ROW(Januari!$L$6)+1),ROW(E134))))</f>
        <v/>
      </c>
      <c r="G137" s="8" t="str">
        <f t="array" ref="G137">IF($A137="","",INDEX(Januari!H$6:H$44,SMALL(IF(Januari!$L$6:$L$44=$C$1,ROW(Januari!$L$6:$L$44)-ROW(Januari!$L$6)+1),ROW(F134))))</f>
        <v/>
      </c>
      <c r="H137" s="8" t="str">
        <f t="array" ref="H137">IF($A137="","",INDEX(Januari!I$6:I$44,SMALL(IF(Januari!$L$6:$L$44=$C$1,ROW(Januari!$L$6:$L$44)-ROW(Januari!$L$6)+1),ROW(G134))))</f>
        <v/>
      </c>
      <c r="I137" s="8" t="str">
        <f t="array" ref="I137">IF($A137="","",INDEX(Januari!J$6:J$44,SMALL(IF(Januari!$L$6:$L$44=$C$1,ROW(Januari!$L$6:$L$44)-ROW(Januari!$L$6)+1),ROW(H134))))</f>
        <v/>
      </c>
      <c r="J137" s="8" t="str">
        <f t="array" ref="J137">IF($A137="","",INDEX(Januari!K$6:K$44,SMALL(IF(Januari!$L$6:$L$44=$C$1,ROW(Januari!$L$6:$L$44)-ROW(Januari!$L$6)+1),ROW(I134))))</f>
        <v/>
      </c>
      <c r="K137" s="9"/>
    </row>
    <row r="138" spans="1:11">
      <c r="A138" s="6" t="str">
        <f t="array" ref="A138">IFERROR(INDEX(Januari!B$6:B$44,SMALL(IF(Januari!$L$6:$L$44=$C$1,ROW(Januari!$L$6:$L$44)-ROW(Januari!$L$6)+1),ROW(A135))),"")</f>
        <v/>
      </c>
      <c r="B138" s="7"/>
      <c r="C138" s="7" t="str">
        <f t="array" ref="C138">IF($A138="","",INDEX(Januari!D$6:D$44,SMALL(IF(Januari!$L$6:$L$44=$C$1,ROW(Januari!$L$6:$L$44)-ROW(Januari!$L$6)+1),ROW(B135))))</f>
        <v/>
      </c>
      <c r="D138" s="8" t="str">
        <f t="array" ref="D138">IF($A138="","",INDEX(Januari!E$6:E$44,SMALL(IF(Januari!$L$6:$L$44=$C$1,ROW(Januari!$L$6:$L$44)-ROW(Januari!$L$6)+1),ROW(C135))))</f>
        <v/>
      </c>
      <c r="E138" s="8" t="str">
        <f t="array" ref="E138">IF($A138="","",INDEX(Januari!F$6:F$44,SMALL(IF(Januari!$L$6:$L$44=$C$1,ROW(Januari!$L$6:$L$44)-ROW(Januari!$L$6)+1),ROW(D135))))</f>
        <v/>
      </c>
      <c r="F138" s="8" t="str">
        <f t="array" ref="F138">IF($A138="","",INDEX(Januari!G$6:G$44,SMALL(IF(Januari!$L$6:$L$44=$C$1,ROW(Januari!$L$6:$L$44)-ROW(Januari!$L$6)+1),ROW(E135))))</f>
        <v/>
      </c>
      <c r="G138" s="8" t="str">
        <f t="array" ref="G138">IF($A138="","",INDEX(Januari!H$6:H$44,SMALL(IF(Januari!$L$6:$L$44=$C$1,ROW(Januari!$L$6:$L$44)-ROW(Januari!$L$6)+1),ROW(F135))))</f>
        <v/>
      </c>
      <c r="H138" s="8" t="str">
        <f t="array" ref="H138">IF($A138="","",INDEX(Januari!I$6:I$44,SMALL(IF(Januari!$L$6:$L$44=$C$1,ROW(Januari!$L$6:$L$44)-ROW(Januari!$L$6)+1),ROW(G135))))</f>
        <v/>
      </c>
      <c r="I138" s="8" t="str">
        <f t="array" ref="I138">IF($A138="","",INDEX(Januari!J$6:J$44,SMALL(IF(Januari!$L$6:$L$44=$C$1,ROW(Januari!$L$6:$L$44)-ROW(Januari!$L$6)+1),ROW(H135))))</f>
        <v/>
      </c>
      <c r="J138" s="8" t="str">
        <f t="array" ref="J138">IF($A138="","",INDEX(Januari!K$6:K$44,SMALL(IF(Januari!$L$6:$L$44=$C$1,ROW(Januari!$L$6:$L$44)-ROW(Januari!$L$6)+1),ROW(I135))))</f>
        <v/>
      </c>
      <c r="K138" s="9"/>
    </row>
    <row r="139" spans="1:11">
      <c r="A139" s="6" t="str">
        <f t="array" ref="A139">IFERROR(INDEX(Januari!B$6:B$44,SMALL(IF(Januari!$L$6:$L$44=$C$1,ROW(Januari!$L$6:$L$44)-ROW(Januari!$L$6)+1),ROW(A136))),"")</f>
        <v/>
      </c>
      <c r="B139" s="7"/>
      <c r="C139" s="7" t="str">
        <f t="array" ref="C139">IF($A139="","",INDEX(Januari!D$6:D$44,SMALL(IF(Januari!$L$6:$L$44=$C$1,ROW(Januari!$L$6:$L$44)-ROW(Januari!$L$6)+1),ROW(B136))))</f>
        <v/>
      </c>
      <c r="D139" s="8" t="str">
        <f t="array" ref="D139">IF($A139="","",INDEX(Januari!E$6:E$44,SMALL(IF(Januari!$L$6:$L$44=$C$1,ROW(Januari!$L$6:$L$44)-ROW(Januari!$L$6)+1),ROW(C136))))</f>
        <v/>
      </c>
      <c r="E139" s="8" t="str">
        <f t="array" ref="E139">IF($A139="","",INDEX(Januari!F$6:F$44,SMALL(IF(Januari!$L$6:$L$44=$C$1,ROW(Januari!$L$6:$L$44)-ROW(Januari!$L$6)+1),ROW(D136))))</f>
        <v/>
      </c>
      <c r="F139" s="8" t="str">
        <f t="array" ref="F139">IF($A139="","",INDEX(Januari!G$6:G$44,SMALL(IF(Januari!$L$6:$L$44=$C$1,ROW(Januari!$L$6:$L$44)-ROW(Januari!$L$6)+1),ROW(E136))))</f>
        <v/>
      </c>
      <c r="G139" s="8" t="str">
        <f t="array" ref="G139">IF($A139="","",INDEX(Januari!H$6:H$44,SMALL(IF(Januari!$L$6:$L$44=$C$1,ROW(Januari!$L$6:$L$44)-ROW(Januari!$L$6)+1),ROW(F136))))</f>
        <v/>
      </c>
      <c r="H139" s="8" t="str">
        <f t="array" ref="H139">IF($A139="","",INDEX(Januari!I$6:I$44,SMALL(IF(Januari!$L$6:$L$44=$C$1,ROW(Januari!$L$6:$L$44)-ROW(Januari!$L$6)+1),ROW(G136))))</f>
        <v/>
      </c>
      <c r="I139" s="8" t="str">
        <f t="array" ref="I139">IF($A139="","",INDEX(Januari!J$6:J$44,SMALL(IF(Januari!$L$6:$L$44=$C$1,ROW(Januari!$L$6:$L$44)-ROW(Januari!$L$6)+1),ROW(H136))))</f>
        <v/>
      </c>
      <c r="J139" s="8" t="str">
        <f t="array" ref="J139">IF($A139="","",INDEX(Januari!K$6:K$44,SMALL(IF(Januari!$L$6:$L$44=$C$1,ROW(Januari!$L$6:$L$44)-ROW(Januari!$L$6)+1),ROW(I136))))</f>
        <v/>
      </c>
      <c r="K139" s="9"/>
    </row>
    <row r="140" spans="1:11">
      <c r="A140" s="6" t="str">
        <f t="array" ref="A140">IFERROR(INDEX(Januari!B$6:B$44,SMALL(IF(Januari!$L$6:$L$44=$C$1,ROW(Januari!$L$6:$L$44)-ROW(Januari!$L$6)+1),ROW(A137))),"")</f>
        <v/>
      </c>
      <c r="B140" s="7"/>
      <c r="C140" s="7" t="str">
        <f t="array" ref="C140">IF($A140="","",INDEX(Januari!D$6:D$44,SMALL(IF(Januari!$L$6:$L$44=$C$1,ROW(Januari!$L$6:$L$44)-ROW(Januari!$L$6)+1),ROW(B137))))</f>
        <v/>
      </c>
      <c r="D140" s="8" t="str">
        <f t="array" ref="D140">IF($A140="","",INDEX(Januari!E$6:E$44,SMALL(IF(Januari!$L$6:$L$44=$C$1,ROW(Januari!$L$6:$L$44)-ROW(Januari!$L$6)+1),ROW(C137))))</f>
        <v/>
      </c>
      <c r="E140" s="8" t="str">
        <f t="array" ref="E140">IF($A140="","",INDEX(Januari!F$6:F$44,SMALL(IF(Januari!$L$6:$L$44=$C$1,ROW(Januari!$L$6:$L$44)-ROW(Januari!$L$6)+1),ROW(D137))))</f>
        <v/>
      </c>
      <c r="F140" s="8" t="str">
        <f t="array" ref="F140">IF($A140="","",INDEX(Januari!G$6:G$44,SMALL(IF(Januari!$L$6:$L$44=$C$1,ROW(Januari!$L$6:$L$44)-ROW(Januari!$L$6)+1),ROW(E137))))</f>
        <v/>
      </c>
      <c r="G140" s="8" t="str">
        <f t="array" ref="G140">IF($A140="","",INDEX(Januari!H$6:H$44,SMALL(IF(Januari!$L$6:$L$44=$C$1,ROW(Januari!$L$6:$L$44)-ROW(Januari!$L$6)+1),ROW(F137))))</f>
        <v/>
      </c>
      <c r="H140" s="8" t="str">
        <f t="array" ref="H140">IF($A140="","",INDEX(Januari!I$6:I$44,SMALL(IF(Januari!$L$6:$L$44=$C$1,ROW(Januari!$L$6:$L$44)-ROW(Januari!$L$6)+1),ROW(G137))))</f>
        <v/>
      </c>
      <c r="I140" s="8" t="str">
        <f t="array" ref="I140">IF($A140="","",INDEX(Januari!J$6:J$44,SMALL(IF(Januari!$L$6:$L$44=$C$1,ROW(Januari!$L$6:$L$44)-ROW(Januari!$L$6)+1),ROW(H137))))</f>
        <v/>
      </c>
      <c r="J140" s="8" t="str">
        <f t="array" ref="J140">IF($A140="","",INDEX(Januari!K$6:K$44,SMALL(IF(Januari!$L$6:$L$44=$C$1,ROW(Januari!$L$6:$L$44)-ROW(Januari!$L$6)+1),ROW(I137))))</f>
        <v/>
      </c>
      <c r="K140" s="9"/>
    </row>
    <row r="141" spans="1:11">
      <c r="A141" s="6" t="str">
        <f t="array" ref="A141">IFERROR(INDEX(Januari!B$6:B$44,SMALL(IF(Januari!$L$6:$L$44=$C$1,ROW(Januari!$L$6:$L$44)-ROW(Januari!$L$6)+1),ROW(A138))),"")</f>
        <v/>
      </c>
      <c r="B141" s="7"/>
      <c r="C141" s="7" t="str">
        <f t="array" ref="C141">IF($A141="","",INDEX(Januari!D$6:D$44,SMALL(IF(Januari!$L$6:$L$44=$C$1,ROW(Januari!$L$6:$L$44)-ROW(Januari!$L$6)+1),ROW(B138))))</f>
        <v/>
      </c>
      <c r="D141" s="8" t="str">
        <f t="array" ref="D141">IF($A141="","",INDEX(Januari!E$6:E$44,SMALL(IF(Januari!$L$6:$L$44=$C$1,ROW(Januari!$L$6:$L$44)-ROW(Januari!$L$6)+1),ROW(C138))))</f>
        <v/>
      </c>
      <c r="E141" s="8" t="str">
        <f t="array" ref="E141">IF($A141="","",INDEX(Januari!F$6:F$44,SMALL(IF(Januari!$L$6:$L$44=$C$1,ROW(Januari!$L$6:$L$44)-ROW(Januari!$L$6)+1),ROW(D138))))</f>
        <v/>
      </c>
      <c r="F141" s="8" t="str">
        <f t="array" ref="F141">IF($A141="","",INDEX(Januari!G$6:G$44,SMALL(IF(Januari!$L$6:$L$44=$C$1,ROW(Januari!$L$6:$L$44)-ROW(Januari!$L$6)+1),ROW(E138))))</f>
        <v/>
      </c>
      <c r="G141" s="8" t="str">
        <f t="array" ref="G141">IF($A141="","",INDEX(Januari!H$6:H$44,SMALL(IF(Januari!$L$6:$L$44=$C$1,ROW(Januari!$L$6:$L$44)-ROW(Januari!$L$6)+1),ROW(F138))))</f>
        <v/>
      </c>
      <c r="H141" s="8" t="str">
        <f t="array" ref="H141">IF($A141="","",INDEX(Januari!I$6:I$44,SMALL(IF(Januari!$L$6:$L$44=$C$1,ROW(Januari!$L$6:$L$44)-ROW(Januari!$L$6)+1),ROW(G138))))</f>
        <v/>
      </c>
      <c r="I141" s="8" t="str">
        <f t="array" ref="I141">IF($A141="","",INDEX(Januari!J$6:J$44,SMALL(IF(Januari!$L$6:$L$44=$C$1,ROW(Januari!$L$6:$L$44)-ROW(Januari!$L$6)+1),ROW(H138))))</f>
        <v/>
      </c>
      <c r="J141" s="8" t="str">
        <f t="array" ref="J141">IF($A141="","",INDEX(Januari!K$6:K$44,SMALL(IF(Januari!$L$6:$L$44=$C$1,ROW(Januari!$L$6:$L$44)-ROW(Januari!$L$6)+1),ROW(I138))))</f>
        <v/>
      </c>
      <c r="K141" s="9"/>
    </row>
    <row r="142" spans="1:11">
      <c r="A142" s="6" t="str">
        <f t="array" ref="A142">IFERROR(INDEX(Januari!B$6:B$44,SMALL(IF(Januari!$L$6:$L$44=$C$1,ROW(Januari!$L$6:$L$44)-ROW(Januari!$L$6)+1),ROW(A139))),"")</f>
        <v/>
      </c>
      <c r="B142" s="7"/>
      <c r="C142" s="7" t="str">
        <f t="array" ref="C142">IF($A142="","",INDEX(Januari!D$6:D$44,SMALL(IF(Januari!$L$6:$L$44=$C$1,ROW(Januari!$L$6:$L$44)-ROW(Januari!$L$6)+1),ROW(B139))))</f>
        <v/>
      </c>
      <c r="D142" s="8" t="str">
        <f t="array" ref="D142">IF($A142="","",INDEX(Januari!E$6:E$44,SMALL(IF(Januari!$L$6:$L$44=$C$1,ROW(Januari!$L$6:$L$44)-ROW(Januari!$L$6)+1),ROW(C139))))</f>
        <v/>
      </c>
      <c r="E142" s="8" t="str">
        <f t="array" ref="E142">IF($A142="","",INDEX(Januari!F$6:F$44,SMALL(IF(Januari!$L$6:$L$44=$C$1,ROW(Januari!$L$6:$L$44)-ROW(Januari!$L$6)+1),ROW(D139))))</f>
        <v/>
      </c>
      <c r="F142" s="8" t="str">
        <f t="array" ref="F142">IF($A142="","",INDEX(Januari!G$6:G$44,SMALL(IF(Januari!$L$6:$L$44=$C$1,ROW(Januari!$L$6:$L$44)-ROW(Januari!$L$6)+1),ROW(E139))))</f>
        <v/>
      </c>
      <c r="G142" s="8" t="str">
        <f t="array" ref="G142">IF($A142="","",INDEX(Januari!H$6:H$44,SMALL(IF(Januari!$L$6:$L$44=$C$1,ROW(Januari!$L$6:$L$44)-ROW(Januari!$L$6)+1),ROW(F139))))</f>
        <v/>
      </c>
      <c r="H142" s="8" t="str">
        <f t="array" ref="H142">IF($A142="","",INDEX(Januari!I$6:I$44,SMALL(IF(Januari!$L$6:$L$44=$C$1,ROW(Januari!$L$6:$L$44)-ROW(Januari!$L$6)+1),ROW(G139))))</f>
        <v/>
      </c>
      <c r="I142" s="8" t="str">
        <f t="array" ref="I142">IF($A142="","",INDEX(Januari!J$6:J$44,SMALL(IF(Januari!$L$6:$L$44=$C$1,ROW(Januari!$L$6:$L$44)-ROW(Januari!$L$6)+1),ROW(H139))))</f>
        <v/>
      </c>
      <c r="J142" s="8" t="str">
        <f t="array" ref="J142">IF($A142="","",INDEX(Januari!K$6:K$44,SMALL(IF(Januari!$L$6:$L$44=$C$1,ROW(Januari!$L$6:$L$44)-ROW(Januari!$L$6)+1),ROW(I139))))</f>
        <v/>
      </c>
      <c r="K142" s="9"/>
    </row>
    <row r="143" spans="1:11">
      <c r="A143" s="6" t="str">
        <f t="array" ref="A143">IFERROR(INDEX(Januari!B$6:B$44,SMALL(IF(Januari!$L$6:$L$44=$C$1,ROW(Januari!$L$6:$L$44)-ROW(Januari!$L$6)+1),ROW(A140))),"")</f>
        <v/>
      </c>
      <c r="B143" s="7"/>
      <c r="C143" s="7" t="str">
        <f t="array" ref="C143">IF($A143="","",INDEX(Januari!D$6:D$44,SMALL(IF(Januari!$L$6:$L$44=$C$1,ROW(Januari!$L$6:$L$44)-ROW(Januari!$L$6)+1),ROW(B140))))</f>
        <v/>
      </c>
      <c r="D143" s="8" t="str">
        <f t="array" ref="D143">IF($A143="","",INDEX(Januari!E$6:E$44,SMALL(IF(Januari!$L$6:$L$44=$C$1,ROW(Januari!$L$6:$L$44)-ROW(Januari!$L$6)+1),ROW(C140))))</f>
        <v/>
      </c>
      <c r="E143" s="8" t="str">
        <f t="array" ref="E143">IF($A143="","",INDEX(Januari!F$6:F$44,SMALL(IF(Januari!$L$6:$L$44=$C$1,ROW(Januari!$L$6:$L$44)-ROW(Januari!$L$6)+1),ROW(D140))))</f>
        <v/>
      </c>
      <c r="F143" s="8" t="str">
        <f t="array" ref="F143">IF($A143="","",INDEX(Januari!G$6:G$44,SMALL(IF(Januari!$L$6:$L$44=$C$1,ROW(Januari!$L$6:$L$44)-ROW(Januari!$L$6)+1),ROW(E140))))</f>
        <v/>
      </c>
      <c r="G143" s="8" t="str">
        <f t="array" ref="G143">IF($A143="","",INDEX(Januari!H$6:H$44,SMALL(IF(Januari!$L$6:$L$44=$C$1,ROW(Januari!$L$6:$L$44)-ROW(Januari!$L$6)+1),ROW(F140))))</f>
        <v/>
      </c>
      <c r="H143" s="8" t="str">
        <f t="array" ref="H143">IF($A143="","",INDEX(Januari!I$6:I$44,SMALL(IF(Januari!$L$6:$L$44=$C$1,ROW(Januari!$L$6:$L$44)-ROW(Januari!$L$6)+1),ROW(G140))))</f>
        <v/>
      </c>
      <c r="I143" s="8" t="str">
        <f t="array" ref="I143">IF($A143="","",INDEX(Januari!J$6:J$44,SMALL(IF(Januari!$L$6:$L$44=$C$1,ROW(Januari!$L$6:$L$44)-ROW(Januari!$L$6)+1),ROW(H140))))</f>
        <v/>
      </c>
      <c r="J143" s="8" t="str">
        <f t="array" ref="J143">IF($A143="","",INDEX(Januari!K$6:K$44,SMALL(IF(Januari!$L$6:$L$44=$C$1,ROW(Januari!$L$6:$L$44)-ROW(Januari!$L$6)+1),ROW(I140))))</f>
        <v/>
      </c>
      <c r="K143" s="9"/>
    </row>
    <row r="144" spans="1:11">
      <c r="A144" s="6" t="str">
        <f t="array" ref="A144">IFERROR(INDEX(Januari!B$6:B$44,SMALL(IF(Januari!$L$6:$L$44=$C$1,ROW(Januari!$L$6:$L$44)-ROW(Januari!$L$6)+1),ROW(A141))),"")</f>
        <v/>
      </c>
      <c r="B144" s="7"/>
      <c r="C144" s="7" t="str">
        <f t="array" ref="C144">IF($A144="","",INDEX(Januari!D$6:D$44,SMALL(IF(Januari!$L$6:$L$44=$C$1,ROW(Januari!$L$6:$L$44)-ROW(Januari!$L$6)+1),ROW(B141))))</f>
        <v/>
      </c>
      <c r="D144" s="8" t="str">
        <f t="array" ref="D144">IF($A144="","",INDEX(Januari!E$6:E$44,SMALL(IF(Januari!$L$6:$L$44=$C$1,ROW(Januari!$L$6:$L$44)-ROW(Januari!$L$6)+1),ROW(C141))))</f>
        <v/>
      </c>
      <c r="E144" s="8" t="str">
        <f t="array" ref="E144">IF($A144="","",INDEX(Januari!F$6:F$44,SMALL(IF(Januari!$L$6:$L$44=$C$1,ROW(Januari!$L$6:$L$44)-ROW(Januari!$L$6)+1),ROW(D141))))</f>
        <v/>
      </c>
      <c r="F144" s="8" t="str">
        <f t="array" ref="F144">IF($A144="","",INDEX(Januari!G$6:G$44,SMALL(IF(Januari!$L$6:$L$44=$C$1,ROW(Januari!$L$6:$L$44)-ROW(Januari!$L$6)+1),ROW(E141))))</f>
        <v/>
      </c>
      <c r="G144" s="8" t="str">
        <f t="array" ref="G144">IF($A144="","",INDEX(Januari!H$6:H$44,SMALL(IF(Januari!$L$6:$L$44=$C$1,ROW(Januari!$L$6:$L$44)-ROW(Januari!$L$6)+1),ROW(F141))))</f>
        <v/>
      </c>
      <c r="H144" s="8" t="str">
        <f t="array" ref="H144">IF($A144="","",INDEX(Januari!I$6:I$44,SMALL(IF(Januari!$L$6:$L$44=$C$1,ROW(Januari!$L$6:$L$44)-ROW(Januari!$L$6)+1),ROW(G141))))</f>
        <v/>
      </c>
      <c r="I144" s="8" t="str">
        <f t="array" ref="I144">IF($A144="","",INDEX(Januari!J$6:J$44,SMALL(IF(Januari!$L$6:$L$44=$C$1,ROW(Januari!$L$6:$L$44)-ROW(Januari!$L$6)+1),ROW(H141))))</f>
        <v/>
      </c>
      <c r="J144" s="8" t="str">
        <f t="array" ref="J144">IF($A144="","",INDEX(Januari!K$6:K$44,SMALL(IF(Januari!$L$6:$L$44=$C$1,ROW(Januari!$L$6:$L$44)-ROW(Januari!$L$6)+1),ROW(I141))))</f>
        <v/>
      </c>
      <c r="K144" s="9"/>
    </row>
    <row r="145" spans="1:11">
      <c r="A145" s="6" t="str">
        <f t="array" ref="A145">IFERROR(INDEX(Januari!B$6:B$44,SMALL(IF(Januari!$L$6:$L$44=$C$1,ROW(Januari!$L$6:$L$44)-ROW(Januari!$L$6)+1),ROW(A142))),"")</f>
        <v/>
      </c>
      <c r="B145" s="7"/>
      <c r="C145" s="7" t="str">
        <f t="array" ref="C145">IF($A145="","",INDEX(Januari!D$6:D$44,SMALL(IF(Januari!$L$6:$L$44=$C$1,ROW(Januari!$L$6:$L$44)-ROW(Januari!$L$6)+1),ROW(B142))))</f>
        <v/>
      </c>
      <c r="D145" s="8" t="str">
        <f t="array" ref="D145">IF($A145="","",INDEX(Januari!E$6:E$44,SMALL(IF(Januari!$L$6:$L$44=$C$1,ROW(Januari!$L$6:$L$44)-ROW(Januari!$L$6)+1),ROW(C142))))</f>
        <v/>
      </c>
      <c r="E145" s="8" t="str">
        <f t="array" ref="E145">IF($A145="","",INDEX(Januari!F$6:F$44,SMALL(IF(Januari!$L$6:$L$44=$C$1,ROW(Januari!$L$6:$L$44)-ROW(Januari!$L$6)+1),ROW(D142))))</f>
        <v/>
      </c>
      <c r="F145" s="8" t="str">
        <f t="array" ref="F145">IF($A145="","",INDEX(Januari!G$6:G$44,SMALL(IF(Januari!$L$6:$L$44=$C$1,ROW(Januari!$L$6:$L$44)-ROW(Januari!$L$6)+1),ROW(E142))))</f>
        <v/>
      </c>
      <c r="G145" s="8" t="str">
        <f t="array" ref="G145">IF($A145="","",INDEX(Januari!H$6:H$44,SMALL(IF(Januari!$L$6:$L$44=$C$1,ROW(Januari!$L$6:$L$44)-ROW(Januari!$L$6)+1),ROW(F142))))</f>
        <v/>
      </c>
      <c r="H145" s="8" t="str">
        <f t="array" ref="H145">IF($A145="","",INDEX(Januari!I$6:I$44,SMALL(IF(Januari!$L$6:$L$44=$C$1,ROW(Januari!$L$6:$L$44)-ROW(Januari!$L$6)+1),ROW(G142))))</f>
        <v/>
      </c>
      <c r="I145" s="8" t="str">
        <f t="array" ref="I145">IF($A145="","",INDEX(Januari!J$6:J$44,SMALL(IF(Januari!$L$6:$L$44=$C$1,ROW(Januari!$L$6:$L$44)-ROW(Januari!$L$6)+1),ROW(H142))))</f>
        <v/>
      </c>
      <c r="J145" s="8" t="str">
        <f t="array" ref="J145">IF($A145="","",INDEX(Januari!K$6:K$44,SMALL(IF(Januari!$L$6:$L$44=$C$1,ROW(Januari!$L$6:$L$44)-ROW(Januari!$L$6)+1),ROW(I142))))</f>
        <v/>
      </c>
      <c r="K145" s="9"/>
    </row>
    <row r="146" spans="1:11">
      <c r="A146" s="6" t="str">
        <f t="array" ref="A146">IFERROR(INDEX(Januari!B$6:B$44,SMALL(IF(Januari!$L$6:$L$44=$C$1,ROW(Januari!$L$6:$L$44)-ROW(Januari!$L$6)+1),ROW(A143))),"")</f>
        <v/>
      </c>
      <c r="B146" s="7"/>
      <c r="C146" s="7" t="str">
        <f t="array" ref="C146">IF($A146="","",INDEX(Januari!D$6:D$44,SMALL(IF(Januari!$L$6:$L$44=$C$1,ROW(Januari!$L$6:$L$44)-ROW(Januari!$L$6)+1),ROW(B143))))</f>
        <v/>
      </c>
      <c r="D146" s="8" t="str">
        <f t="array" ref="D146">IF($A146="","",INDEX(Januari!E$6:E$44,SMALL(IF(Januari!$L$6:$L$44=$C$1,ROW(Januari!$L$6:$L$44)-ROW(Januari!$L$6)+1),ROW(C143))))</f>
        <v/>
      </c>
      <c r="E146" s="8" t="str">
        <f t="array" ref="E146">IF($A146="","",INDEX(Januari!F$6:F$44,SMALL(IF(Januari!$L$6:$L$44=$C$1,ROW(Januari!$L$6:$L$44)-ROW(Januari!$L$6)+1),ROW(D143))))</f>
        <v/>
      </c>
      <c r="F146" s="8" t="str">
        <f t="array" ref="F146">IF($A146="","",INDEX(Januari!G$6:G$44,SMALL(IF(Januari!$L$6:$L$44=$C$1,ROW(Januari!$L$6:$L$44)-ROW(Januari!$L$6)+1),ROW(E143))))</f>
        <v/>
      </c>
      <c r="G146" s="8" t="str">
        <f t="array" ref="G146">IF($A146="","",INDEX(Januari!H$6:H$44,SMALL(IF(Januari!$L$6:$L$44=$C$1,ROW(Januari!$L$6:$L$44)-ROW(Januari!$L$6)+1),ROW(F143))))</f>
        <v/>
      </c>
      <c r="H146" s="8" t="str">
        <f t="array" ref="H146">IF($A146="","",INDEX(Januari!I$6:I$44,SMALL(IF(Januari!$L$6:$L$44=$C$1,ROW(Januari!$L$6:$L$44)-ROW(Januari!$L$6)+1),ROW(G143))))</f>
        <v/>
      </c>
      <c r="I146" s="8" t="str">
        <f t="array" ref="I146">IF($A146="","",INDEX(Januari!J$6:J$44,SMALL(IF(Januari!$L$6:$L$44=$C$1,ROW(Januari!$L$6:$L$44)-ROW(Januari!$L$6)+1),ROW(H143))))</f>
        <v/>
      </c>
      <c r="J146" s="8" t="str">
        <f t="array" ref="J146">IF($A146="","",INDEX(Januari!K$6:K$44,SMALL(IF(Januari!$L$6:$L$44=$C$1,ROW(Januari!$L$6:$L$44)-ROW(Januari!$L$6)+1),ROW(I143))))</f>
        <v/>
      </c>
      <c r="K146" s="9"/>
    </row>
    <row r="147" spans="1:11">
      <c r="A147" s="6" t="str">
        <f t="array" ref="A147">IFERROR(INDEX(Januari!B$6:B$44,SMALL(IF(Januari!$L$6:$L$44=$C$1,ROW(Januari!$L$6:$L$44)-ROW(Januari!$L$6)+1),ROW(A144))),"")</f>
        <v/>
      </c>
      <c r="B147" s="7"/>
      <c r="C147" s="7" t="str">
        <f t="array" ref="C147">IF($A147="","",INDEX(Januari!D$6:D$44,SMALL(IF(Januari!$L$6:$L$44=$C$1,ROW(Januari!$L$6:$L$44)-ROW(Januari!$L$6)+1),ROW(B144))))</f>
        <v/>
      </c>
      <c r="D147" s="8" t="str">
        <f t="array" ref="D147">IF($A147="","",INDEX(Januari!E$6:E$44,SMALL(IF(Januari!$L$6:$L$44=$C$1,ROW(Januari!$L$6:$L$44)-ROW(Januari!$L$6)+1),ROW(C144))))</f>
        <v/>
      </c>
      <c r="E147" s="8" t="str">
        <f t="array" ref="E147">IF($A147="","",INDEX(Januari!F$6:F$44,SMALL(IF(Januari!$L$6:$L$44=$C$1,ROW(Januari!$L$6:$L$44)-ROW(Januari!$L$6)+1),ROW(D144))))</f>
        <v/>
      </c>
      <c r="F147" s="8" t="str">
        <f t="array" ref="F147">IF($A147="","",INDEX(Januari!G$6:G$44,SMALL(IF(Januari!$L$6:$L$44=$C$1,ROW(Januari!$L$6:$L$44)-ROW(Januari!$L$6)+1),ROW(E144))))</f>
        <v/>
      </c>
      <c r="G147" s="8" t="str">
        <f t="array" ref="G147">IF($A147="","",INDEX(Januari!H$6:H$44,SMALL(IF(Januari!$L$6:$L$44=$C$1,ROW(Januari!$L$6:$L$44)-ROW(Januari!$L$6)+1),ROW(F144))))</f>
        <v/>
      </c>
      <c r="H147" s="8" t="str">
        <f t="array" ref="H147">IF($A147="","",INDEX(Januari!I$6:I$44,SMALL(IF(Januari!$L$6:$L$44=$C$1,ROW(Januari!$L$6:$L$44)-ROW(Januari!$L$6)+1),ROW(G144))))</f>
        <v/>
      </c>
      <c r="I147" s="8" t="str">
        <f t="array" ref="I147">IF($A147="","",INDEX(Januari!J$6:J$44,SMALL(IF(Januari!$L$6:$L$44=$C$1,ROW(Januari!$L$6:$L$44)-ROW(Januari!$L$6)+1),ROW(H144))))</f>
        <v/>
      </c>
      <c r="J147" s="8" t="str">
        <f t="array" ref="J147">IF($A147="","",INDEX(Januari!K$6:K$44,SMALL(IF(Januari!$L$6:$L$44=$C$1,ROW(Januari!$L$6:$L$44)-ROW(Januari!$L$6)+1),ROW(I144))))</f>
        <v/>
      </c>
      <c r="K147" s="9"/>
    </row>
    <row r="148" spans="1:11">
      <c r="A148" s="6" t="str">
        <f t="array" ref="A148">IFERROR(INDEX(Januari!B$6:B$44,SMALL(IF(Januari!$L$6:$L$44=$C$1,ROW(Januari!$L$6:$L$44)-ROW(Januari!$L$6)+1),ROW(A145))),"")</f>
        <v/>
      </c>
      <c r="B148" s="7"/>
      <c r="C148" s="7" t="str">
        <f t="array" ref="C148">IF($A148="","",INDEX(Januari!D$6:D$44,SMALL(IF(Januari!$L$6:$L$44=$C$1,ROW(Januari!$L$6:$L$44)-ROW(Januari!$L$6)+1),ROW(B145))))</f>
        <v/>
      </c>
      <c r="D148" s="8" t="str">
        <f t="array" ref="D148">IF($A148="","",INDEX(Januari!E$6:E$44,SMALL(IF(Januari!$L$6:$L$44=$C$1,ROW(Januari!$L$6:$L$44)-ROW(Januari!$L$6)+1),ROW(C145))))</f>
        <v/>
      </c>
      <c r="E148" s="8" t="str">
        <f t="array" ref="E148">IF($A148="","",INDEX(Januari!F$6:F$44,SMALL(IF(Januari!$L$6:$L$44=$C$1,ROW(Januari!$L$6:$L$44)-ROW(Januari!$L$6)+1),ROW(D145))))</f>
        <v/>
      </c>
      <c r="F148" s="8" t="str">
        <f t="array" ref="F148">IF($A148="","",INDEX(Januari!G$6:G$44,SMALL(IF(Januari!$L$6:$L$44=$C$1,ROW(Januari!$L$6:$L$44)-ROW(Januari!$L$6)+1),ROW(E145))))</f>
        <v/>
      </c>
      <c r="G148" s="8" t="str">
        <f t="array" ref="G148">IF($A148="","",INDEX(Januari!H$6:H$44,SMALL(IF(Januari!$L$6:$L$44=$C$1,ROW(Januari!$L$6:$L$44)-ROW(Januari!$L$6)+1),ROW(F145))))</f>
        <v/>
      </c>
      <c r="H148" s="8" t="str">
        <f t="array" ref="H148">IF($A148="","",INDEX(Januari!I$6:I$44,SMALL(IF(Januari!$L$6:$L$44=$C$1,ROW(Januari!$L$6:$L$44)-ROW(Januari!$L$6)+1),ROW(G145))))</f>
        <v/>
      </c>
      <c r="I148" s="8" t="str">
        <f t="array" ref="I148">IF($A148="","",INDEX(Januari!J$6:J$44,SMALL(IF(Januari!$L$6:$L$44=$C$1,ROW(Januari!$L$6:$L$44)-ROW(Januari!$L$6)+1),ROW(H145))))</f>
        <v/>
      </c>
      <c r="J148" s="8" t="str">
        <f t="array" ref="J148">IF($A148="","",INDEX(Januari!K$6:K$44,SMALL(IF(Januari!$L$6:$L$44=$C$1,ROW(Januari!$L$6:$L$44)-ROW(Januari!$L$6)+1),ROW(I145))))</f>
        <v/>
      </c>
      <c r="K148" s="9"/>
    </row>
    <row r="149" spans="1:11">
      <c r="A149" s="6" t="str">
        <f t="array" ref="A149">IFERROR(INDEX(Januari!B$6:B$44,SMALL(IF(Januari!$L$6:$L$44=$C$1,ROW(Januari!$L$6:$L$44)-ROW(Januari!$L$6)+1),ROW(A146))),"")</f>
        <v/>
      </c>
      <c r="B149" s="7"/>
      <c r="C149" s="7" t="str">
        <f t="array" ref="C149">IF($A149="","",INDEX(Januari!D$6:D$44,SMALL(IF(Januari!$L$6:$L$44=$C$1,ROW(Januari!$L$6:$L$44)-ROW(Januari!$L$6)+1),ROW(B146))))</f>
        <v/>
      </c>
      <c r="D149" s="8" t="str">
        <f t="array" ref="D149">IF($A149="","",INDEX(Januari!E$6:E$44,SMALL(IF(Januari!$L$6:$L$44=$C$1,ROW(Januari!$L$6:$L$44)-ROW(Januari!$L$6)+1),ROW(C146))))</f>
        <v/>
      </c>
      <c r="E149" s="8" t="str">
        <f t="array" ref="E149">IF($A149="","",INDEX(Januari!F$6:F$44,SMALL(IF(Januari!$L$6:$L$44=$C$1,ROW(Januari!$L$6:$L$44)-ROW(Januari!$L$6)+1),ROW(D146))))</f>
        <v/>
      </c>
      <c r="F149" s="8" t="str">
        <f t="array" ref="F149">IF($A149="","",INDEX(Januari!G$6:G$44,SMALL(IF(Januari!$L$6:$L$44=$C$1,ROW(Januari!$L$6:$L$44)-ROW(Januari!$L$6)+1),ROW(E146))))</f>
        <v/>
      </c>
      <c r="G149" s="8" t="str">
        <f t="array" ref="G149">IF($A149="","",INDEX(Januari!H$6:H$44,SMALL(IF(Januari!$L$6:$L$44=$C$1,ROW(Januari!$L$6:$L$44)-ROW(Januari!$L$6)+1),ROW(F146))))</f>
        <v/>
      </c>
      <c r="H149" s="8" t="str">
        <f t="array" ref="H149">IF($A149="","",INDEX(Januari!I$6:I$44,SMALL(IF(Januari!$L$6:$L$44=$C$1,ROW(Januari!$L$6:$L$44)-ROW(Januari!$L$6)+1),ROW(G146))))</f>
        <v/>
      </c>
      <c r="I149" s="8" t="str">
        <f t="array" ref="I149">IF($A149="","",INDEX(Januari!J$6:J$44,SMALL(IF(Januari!$L$6:$L$44=$C$1,ROW(Januari!$L$6:$L$44)-ROW(Januari!$L$6)+1),ROW(H146))))</f>
        <v/>
      </c>
      <c r="J149" s="8" t="str">
        <f t="array" ref="J149">IF($A149="","",INDEX(Januari!K$6:K$44,SMALL(IF(Januari!$L$6:$L$44=$C$1,ROW(Januari!$L$6:$L$44)-ROW(Januari!$L$6)+1),ROW(I146))))</f>
        <v/>
      </c>
      <c r="K149" s="9"/>
    </row>
    <row r="150" spans="1:11">
      <c r="A150" s="6" t="str">
        <f t="array" ref="A150">IFERROR(INDEX(Januari!B$6:B$44,SMALL(IF(Januari!$L$6:$L$44=$C$1,ROW(Januari!$L$6:$L$44)-ROW(Januari!$L$6)+1),ROW(A147))),"")</f>
        <v/>
      </c>
      <c r="B150" s="7"/>
      <c r="C150" s="7" t="str">
        <f t="array" ref="C150">IF($A150="","",INDEX(Januari!D$6:D$44,SMALL(IF(Januari!$L$6:$L$44=$C$1,ROW(Januari!$L$6:$L$44)-ROW(Januari!$L$6)+1),ROW(B147))))</f>
        <v/>
      </c>
      <c r="D150" s="8" t="str">
        <f t="array" ref="D150">IF($A150="","",INDEX(Januari!E$6:E$44,SMALL(IF(Januari!$L$6:$L$44=$C$1,ROW(Januari!$L$6:$L$44)-ROW(Januari!$L$6)+1),ROW(C147))))</f>
        <v/>
      </c>
      <c r="E150" s="8" t="str">
        <f t="array" ref="E150">IF($A150="","",INDEX(Januari!F$6:F$44,SMALL(IF(Januari!$L$6:$L$44=$C$1,ROW(Januari!$L$6:$L$44)-ROW(Januari!$L$6)+1),ROW(D147))))</f>
        <v/>
      </c>
      <c r="F150" s="8" t="str">
        <f t="array" ref="F150">IF($A150="","",INDEX(Januari!G$6:G$44,SMALL(IF(Januari!$L$6:$L$44=$C$1,ROW(Januari!$L$6:$L$44)-ROW(Januari!$L$6)+1),ROW(E147))))</f>
        <v/>
      </c>
      <c r="G150" s="8" t="str">
        <f t="array" ref="G150">IF($A150="","",INDEX(Januari!H$6:H$44,SMALL(IF(Januari!$L$6:$L$44=$C$1,ROW(Januari!$L$6:$L$44)-ROW(Januari!$L$6)+1),ROW(F147))))</f>
        <v/>
      </c>
      <c r="H150" s="8" t="str">
        <f t="array" ref="H150">IF($A150="","",INDEX(Januari!I$6:I$44,SMALL(IF(Januari!$L$6:$L$44=$C$1,ROW(Januari!$L$6:$L$44)-ROW(Januari!$L$6)+1),ROW(G147))))</f>
        <v/>
      </c>
      <c r="I150" s="8" t="str">
        <f t="array" ref="I150">IF($A150="","",INDEX(Januari!J$6:J$44,SMALL(IF(Januari!$L$6:$L$44=$C$1,ROW(Januari!$L$6:$L$44)-ROW(Januari!$L$6)+1),ROW(H147))))</f>
        <v/>
      </c>
      <c r="J150" s="8" t="str">
        <f t="array" ref="J150">IF($A150="","",INDEX(Januari!K$6:K$44,SMALL(IF(Januari!$L$6:$L$44=$C$1,ROW(Januari!$L$6:$L$44)-ROW(Januari!$L$6)+1),ROW(I147))))</f>
        <v/>
      </c>
      <c r="K150" s="9"/>
    </row>
    <row r="151" spans="1:11">
      <c r="A151" s="6" t="str">
        <f t="array" ref="A151">IFERROR(INDEX(Januari!B$6:B$44,SMALL(IF(Januari!$L$6:$L$44=$C$1,ROW(Januari!$L$6:$L$44)-ROW(Januari!$L$6)+1),ROW(A148))),"")</f>
        <v/>
      </c>
      <c r="B151" s="7"/>
      <c r="C151" s="7" t="str">
        <f t="array" ref="C151">IF($A151="","",INDEX(Januari!D$6:D$44,SMALL(IF(Januari!$L$6:$L$44=$C$1,ROW(Januari!$L$6:$L$44)-ROW(Januari!$L$6)+1),ROW(B148))))</f>
        <v/>
      </c>
      <c r="D151" s="10"/>
      <c r="E151" s="7" t="str">
        <f t="array" ref="E151">IF($A151="","",INDEX(Januari!F$6:F$44,SMALL(IF(Januari!$L$6:$L$44=$C$1,ROW(Januari!$L$6:$L$44)-ROW(Januari!$L$6)+1),ROW(D148))))</f>
        <v/>
      </c>
      <c r="F151" s="7" t="str">
        <f t="array" ref="F151">IF($A151="","",INDEX(Januari!G$6:G$44,SMALL(IF(Januari!$L$6:$L$44=$C$1,ROW(Januari!$L$6:$L$44)-ROW(Januari!$L$6)+1),ROW(E148))))</f>
        <v/>
      </c>
      <c r="G151" s="7" t="str">
        <f t="array" ref="G151">IF($A151="","",INDEX(Januari!H$6:H$44,SMALL(IF(Januari!$L$6:$L$44=$C$1,ROW(Januari!$L$6:$L$44)-ROW(Januari!$L$6)+1),ROW(F148))))</f>
        <v/>
      </c>
      <c r="H151" s="7" t="str">
        <f t="array" ref="H151">IF($A151="","",INDEX(Januari!I$6:I$44,SMALL(IF(Januari!$L$6:$L$44=$C$1,ROW(Januari!$L$6:$L$44)-ROW(Januari!$L$6)+1),ROW(G148))))</f>
        <v/>
      </c>
      <c r="I151" s="7" t="str">
        <f t="array" ref="I151">IF($A151="","",INDEX(Januari!J$6:J$44,SMALL(IF(Januari!$L$6:$L$44=$C$1,ROW(Januari!$L$6:$L$44)-ROW(Januari!$L$6)+1),ROW(H148))))</f>
        <v/>
      </c>
      <c r="J151" s="7" t="str">
        <f t="array" ref="J151">IF($A151="","",INDEX(Januari!K$6:K$44,SMALL(IF(Januari!$L$6:$L$44=$C$1,ROW(Januari!$L$6:$L$44)-ROW(Januari!$L$6)+1),ROW(I148))))</f>
        <v/>
      </c>
      <c r="K151" s="9"/>
    </row>
    <row r="152" spans="1:11">
      <c r="A152" s="9"/>
      <c r="B152" s="11"/>
      <c r="C152" s="9"/>
      <c r="D152" s="9"/>
      <c r="E152" s="9"/>
      <c r="F152" s="9"/>
      <c r="G152" s="9"/>
      <c r="H152" s="9"/>
      <c r="I152" s="1"/>
      <c r="J152" s="1"/>
      <c r="K152" s="9"/>
    </row>
    <row r="153" spans="1:11">
      <c r="A153" s="9"/>
      <c r="B153" s="11"/>
      <c r="C153" s="9"/>
      <c r="D153" s="9"/>
      <c r="E153" s="9"/>
      <c r="F153" s="9"/>
      <c r="G153" s="9"/>
      <c r="H153" s="9"/>
      <c r="I153" s="1"/>
      <c r="J153" s="1"/>
      <c r="K153" s="9"/>
    </row>
    <row r="154" spans="1:11">
      <c r="A154" s="9"/>
      <c r="B154" s="11"/>
      <c r="C154" s="9"/>
      <c r="D154" s="9"/>
      <c r="E154" s="9"/>
      <c r="F154" s="9"/>
      <c r="G154" s="9"/>
      <c r="H154" s="9"/>
      <c r="I154" s="1"/>
      <c r="J154" s="1"/>
      <c r="K154" s="9"/>
    </row>
    <row r="155" spans="1:11">
      <c r="A155" s="9"/>
      <c r="B155" s="11"/>
      <c r="C155" s="9"/>
      <c r="D155" s="9"/>
      <c r="E155" s="9"/>
      <c r="F155" s="9"/>
      <c r="G155" s="9"/>
      <c r="H155" s="9"/>
      <c r="I155" s="1"/>
      <c r="J155" s="1"/>
      <c r="K155" s="9"/>
    </row>
    <row r="156" spans="1:11">
      <c r="A156" s="9"/>
      <c r="B156" s="11"/>
      <c r="C156" s="9"/>
      <c r="D156" s="9"/>
      <c r="E156" s="9"/>
      <c r="F156" s="9"/>
      <c r="G156" s="9"/>
      <c r="H156" s="9"/>
      <c r="I156" s="1"/>
      <c r="J156" s="1"/>
      <c r="K156" s="9"/>
    </row>
    <row r="157" spans="1:11">
      <c r="A157" s="9"/>
      <c r="B157" s="11"/>
      <c r="C157" s="9"/>
      <c r="D157" s="9"/>
      <c r="E157" s="9"/>
      <c r="F157" s="9"/>
      <c r="G157" s="9"/>
      <c r="H157" s="9"/>
      <c r="I157" s="1"/>
      <c r="J157" s="1"/>
      <c r="K157" s="9"/>
    </row>
    <row r="158" spans="1:11">
      <c r="A158" s="9"/>
      <c r="B158" s="11"/>
      <c r="C158" s="9"/>
      <c r="D158" s="9"/>
      <c r="E158" s="9"/>
      <c r="F158" s="9"/>
      <c r="G158" s="9"/>
      <c r="H158" s="9"/>
      <c r="I158" s="1"/>
      <c r="J158" s="1"/>
      <c r="K158" s="9"/>
    </row>
    <row r="159" spans="1:11">
      <c r="A159" s="9"/>
      <c r="B159" s="11"/>
      <c r="C159" s="9"/>
      <c r="D159" s="9"/>
      <c r="E159" s="9"/>
      <c r="F159" s="9"/>
      <c r="G159" s="9"/>
      <c r="H159" s="9"/>
      <c r="I159" s="1"/>
      <c r="J159" s="1"/>
      <c r="K159" s="9"/>
    </row>
    <row r="160" spans="1:11">
      <c r="A160" s="9"/>
      <c r="B160" s="11"/>
      <c r="C160" s="9"/>
      <c r="D160" s="9"/>
      <c r="E160" s="9"/>
      <c r="F160" s="9"/>
      <c r="G160" s="9"/>
      <c r="H160" s="9"/>
      <c r="I160" s="1"/>
      <c r="J160" s="1"/>
      <c r="K160" s="9"/>
    </row>
    <row r="161" spans="1:11">
      <c r="A161" s="9"/>
      <c r="B161" s="11"/>
      <c r="C161" s="9"/>
      <c r="D161" s="9"/>
      <c r="E161" s="9"/>
      <c r="F161" s="9"/>
      <c r="G161" s="9"/>
      <c r="H161" s="9"/>
      <c r="I161" s="1"/>
      <c r="J161" s="1"/>
      <c r="K161" s="9"/>
    </row>
    <row r="162" spans="1:11">
      <c r="A162" s="9"/>
      <c r="B162" s="11"/>
      <c r="C162" s="9"/>
      <c r="D162" s="9"/>
      <c r="E162" s="9"/>
      <c r="F162" s="9"/>
      <c r="G162" s="9"/>
      <c r="H162" s="9"/>
      <c r="I162" s="1"/>
      <c r="J162" s="1"/>
      <c r="K162" s="9"/>
    </row>
    <row r="163" spans="1:11">
      <c r="A163" s="9"/>
      <c r="B163" s="11"/>
      <c r="C163" s="9"/>
      <c r="D163" s="9"/>
      <c r="E163" s="9"/>
      <c r="F163" s="9"/>
      <c r="G163" s="9"/>
      <c r="H163" s="9"/>
      <c r="I163" s="1"/>
      <c r="J163" s="1"/>
      <c r="K163" s="9"/>
    </row>
    <row r="164" spans="1:11">
      <c r="A164" s="9"/>
      <c r="B164" s="11"/>
      <c r="C164" s="9"/>
      <c r="D164" s="9"/>
      <c r="E164" s="9"/>
      <c r="F164" s="9"/>
      <c r="G164" s="9"/>
      <c r="H164" s="9"/>
      <c r="I164" s="1"/>
      <c r="J164" s="1"/>
      <c r="K164" s="9"/>
    </row>
    <row r="165" spans="1:11">
      <c r="A165" s="9"/>
      <c r="B165" s="11"/>
      <c r="C165" s="9"/>
      <c r="D165" s="9"/>
      <c r="E165" s="9"/>
      <c r="F165" s="9"/>
      <c r="G165" s="9"/>
      <c r="H165" s="9"/>
      <c r="I165" s="1"/>
      <c r="J165" s="1"/>
      <c r="K165" s="9"/>
    </row>
    <row r="166" spans="1:11">
      <c r="A166" s="9"/>
      <c r="B166" s="11"/>
      <c r="C166" s="9"/>
      <c r="D166" s="9"/>
      <c r="E166" s="9"/>
      <c r="F166" s="9"/>
      <c r="G166" s="9"/>
      <c r="H166" s="9"/>
      <c r="I166" s="1"/>
      <c r="J166" s="1"/>
      <c r="K166" s="9"/>
    </row>
    <row r="167" spans="1:11">
      <c r="A167" s="9"/>
      <c r="B167" s="11"/>
      <c r="C167" s="9"/>
      <c r="D167" s="9"/>
      <c r="E167" s="9"/>
      <c r="F167" s="9"/>
      <c r="G167" s="9"/>
      <c r="H167" s="9"/>
      <c r="I167" s="1"/>
      <c r="J167" s="1"/>
      <c r="K167" s="9"/>
    </row>
    <row r="168" spans="1:11">
      <c r="A168" s="9"/>
      <c r="B168" s="11"/>
      <c r="C168" s="9"/>
      <c r="D168" s="9"/>
      <c r="E168" s="9"/>
      <c r="F168" s="9"/>
      <c r="G168" s="9"/>
      <c r="H168" s="9"/>
      <c r="I168" s="1"/>
      <c r="J168" s="1"/>
      <c r="K168" s="9"/>
    </row>
    <row r="169" spans="1:11">
      <c r="A169" s="9"/>
      <c r="B169" s="11"/>
      <c r="C169" s="9"/>
      <c r="D169" s="9"/>
      <c r="E169" s="9"/>
      <c r="F169" s="9"/>
      <c r="G169" s="9"/>
      <c r="H169" s="9"/>
      <c r="I169" s="1"/>
      <c r="J169" s="1"/>
      <c r="K169" s="9"/>
    </row>
    <row r="170" spans="1:11">
      <c r="A170" s="9"/>
      <c r="B170" s="11"/>
      <c r="C170" s="9"/>
      <c r="D170" s="9"/>
      <c r="E170" s="9"/>
      <c r="F170" s="9"/>
      <c r="G170" s="9"/>
      <c r="H170" s="9"/>
      <c r="I170" s="1"/>
      <c r="J170" s="1"/>
      <c r="K170" s="9"/>
    </row>
    <row r="171" spans="1:11">
      <c r="A171" s="9"/>
      <c r="B171" s="11"/>
      <c r="C171" s="9"/>
      <c r="D171" s="9"/>
      <c r="E171" s="9"/>
      <c r="F171" s="9"/>
      <c r="G171" s="9"/>
      <c r="H171" s="9"/>
      <c r="I171" s="1"/>
      <c r="J171" s="1"/>
      <c r="K171" s="9"/>
    </row>
    <row r="172" spans="1:11">
      <c r="A172" s="9"/>
      <c r="B172" s="11"/>
      <c r="C172" s="9"/>
      <c r="D172" s="9"/>
      <c r="E172" s="9"/>
      <c r="F172" s="9"/>
      <c r="G172" s="9"/>
      <c r="H172" s="9"/>
      <c r="I172" s="1"/>
      <c r="J172" s="1"/>
      <c r="K172" s="9"/>
    </row>
    <row r="173" spans="1:11">
      <c r="A173" s="9"/>
      <c r="B173" s="11"/>
      <c r="C173" s="9"/>
      <c r="D173" s="9"/>
      <c r="E173" s="9"/>
      <c r="F173" s="9"/>
      <c r="G173" s="9"/>
      <c r="H173" s="9"/>
      <c r="I173" s="1"/>
      <c r="J173" s="1"/>
      <c r="K173" s="9"/>
    </row>
    <row r="174" spans="1:11">
      <c r="A174" s="9"/>
      <c r="B174" s="11"/>
      <c r="C174" s="9"/>
      <c r="D174" s="9"/>
      <c r="E174" s="9"/>
      <c r="F174" s="9"/>
      <c r="G174" s="9"/>
      <c r="H174" s="9"/>
      <c r="I174" s="1"/>
      <c r="J174" s="1"/>
      <c r="K174" s="9"/>
    </row>
    <row r="175" spans="1:11">
      <c r="A175" s="9"/>
      <c r="B175" s="11"/>
      <c r="C175" s="9"/>
      <c r="D175" s="9"/>
      <c r="E175" s="9"/>
      <c r="F175" s="9"/>
      <c r="G175" s="9"/>
      <c r="H175" s="9"/>
      <c r="I175" s="1"/>
      <c r="J175" s="1"/>
      <c r="K175" s="9"/>
    </row>
    <row r="176" spans="1:11">
      <c r="A176" s="9"/>
      <c r="B176" s="11"/>
      <c r="C176" s="9"/>
      <c r="D176" s="9"/>
      <c r="E176" s="9"/>
      <c r="F176" s="9"/>
      <c r="G176" s="9"/>
      <c r="H176" s="9"/>
      <c r="I176" s="1"/>
      <c r="J176" s="1"/>
      <c r="K176" s="9"/>
    </row>
    <row r="177" spans="1:11">
      <c r="A177" s="9"/>
      <c r="B177" s="11"/>
      <c r="C177" s="9"/>
      <c r="D177" s="9"/>
      <c r="E177" s="9"/>
      <c r="F177" s="9"/>
      <c r="G177" s="9"/>
      <c r="H177" s="9"/>
      <c r="I177" s="1"/>
      <c r="J177" s="1"/>
      <c r="K177" s="9"/>
    </row>
    <row r="178" spans="1:11">
      <c r="A178" s="9"/>
      <c r="B178" s="11"/>
      <c r="C178" s="9"/>
      <c r="D178" s="9"/>
      <c r="E178" s="9"/>
      <c r="F178" s="9"/>
      <c r="G178" s="9"/>
      <c r="H178" s="9"/>
      <c r="I178" s="1"/>
      <c r="J178" s="1"/>
      <c r="K178" s="9"/>
    </row>
    <row r="179" spans="1:11">
      <c r="A179" s="9"/>
      <c r="B179" s="11"/>
      <c r="C179" s="9"/>
      <c r="D179" s="9"/>
      <c r="E179" s="9"/>
      <c r="F179" s="9"/>
      <c r="G179" s="9"/>
      <c r="H179" s="9"/>
      <c r="I179" s="1"/>
      <c r="J179" s="1"/>
      <c r="K179" s="9"/>
    </row>
    <row r="180" spans="1:11">
      <c r="A180" s="9"/>
      <c r="B180" s="11"/>
      <c r="C180" s="9"/>
      <c r="D180" s="9"/>
      <c r="E180" s="9"/>
      <c r="F180" s="9"/>
      <c r="G180" s="9"/>
      <c r="H180" s="9"/>
      <c r="I180" s="1"/>
      <c r="J180" s="1"/>
      <c r="K180" s="9"/>
    </row>
    <row r="181" spans="1:11">
      <c r="A181" s="9"/>
      <c r="B181" s="11"/>
      <c r="C181" s="9"/>
      <c r="D181" s="9"/>
      <c r="E181" s="9"/>
      <c r="F181" s="9"/>
      <c r="G181" s="9"/>
      <c r="H181" s="9"/>
      <c r="I181" s="1"/>
      <c r="J181" s="1"/>
      <c r="K181" s="9"/>
    </row>
    <row r="182" spans="1:11">
      <c r="A182" s="9"/>
      <c r="B182" s="11"/>
      <c r="C182" s="9"/>
      <c r="D182" s="9"/>
      <c r="E182" s="9"/>
      <c r="F182" s="9"/>
      <c r="G182" s="9"/>
      <c r="H182" s="9"/>
      <c r="I182" s="1"/>
      <c r="J182" s="1"/>
      <c r="K182" s="9"/>
    </row>
    <row r="183" spans="1:11">
      <c r="A183" s="9"/>
      <c r="B183" s="11"/>
      <c r="C183" s="9"/>
      <c r="D183" s="9"/>
      <c r="E183" s="9"/>
      <c r="F183" s="9"/>
      <c r="G183" s="9"/>
      <c r="H183" s="9"/>
      <c r="I183" s="1"/>
      <c r="J183" s="1"/>
      <c r="K183" s="9"/>
    </row>
    <row r="184" spans="1:11">
      <c r="A184" s="9"/>
      <c r="B184" s="11"/>
      <c r="C184" s="9"/>
      <c r="D184" s="9"/>
      <c r="E184" s="9"/>
      <c r="F184" s="9"/>
      <c r="G184" s="9"/>
      <c r="H184" s="9"/>
      <c r="I184" s="1"/>
      <c r="J184" s="1"/>
      <c r="K184" s="9"/>
    </row>
    <row r="185" spans="1:11">
      <c r="A185" s="9"/>
      <c r="B185" s="11"/>
      <c r="C185" s="9"/>
      <c r="D185" s="9"/>
      <c r="E185" s="9"/>
      <c r="F185" s="9"/>
      <c r="G185" s="9"/>
      <c r="H185" s="9"/>
      <c r="I185" s="1"/>
      <c r="J185" s="1"/>
      <c r="K185" s="9"/>
    </row>
    <row r="186" spans="1:11">
      <c r="A186" s="9"/>
      <c r="B186" s="11"/>
      <c r="C186" s="9"/>
      <c r="D186" s="9"/>
      <c r="E186" s="9"/>
      <c r="F186" s="9"/>
      <c r="G186" s="9"/>
      <c r="H186" s="9"/>
      <c r="I186" s="1"/>
      <c r="J186" s="1"/>
      <c r="K186" s="9"/>
    </row>
    <row r="187" spans="1:11">
      <c r="A187" s="9"/>
      <c r="B187" s="11"/>
      <c r="C187" s="9"/>
      <c r="D187" s="9"/>
      <c r="E187" s="9"/>
      <c r="F187" s="9"/>
      <c r="G187" s="9"/>
      <c r="H187" s="9"/>
      <c r="I187" s="1"/>
      <c r="J187" s="1"/>
      <c r="K187" s="9"/>
    </row>
    <row r="188" spans="1:11">
      <c r="A188" s="9"/>
      <c r="B188" s="11"/>
      <c r="C188" s="9"/>
      <c r="D188" s="9"/>
      <c r="E188" s="9"/>
      <c r="F188" s="9"/>
      <c r="G188" s="9"/>
      <c r="H188" s="9"/>
      <c r="I188" s="1"/>
      <c r="J188" s="1"/>
      <c r="K188" s="9"/>
    </row>
    <row r="189" spans="1:11">
      <c r="A189" s="9"/>
      <c r="B189" s="11"/>
      <c r="C189" s="9"/>
      <c r="D189" s="9"/>
      <c r="E189" s="9"/>
      <c r="F189" s="9"/>
      <c r="G189" s="9"/>
      <c r="H189" s="9"/>
      <c r="I189" s="1"/>
      <c r="J189" s="1"/>
      <c r="K189" s="9"/>
    </row>
    <row r="190" spans="1:11">
      <c r="B190" s="12"/>
      <c r="I190" s="1"/>
      <c r="J190" s="1"/>
    </row>
    <row r="191" spans="1:11">
      <c r="B191" s="12"/>
      <c r="I191" s="1"/>
      <c r="J191" s="1"/>
    </row>
    <row r="192" spans="1:11">
      <c r="B192" s="12"/>
      <c r="I192" s="1"/>
      <c r="J192" s="1"/>
    </row>
    <row r="193" spans="2:10">
      <c r="B193" s="12"/>
      <c r="I193" s="1"/>
      <c r="J193" s="1"/>
    </row>
    <row r="194" spans="2:10">
      <c r="B194" s="12"/>
      <c r="I194" s="1"/>
      <c r="J194" s="1"/>
    </row>
    <row r="195" spans="2:10">
      <c r="B195" s="12"/>
      <c r="I195" s="1"/>
      <c r="J195" s="1"/>
    </row>
    <row r="196" spans="2:10">
      <c r="B196" s="12"/>
      <c r="I196" s="1"/>
      <c r="J196" s="1"/>
    </row>
    <row r="197" spans="2:10">
      <c r="B197" s="12"/>
      <c r="I197" s="1"/>
      <c r="J197" s="1"/>
    </row>
    <row r="198" spans="2:10">
      <c r="B198" s="12"/>
      <c r="I198" s="1"/>
      <c r="J198" s="1"/>
    </row>
    <row r="199" spans="2:10">
      <c r="B199" s="12"/>
      <c r="I199" s="1"/>
      <c r="J199" s="1"/>
    </row>
    <row r="200" spans="2:10">
      <c r="B200" s="12"/>
      <c r="I200" s="1"/>
      <c r="J200" s="1"/>
    </row>
    <row r="201" spans="2:10">
      <c r="B201" s="12"/>
      <c r="I201" s="1"/>
      <c r="J201" s="1"/>
    </row>
    <row r="202" spans="2:10">
      <c r="B202" s="12"/>
      <c r="I202" s="1"/>
      <c r="J202" s="1"/>
    </row>
    <row r="203" spans="2:10">
      <c r="B203" s="12"/>
      <c r="I203" s="1"/>
      <c r="J203" s="1"/>
    </row>
    <row r="204" spans="2:10">
      <c r="B204" s="12"/>
      <c r="I204" s="1"/>
      <c r="J204" s="1"/>
    </row>
    <row r="205" spans="2:10">
      <c r="B205" s="12"/>
      <c r="I205" s="1"/>
      <c r="J205" s="1"/>
    </row>
    <row r="206" spans="2:10">
      <c r="B206" s="12"/>
      <c r="I206" s="1"/>
      <c r="J206" s="1"/>
    </row>
    <row r="207" spans="2:10">
      <c r="B207" s="12"/>
    </row>
    <row r="208" spans="2:10">
      <c r="B208" s="12"/>
    </row>
    <row r="209" spans="2:2">
      <c r="B209" s="12"/>
    </row>
    <row r="210" spans="2:2">
      <c r="B210" s="12"/>
    </row>
    <row r="211" spans="2:2">
      <c r="B211" s="12"/>
    </row>
    <row r="212" spans="2:2">
      <c r="B212" s="12"/>
    </row>
    <row r="213" spans="2:2">
      <c r="B213" s="12"/>
    </row>
    <row r="214" spans="2:2">
      <c r="B214" s="12"/>
    </row>
    <row r="215" spans="2:2">
      <c r="B215" s="12"/>
    </row>
    <row r="216" spans="2:2">
      <c r="B216" s="12"/>
    </row>
    <row r="217" spans="2:2">
      <c r="B217" s="12"/>
    </row>
    <row r="218" spans="2:2">
      <c r="B218" s="12"/>
    </row>
    <row r="219" spans="2:2">
      <c r="B219" s="12"/>
    </row>
    <row r="220" spans="2:2">
      <c r="B220" s="12"/>
    </row>
    <row r="221" spans="2:2">
      <c r="B221" s="12"/>
    </row>
    <row r="222" spans="2:2">
      <c r="B222" s="12"/>
    </row>
    <row r="223" spans="2:2">
      <c r="B223" s="12"/>
    </row>
    <row r="224" spans="2:2">
      <c r="B224" s="12"/>
    </row>
    <row r="225" spans="2:2">
      <c r="B225" s="12"/>
    </row>
    <row r="226" spans="2:2">
      <c r="B226" s="12"/>
    </row>
    <row r="227" spans="2:2">
      <c r="B227" s="12"/>
    </row>
    <row r="228" spans="2:2">
      <c r="B228" s="12"/>
    </row>
    <row r="229" spans="2:2">
      <c r="B229" s="12"/>
    </row>
    <row r="230" spans="2:2">
      <c r="B230" s="12"/>
    </row>
    <row r="231" spans="2:2">
      <c r="B231" s="12"/>
    </row>
    <row r="232" spans="2:2">
      <c r="B232" s="12"/>
    </row>
    <row r="233" spans="2:2">
      <c r="B233" s="12"/>
    </row>
    <row r="234" spans="2:2">
      <c r="B234" s="12"/>
    </row>
    <row r="235" spans="2:2">
      <c r="B235" s="12"/>
    </row>
    <row r="236" spans="2:2">
      <c r="B236" s="12"/>
    </row>
    <row r="237" spans="2:2">
      <c r="B237" s="12"/>
    </row>
    <row r="238" spans="2:2">
      <c r="B238" s="12"/>
    </row>
    <row r="239" spans="2:2">
      <c r="B239" s="12"/>
    </row>
    <row r="240" spans="2:2">
      <c r="B240" s="12"/>
    </row>
    <row r="241" spans="2:2">
      <c r="B241" s="12"/>
    </row>
    <row r="242" spans="2:2">
      <c r="B242" s="12"/>
    </row>
    <row r="243" spans="2:2">
      <c r="B243" s="12"/>
    </row>
    <row r="244" spans="2:2">
      <c r="B244" s="12"/>
    </row>
    <row r="245" spans="2:2">
      <c r="B245" s="12"/>
    </row>
    <row r="246" spans="2:2">
      <c r="B246" s="12"/>
    </row>
    <row r="247" spans="2:2">
      <c r="B247" s="12"/>
    </row>
    <row r="248" spans="2:2">
      <c r="B248" s="12"/>
    </row>
    <row r="249" spans="2:2">
      <c r="B249" s="12"/>
    </row>
    <row r="250" spans="2:2">
      <c r="B250" s="12"/>
    </row>
    <row r="251" spans="2:2">
      <c r="B251" s="12"/>
    </row>
    <row r="252" spans="2:2">
      <c r="B252" s="12"/>
    </row>
    <row r="253" spans="2:2">
      <c r="B253" s="12"/>
    </row>
    <row r="254" spans="2:2">
      <c r="B254" s="12"/>
    </row>
    <row r="255" spans="2:2">
      <c r="B255" s="12"/>
    </row>
    <row r="256" spans="2:2">
      <c r="B256" s="12"/>
    </row>
    <row r="257" spans="2:2">
      <c r="B257" s="12"/>
    </row>
    <row r="258" spans="2:2">
      <c r="B258" s="12"/>
    </row>
    <row r="259" spans="2:2">
      <c r="B259" s="12"/>
    </row>
    <row r="260" spans="2:2">
      <c r="B260" s="12"/>
    </row>
    <row r="261" spans="2:2">
      <c r="B261" s="12"/>
    </row>
    <row r="262" spans="2:2">
      <c r="B262" s="12"/>
    </row>
    <row r="263" spans="2:2">
      <c r="B263" s="12"/>
    </row>
    <row r="264" spans="2:2">
      <c r="B264" s="12"/>
    </row>
    <row r="265" spans="2:2">
      <c r="B265" s="12"/>
    </row>
    <row r="266" spans="2:2">
      <c r="B266" s="12"/>
    </row>
    <row r="267" spans="2:2">
      <c r="B267" s="12"/>
    </row>
    <row r="268" spans="2:2">
      <c r="B268" s="12"/>
    </row>
    <row r="269" spans="2:2">
      <c r="B269" s="12"/>
    </row>
    <row r="270" spans="2:2">
      <c r="B270" s="12"/>
    </row>
    <row r="271" spans="2:2">
      <c r="B271" s="12"/>
    </row>
    <row r="272" spans="2:2">
      <c r="B272" s="12"/>
    </row>
    <row r="273" spans="2:2">
      <c r="B273" s="12"/>
    </row>
    <row r="274" spans="2:2">
      <c r="B274" s="12"/>
    </row>
  </sheetData>
  <mergeCells count="1">
    <mergeCell ref="I3:J3"/>
  </mergeCells>
  <dataValidations count="1">
    <dataValidation type="list" allowBlank="1" showInputMessage="1" showErrorMessage="1" sqref="C1" xr:uid="{00000000-0002-0000-0500-000000000000}">
      <formula1>"DANSAV MAKMUR,DANSAV UPY,DANSAV TERAS ATIQAH,DANSAV GU"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S200"/>
  <sheetViews>
    <sheetView topLeftCell="B1" zoomScale="68" zoomScaleNormal="68" workbookViewId="0">
      <pane ySplit="4" topLeftCell="A183" activePane="bottomLeft" state="frozen"/>
      <selection pane="bottomLeft" activeCell="E191" sqref="E191"/>
    </sheetView>
  </sheetViews>
  <sheetFormatPr defaultColWidth="9" defaultRowHeight="14.5"/>
  <cols>
    <col min="1" max="1" width="4.08984375" style="2" customWidth="1"/>
    <col min="2" max="2" width="22.26953125" style="15" customWidth="1"/>
    <col min="3" max="3" width="17.26953125" customWidth="1"/>
    <col min="4" max="4" width="15.6328125" customWidth="1"/>
    <col min="5" max="5" width="16.1796875" customWidth="1"/>
    <col min="6" max="6" width="18.7265625" customWidth="1"/>
    <col min="7" max="7" width="16.1796875" customWidth="1"/>
    <col min="8" max="8" width="11.453125" customWidth="1"/>
    <col min="9" max="9" width="14" customWidth="1"/>
    <col min="10" max="10" width="28.453125" customWidth="1"/>
    <col min="11" max="11" width="22.36328125" style="13" customWidth="1"/>
    <col min="12" max="12" width="21.6328125" customWidth="1"/>
    <col min="13" max="13" width="15.7265625" style="9" customWidth="1"/>
    <col min="14" max="14" width="18.90625" style="17" customWidth="1"/>
    <col min="15" max="15" width="14.453125" customWidth="1"/>
    <col min="16" max="16" width="18" customWidth="1"/>
  </cols>
  <sheetData>
    <row r="1" spans="1:19">
      <c r="A1" s="209" t="s">
        <v>72</v>
      </c>
      <c r="B1" s="229"/>
      <c r="C1" s="229"/>
      <c r="D1" s="229"/>
      <c r="E1" s="229"/>
      <c r="F1" s="229"/>
      <c r="G1" s="229"/>
      <c r="H1" s="229"/>
      <c r="I1" s="229"/>
      <c r="J1" s="229"/>
      <c r="K1" s="209"/>
      <c r="L1" s="229"/>
    </row>
    <row r="2" spans="1:19">
      <c r="A2" s="209" t="s">
        <v>206</v>
      </c>
      <c r="B2" s="229"/>
      <c r="C2" s="229"/>
      <c r="D2" s="229"/>
      <c r="E2" s="229"/>
      <c r="F2" s="229"/>
      <c r="G2" s="229"/>
      <c r="H2" s="229"/>
      <c r="I2" s="229"/>
      <c r="J2" s="229"/>
      <c r="K2" s="209"/>
      <c r="L2" s="229"/>
    </row>
    <row r="4" spans="1:19" ht="54" customHeight="1">
      <c r="A4" s="18" t="s">
        <v>74</v>
      </c>
      <c r="B4" s="19" t="s">
        <v>75</v>
      </c>
      <c r="C4" s="20" t="s">
        <v>76</v>
      </c>
      <c r="D4" s="20" t="s">
        <v>77</v>
      </c>
      <c r="E4" s="20" t="s">
        <v>78</v>
      </c>
      <c r="F4" s="18" t="s">
        <v>79</v>
      </c>
      <c r="G4" s="20" t="s">
        <v>80</v>
      </c>
      <c r="H4" s="20" t="s">
        <v>81</v>
      </c>
      <c r="I4" s="20" t="s">
        <v>82</v>
      </c>
      <c r="J4" s="230" t="s">
        <v>83</v>
      </c>
      <c r="K4" s="231"/>
      <c r="L4" s="18" t="s">
        <v>84</v>
      </c>
      <c r="M4" s="5" t="s">
        <v>85</v>
      </c>
      <c r="N4" s="21" t="s">
        <v>86</v>
      </c>
      <c r="O4" s="5" t="s">
        <v>87</v>
      </c>
      <c r="R4" s="22"/>
      <c r="S4" s="22"/>
    </row>
    <row r="5" spans="1:19" ht="9" customHeight="1">
      <c r="A5" s="23"/>
      <c r="B5" s="24"/>
      <c r="C5" s="25"/>
      <c r="D5" s="25"/>
      <c r="E5" s="25"/>
      <c r="F5" s="25"/>
      <c r="G5" s="25"/>
      <c r="H5" s="25"/>
      <c r="I5" s="25"/>
      <c r="J5" s="25"/>
      <c r="K5" s="105"/>
      <c r="L5" s="25"/>
      <c r="R5" s="22"/>
      <c r="S5" s="22"/>
    </row>
    <row r="6" spans="1:19" s="9" customFormat="1" ht="29">
      <c r="A6" s="27">
        <v>1</v>
      </c>
      <c r="B6" s="106">
        <v>46045</v>
      </c>
      <c r="C6" s="107">
        <v>1000000</v>
      </c>
      <c r="D6" s="29">
        <f>C6</f>
        <v>1000000</v>
      </c>
      <c r="E6" s="27" t="s">
        <v>207</v>
      </c>
      <c r="F6" s="27" t="s">
        <v>89</v>
      </c>
      <c r="G6" s="27" t="s">
        <v>90</v>
      </c>
      <c r="H6" s="27" t="s">
        <v>109</v>
      </c>
      <c r="I6" s="30" t="s">
        <v>110</v>
      </c>
      <c r="J6" s="30" t="s">
        <v>208</v>
      </c>
      <c r="K6" s="30" t="s">
        <v>209</v>
      </c>
      <c r="L6" s="27" t="s">
        <v>94</v>
      </c>
      <c r="M6" s="31" t="s">
        <v>95</v>
      </c>
      <c r="N6" s="32"/>
    </row>
    <row r="7" spans="1:19" ht="29">
      <c r="A7" s="27">
        <v>2</v>
      </c>
      <c r="B7" s="28">
        <v>46055</v>
      </c>
      <c r="C7" s="107">
        <v>600000</v>
      </c>
      <c r="D7" s="29">
        <f t="shared" ref="D7:D36" si="0">C7</f>
        <v>600000</v>
      </c>
      <c r="E7" s="27" t="s">
        <v>210</v>
      </c>
      <c r="F7" s="27" t="s">
        <v>211</v>
      </c>
      <c r="G7" s="27" t="s">
        <v>90</v>
      </c>
      <c r="H7" s="27" t="s">
        <v>103</v>
      </c>
      <c r="I7" s="30" t="s">
        <v>212</v>
      </c>
      <c r="J7" s="30" t="s">
        <v>213</v>
      </c>
      <c r="K7" s="30"/>
      <c r="L7" s="27" t="s">
        <v>94</v>
      </c>
      <c r="M7" s="31" t="s">
        <v>95</v>
      </c>
      <c r="N7" s="33"/>
      <c r="O7" s="10"/>
      <c r="R7" s="22"/>
      <c r="S7" s="22"/>
    </row>
    <row r="8" spans="1:19" ht="29">
      <c r="A8" s="27">
        <v>2</v>
      </c>
      <c r="B8" s="28">
        <v>46055</v>
      </c>
      <c r="C8" s="107">
        <v>100000</v>
      </c>
      <c r="D8" s="29">
        <f t="shared" si="0"/>
        <v>100000</v>
      </c>
      <c r="E8" s="27" t="s">
        <v>214</v>
      </c>
      <c r="F8" s="27" t="s">
        <v>89</v>
      </c>
      <c r="G8" s="27" t="s">
        <v>90</v>
      </c>
      <c r="H8" s="27" t="s">
        <v>103</v>
      </c>
      <c r="I8" s="30" t="s">
        <v>212</v>
      </c>
      <c r="J8" s="27" t="s">
        <v>215</v>
      </c>
      <c r="K8" s="30"/>
      <c r="L8" s="27" t="s">
        <v>94</v>
      </c>
      <c r="M8" s="31" t="s">
        <v>95</v>
      </c>
      <c r="N8" s="33"/>
      <c r="O8" s="34"/>
      <c r="R8" s="22"/>
      <c r="S8" s="22"/>
    </row>
    <row r="9" spans="1:19" ht="43.5">
      <c r="A9" s="27">
        <v>4</v>
      </c>
      <c r="B9" s="28">
        <v>46055</v>
      </c>
      <c r="C9" s="107">
        <v>1200000</v>
      </c>
      <c r="D9" s="29">
        <f t="shared" si="0"/>
        <v>1200000</v>
      </c>
      <c r="E9" s="27" t="s">
        <v>216</v>
      </c>
      <c r="F9" s="27" t="s">
        <v>89</v>
      </c>
      <c r="G9" s="27" t="s">
        <v>90</v>
      </c>
      <c r="H9" s="27" t="s">
        <v>103</v>
      </c>
      <c r="I9" s="30" t="s">
        <v>217</v>
      </c>
      <c r="J9" s="30" t="s">
        <v>218</v>
      </c>
      <c r="K9" s="30"/>
      <c r="L9" s="27" t="s">
        <v>94</v>
      </c>
      <c r="M9" s="31" t="s">
        <v>95</v>
      </c>
      <c r="N9" s="33"/>
      <c r="O9" s="34"/>
      <c r="R9" s="22"/>
      <c r="S9" s="22"/>
    </row>
    <row r="10" spans="1:19" ht="43.5">
      <c r="A10" s="27">
        <v>5</v>
      </c>
      <c r="B10" s="28">
        <v>46055</v>
      </c>
      <c r="C10" s="107">
        <v>1200000</v>
      </c>
      <c r="D10" s="29">
        <f t="shared" si="0"/>
        <v>1200000</v>
      </c>
      <c r="E10" s="27" t="s">
        <v>219</v>
      </c>
      <c r="F10" s="27" t="s">
        <v>89</v>
      </c>
      <c r="G10" s="27" t="s">
        <v>90</v>
      </c>
      <c r="H10" s="27" t="s">
        <v>109</v>
      </c>
      <c r="I10" s="30" t="s">
        <v>104</v>
      </c>
      <c r="J10" s="30" t="s">
        <v>218</v>
      </c>
      <c r="K10" s="30"/>
      <c r="L10" s="27" t="s">
        <v>94</v>
      </c>
      <c r="M10" s="31" t="s">
        <v>95</v>
      </c>
      <c r="N10" s="33"/>
      <c r="O10" s="34"/>
      <c r="R10" s="22"/>
      <c r="S10" s="22"/>
    </row>
    <row r="11" spans="1:19" s="13" customFormat="1" ht="29">
      <c r="A11" s="27">
        <v>6</v>
      </c>
      <c r="B11" s="28">
        <v>46055</v>
      </c>
      <c r="C11" s="107">
        <v>1000000</v>
      </c>
      <c r="D11" s="29">
        <f t="shared" si="0"/>
        <v>1000000</v>
      </c>
      <c r="E11" s="10" t="s">
        <v>113</v>
      </c>
      <c r="F11" s="35" t="s">
        <v>89</v>
      </c>
      <c r="G11" s="10" t="s">
        <v>90</v>
      </c>
      <c r="H11" s="10" t="s">
        <v>103</v>
      </c>
      <c r="I11" s="4" t="s">
        <v>110</v>
      </c>
      <c r="J11" s="4" t="s">
        <v>154</v>
      </c>
      <c r="K11" s="4"/>
      <c r="L11" s="27" t="s">
        <v>94</v>
      </c>
      <c r="M11" s="31" t="s">
        <v>95</v>
      </c>
      <c r="N11" s="33"/>
      <c r="O11" s="34"/>
      <c r="Q11"/>
      <c r="R11"/>
      <c r="S11"/>
    </row>
    <row r="12" spans="1:19" s="13" customFormat="1" ht="29">
      <c r="A12" s="27">
        <v>7</v>
      </c>
      <c r="B12" s="28">
        <v>46055</v>
      </c>
      <c r="C12" s="29">
        <v>1455000</v>
      </c>
      <c r="D12" s="29">
        <f t="shared" si="0"/>
        <v>1455000</v>
      </c>
      <c r="E12" s="27" t="s">
        <v>220</v>
      </c>
      <c r="F12" s="36" t="s">
        <v>90</v>
      </c>
      <c r="G12" s="27" t="s">
        <v>90</v>
      </c>
      <c r="H12" s="27" t="s">
        <v>103</v>
      </c>
      <c r="I12" s="4" t="s">
        <v>110</v>
      </c>
      <c r="J12" s="30" t="s">
        <v>221</v>
      </c>
      <c r="K12" s="30" t="s">
        <v>90</v>
      </c>
      <c r="L12" s="4" t="s">
        <v>106</v>
      </c>
      <c r="M12" s="31" t="s">
        <v>107</v>
      </c>
      <c r="N12" s="33"/>
      <c r="O12" s="34"/>
      <c r="Q12"/>
      <c r="R12"/>
      <c r="S12"/>
    </row>
    <row r="13" spans="1:19" s="13" customFormat="1" ht="29">
      <c r="A13" s="27"/>
      <c r="B13" s="28">
        <v>46055</v>
      </c>
      <c r="C13" s="107">
        <v>708000</v>
      </c>
      <c r="D13" s="29">
        <f t="shared" si="0"/>
        <v>708000</v>
      </c>
      <c r="E13" s="27" t="s">
        <v>207</v>
      </c>
      <c r="F13" s="36" t="s">
        <v>89</v>
      </c>
      <c r="G13" s="27" t="s">
        <v>90</v>
      </c>
      <c r="H13" s="27" t="s">
        <v>103</v>
      </c>
      <c r="I13" s="4" t="s">
        <v>212</v>
      </c>
      <c r="J13" s="30" t="s">
        <v>222</v>
      </c>
      <c r="K13" s="30" t="s">
        <v>223</v>
      </c>
      <c r="L13" s="27" t="s">
        <v>94</v>
      </c>
      <c r="M13" s="31" t="s">
        <v>95</v>
      </c>
      <c r="N13" s="33"/>
      <c r="O13" s="34"/>
      <c r="Q13"/>
      <c r="R13"/>
      <c r="S13"/>
    </row>
    <row r="14" spans="1:19" s="13" customFormat="1" ht="29">
      <c r="A14" s="27">
        <v>8</v>
      </c>
      <c r="B14" s="28">
        <v>46055</v>
      </c>
      <c r="C14" s="29">
        <v>1555000</v>
      </c>
      <c r="D14" s="29">
        <f t="shared" si="0"/>
        <v>1555000</v>
      </c>
      <c r="E14" s="27" t="s">
        <v>220</v>
      </c>
      <c r="F14" s="36" t="s">
        <v>90</v>
      </c>
      <c r="G14" s="27" t="s">
        <v>90</v>
      </c>
      <c r="H14" s="27" t="s">
        <v>103</v>
      </c>
      <c r="I14" s="4" t="s">
        <v>110</v>
      </c>
      <c r="J14" s="30" t="s">
        <v>221</v>
      </c>
      <c r="K14" s="30" t="s">
        <v>90</v>
      </c>
      <c r="L14" s="4" t="s">
        <v>106</v>
      </c>
      <c r="M14" s="31" t="s">
        <v>107</v>
      </c>
      <c r="N14" s="33"/>
      <c r="O14" s="34"/>
      <c r="Q14"/>
      <c r="R14"/>
      <c r="S14"/>
    </row>
    <row r="15" spans="1:19" s="13" customFormat="1" ht="29">
      <c r="A15" s="27">
        <v>9</v>
      </c>
      <c r="B15" s="28">
        <v>46056</v>
      </c>
      <c r="C15" s="29">
        <v>310000</v>
      </c>
      <c r="D15" s="29">
        <f t="shared" si="0"/>
        <v>310000</v>
      </c>
      <c r="E15" s="27" t="s">
        <v>155</v>
      </c>
      <c r="F15" s="27" t="s">
        <v>89</v>
      </c>
      <c r="G15" s="27" t="s">
        <v>90</v>
      </c>
      <c r="H15" s="27" t="s">
        <v>103</v>
      </c>
      <c r="I15" s="30" t="s">
        <v>224</v>
      </c>
      <c r="J15" s="30" t="s">
        <v>225</v>
      </c>
      <c r="K15" s="30" t="s">
        <v>226</v>
      </c>
      <c r="L15" s="4" t="s">
        <v>180</v>
      </c>
      <c r="M15" s="31" t="s">
        <v>95</v>
      </c>
      <c r="N15" s="33"/>
      <c r="O15" s="34"/>
      <c r="P15" s="13" t="s">
        <v>227</v>
      </c>
      <c r="Q15"/>
      <c r="R15"/>
      <c r="S15"/>
    </row>
    <row r="16" spans="1:19" s="13" customFormat="1" ht="68" customHeight="1">
      <c r="A16" s="27">
        <v>10</v>
      </c>
      <c r="B16" s="28">
        <v>46056</v>
      </c>
      <c r="C16" s="29">
        <v>585000</v>
      </c>
      <c r="D16" s="29">
        <f t="shared" si="0"/>
        <v>585000</v>
      </c>
      <c r="E16" s="27" t="s">
        <v>155</v>
      </c>
      <c r="F16" s="27" t="s">
        <v>89</v>
      </c>
      <c r="G16" s="27" t="s">
        <v>90</v>
      </c>
      <c r="H16" s="27" t="s">
        <v>103</v>
      </c>
      <c r="I16" s="30" t="s">
        <v>224</v>
      </c>
      <c r="J16" s="30" t="s">
        <v>228</v>
      </c>
      <c r="K16" s="30" t="s">
        <v>229</v>
      </c>
      <c r="L16" s="4" t="s">
        <v>180</v>
      </c>
      <c r="M16" s="31" t="s">
        <v>95</v>
      </c>
      <c r="N16" s="33"/>
      <c r="O16" s="34"/>
      <c r="P16" s="13" t="s">
        <v>227</v>
      </c>
      <c r="Q16"/>
      <c r="R16"/>
      <c r="S16"/>
    </row>
    <row r="17" spans="1:19" s="13" customFormat="1" ht="29">
      <c r="A17" s="27">
        <v>11</v>
      </c>
      <c r="B17" s="28">
        <v>46056</v>
      </c>
      <c r="C17" s="29">
        <v>500000</v>
      </c>
      <c r="D17" s="29">
        <f t="shared" si="0"/>
        <v>500000</v>
      </c>
      <c r="E17" s="27" t="s">
        <v>155</v>
      </c>
      <c r="F17" s="27" t="s">
        <v>89</v>
      </c>
      <c r="G17" s="27" t="s">
        <v>90</v>
      </c>
      <c r="H17" s="27" t="s">
        <v>103</v>
      </c>
      <c r="I17" s="30" t="s">
        <v>224</v>
      </c>
      <c r="J17" s="30" t="s">
        <v>230</v>
      </c>
      <c r="K17" s="30"/>
      <c r="L17" s="4" t="s">
        <v>180</v>
      </c>
      <c r="M17" s="31" t="s">
        <v>95</v>
      </c>
      <c r="N17" s="33"/>
      <c r="O17" s="34"/>
      <c r="P17" s="13" t="s">
        <v>227</v>
      </c>
      <c r="Q17"/>
      <c r="R17"/>
      <c r="S17"/>
    </row>
    <row r="18" spans="1:19" s="14" customFormat="1" ht="29">
      <c r="A18" s="27">
        <v>12</v>
      </c>
      <c r="B18" s="28">
        <v>46056</v>
      </c>
      <c r="C18" s="107">
        <v>444400</v>
      </c>
      <c r="D18" s="29">
        <f t="shared" si="0"/>
        <v>444400</v>
      </c>
      <c r="E18" s="4" t="s">
        <v>231</v>
      </c>
      <c r="F18" s="4" t="s">
        <v>89</v>
      </c>
      <c r="G18" s="30" t="s">
        <v>90</v>
      </c>
      <c r="H18" s="4" t="s">
        <v>136</v>
      </c>
      <c r="I18" s="4" t="s">
        <v>110</v>
      </c>
      <c r="J18" s="4" t="s">
        <v>232</v>
      </c>
      <c r="K18" s="4" t="s">
        <v>233</v>
      </c>
      <c r="L18" s="27" t="s">
        <v>94</v>
      </c>
      <c r="M18" s="31" t="s">
        <v>95</v>
      </c>
      <c r="N18" s="37"/>
      <c r="O18" s="34"/>
      <c r="Q18" s="38"/>
      <c r="R18" s="39"/>
      <c r="S18" s="39"/>
    </row>
    <row r="19" spans="1:19" ht="29">
      <c r="A19" s="27">
        <v>13</v>
      </c>
      <c r="B19" s="28">
        <v>46056</v>
      </c>
      <c r="C19" s="107">
        <v>103000</v>
      </c>
      <c r="D19" s="29">
        <f t="shared" si="0"/>
        <v>103000</v>
      </c>
      <c r="E19" s="4" t="s">
        <v>234</v>
      </c>
      <c r="F19" s="4" t="s">
        <v>89</v>
      </c>
      <c r="G19" s="30" t="s">
        <v>90</v>
      </c>
      <c r="H19" s="4" t="s">
        <v>136</v>
      </c>
      <c r="I19" s="4" t="s">
        <v>110</v>
      </c>
      <c r="J19" s="4" t="s">
        <v>235</v>
      </c>
      <c r="K19" s="4" t="s">
        <v>236</v>
      </c>
      <c r="L19" s="27" t="s">
        <v>94</v>
      </c>
      <c r="M19" s="31" t="s">
        <v>95</v>
      </c>
      <c r="N19" s="33"/>
      <c r="O19" s="40"/>
      <c r="R19" s="22"/>
      <c r="S19" s="22"/>
    </row>
    <row r="20" spans="1:19" ht="29">
      <c r="A20" s="27">
        <v>14</v>
      </c>
      <c r="B20" s="28">
        <v>46056</v>
      </c>
      <c r="C20" s="107">
        <v>103000</v>
      </c>
      <c r="D20" s="29">
        <f t="shared" si="0"/>
        <v>103000</v>
      </c>
      <c r="E20" s="4" t="s">
        <v>234</v>
      </c>
      <c r="F20" s="4" t="s">
        <v>89</v>
      </c>
      <c r="G20" s="30" t="s">
        <v>90</v>
      </c>
      <c r="H20" s="4" t="s">
        <v>136</v>
      </c>
      <c r="I20" s="4" t="s">
        <v>110</v>
      </c>
      <c r="J20" s="4" t="s">
        <v>235</v>
      </c>
      <c r="K20" s="4" t="s">
        <v>237</v>
      </c>
      <c r="L20" s="27" t="s">
        <v>94</v>
      </c>
      <c r="M20" s="31" t="s">
        <v>95</v>
      </c>
      <c r="N20" s="33"/>
      <c r="O20" s="40"/>
      <c r="R20" s="22"/>
      <c r="S20" s="22"/>
    </row>
    <row r="21" spans="1:19" ht="65" customHeight="1">
      <c r="A21" s="27">
        <v>15</v>
      </c>
      <c r="B21" s="28">
        <v>46056</v>
      </c>
      <c r="C21" s="107">
        <v>900000</v>
      </c>
      <c r="D21" s="29">
        <f t="shared" si="0"/>
        <v>900000</v>
      </c>
      <c r="E21" s="4" t="s">
        <v>238</v>
      </c>
      <c r="F21" s="4" t="s">
        <v>89</v>
      </c>
      <c r="G21" s="27" t="s">
        <v>90</v>
      </c>
      <c r="H21" s="4" t="s">
        <v>103</v>
      </c>
      <c r="I21" s="4" t="s">
        <v>110</v>
      </c>
      <c r="J21" s="4" t="s">
        <v>239</v>
      </c>
      <c r="K21" s="4" t="s">
        <v>238</v>
      </c>
      <c r="L21" s="27" t="s">
        <v>94</v>
      </c>
      <c r="M21" s="31" t="s">
        <v>95</v>
      </c>
      <c r="N21" s="33"/>
      <c r="O21" s="40"/>
      <c r="R21" s="22"/>
      <c r="S21" s="22"/>
    </row>
    <row r="22" spans="1:19" ht="58">
      <c r="A22" s="27">
        <v>16</v>
      </c>
      <c r="B22" s="28"/>
      <c r="C22" s="41"/>
      <c r="D22" s="29">
        <f t="shared" si="0"/>
        <v>0</v>
      </c>
      <c r="E22" s="42" t="s">
        <v>240</v>
      </c>
      <c r="F22" s="4" t="s">
        <v>89</v>
      </c>
      <c r="G22" s="30" t="s">
        <v>90</v>
      </c>
      <c r="H22" s="27" t="s">
        <v>103</v>
      </c>
      <c r="I22" s="4" t="s">
        <v>110</v>
      </c>
      <c r="J22" s="4" t="s">
        <v>239</v>
      </c>
      <c r="K22" s="42" t="s">
        <v>240</v>
      </c>
      <c r="L22" s="27" t="s">
        <v>94</v>
      </c>
      <c r="M22" s="31" t="s">
        <v>95</v>
      </c>
      <c r="N22" s="33"/>
      <c r="O22" s="34"/>
    </row>
    <row r="23" spans="1:19" ht="58">
      <c r="A23" s="27">
        <v>17</v>
      </c>
      <c r="B23" s="28"/>
      <c r="C23" s="41"/>
      <c r="D23" s="29">
        <f t="shared" si="0"/>
        <v>0</v>
      </c>
      <c r="E23" s="42" t="s">
        <v>241</v>
      </c>
      <c r="F23" s="4" t="s">
        <v>89</v>
      </c>
      <c r="G23" s="30" t="s">
        <v>90</v>
      </c>
      <c r="H23" s="4" t="s">
        <v>103</v>
      </c>
      <c r="I23" s="4" t="s">
        <v>110</v>
      </c>
      <c r="J23" s="4" t="s">
        <v>239</v>
      </c>
      <c r="K23" s="42" t="s">
        <v>241</v>
      </c>
      <c r="L23" s="27" t="s">
        <v>94</v>
      </c>
      <c r="M23" s="31" t="s">
        <v>95</v>
      </c>
      <c r="N23" s="33"/>
      <c r="O23" s="34"/>
    </row>
    <row r="24" spans="1:19" ht="58">
      <c r="A24" s="27">
        <v>18</v>
      </c>
      <c r="B24" s="43"/>
      <c r="C24" s="41"/>
      <c r="D24" s="29">
        <f t="shared" si="0"/>
        <v>0</v>
      </c>
      <c r="E24" s="42" t="s">
        <v>242</v>
      </c>
      <c r="F24" s="4" t="s">
        <v>89</v>
      </c>
      <c r="G24" s="27" t="s">
        <v>90</v>
      </c>
      <c r="H24" s="27" t="s">
        <v>103</v>
      </c>
      <c r="I24" s="4" t="s">
        <v>110</v>
      </c>
      <c r="J24" s="4" t="s">
        <v>239</v>
      </c>
      <c r="K24" s="42" t="s">
        <v>242</v>
      </c>
      <c r="L24" s="27" t="s">
        <v>94</v>
      </c>
      <c r="M24" s="31" t="s">
        <v>95</v>
      </c>
      <c r="N24" s="33"/>
      <c r="O24" s="34"/>
    </row>
    <row r="25" spans="1:19" ht="58">
      <c r="A25" s="27">
        <v>19</v>
      </c>
      <c r="B25" s="43"/>
      <c r="C25" s="29"/>
      <c r="D25" s="29">
        <f t="shared" si="0"/>
        <v>0</v>
      </c>
      <c r="E25" s="4" t="s">
        <v>243</v>
      </c>
      <c r="F25" s="4" t="s">
        <v>89</v>
      </c>
      <c r="G25" s="30" t="s">
        <v>90</v>
      </c>
      <c r="H25" s="4" t="s">
        <v>103</v>
      </c>
      <c r="I25" s="4" t="s">
        <v>110</v>
      </c>
      <c r="J25" s="4" t="s">
        <v>239</v>
      </c>
      <c r="K25" s="4" t="s">
        <v>243</v>
      </c>
      <c r="L25" s="27" t="s">
        <v>94</v>
      </c>
      <c r="M25" s="31" t="s">
        <v>95</v>
      </c>
      <c r="N25" s="33"/>
      <c r="O25" s="34"/>
    </row>
    <row r="26" spans="1:19" ht="58">
      <c r="A26" s="27">
        <v>20</v>
      </c>
      <c r="B26" s="43"/>
      <c r="C26" s="29"/>
      <c r="D26" s="29">
        <f t="shared" si="0"/>
        <v>0</v>
      </c>
      <c r="E26" s="4" t="s">
        <v>244</v>
      </c>
      <c r="F26" s="4" t="s">
        <v>89</v>
      </c>
      <c r="G26" s="30" t="s">
        <v>90</v>
      </c>
      <c r="H26" s="27" t="s">
        <v>103</v>
      </c>
      <c r="I26" s="4" t="s">
        <v>110</v>
      </c>
      <c r="J26" s="4" t="s">
        <v>239</v>
      </c>
      <c r="K26" s="4" t="s">
        <v>244</v>
      </c>
      <c r="L26" s="27" t="s">
        <v>94</v>
      </c>
      <c r="M26" s="31" t="s">
        <v>95</v>
      </c>
      <c r="N26" s="34"/>
      <c r="O26" s="34"/>
    </row>
    <row r="27" spans="1:19" ht="58">
      <c r="A27" s="27">
        <v>21</v>
      </c>
      <c r="B27" s="43"/>
      <c r="C27" s="29"/>
      <c r="D27" s="29">
        <f t="shared" si="0"/>
        <v>0</v>
      </c>
      <c r="E27" s="10" t="s">
        <v>161</v>
      </c>
      <c r="F27" s="4" t="s">
        <v>89</v>
      </c>
      <c r="G27" s="27" t="s">
        <v>90</v>
      </c>
      <c r="H27" s="4" t="s">
        <v>103</v>
      </c>
      <c r="I27" s="4" t="s">
        <v>110</v>
      </c>
      <c r="J27" s="4" t="s">
        <v>239</v>
      </c>
      <c r="K27" s="10" t="s">
        <v>161</v>
      </c>
      <c r="L27" s="27" t="s">
        <v>94</v>
      </c>
      <c r="M27" s="31" t="s">
        <v>95</v>
      </c>
      <c r="N27" s="33"/>
      <c r="O27" s="34"/>
    </row>
    <row r="28" spans="1:19" ht="58">
      <c r="A28" s="27">
        <v>22</v>
      </c>
      <c r="B28" s="28"/>
      <c r="C28" s="29"/>
      <c r="D28" s="29">
        <f t="shared" si="0"/>
        <v>0</v>
      </c>
      <c r="E28" s="27" t="s">
        <v>245</v>
      </c>
      <c r="F28" s="4" t="s">
        <v>89</v>
      </c>
      <c r="G28" s="30" t="s">
        <v>90</v>
      </c>
      <c r="H28" s="27" t="s">
        <v>103</v>
      </c>
      <c r="I28" s="4" t="s">
        <v>110</v>
      </c>
      <c r="J28" s="4" t="s">
        <v>239</v>
      </c>
      <c r="K28" s="27" t="s">
        <v>245</v>
      </c>
      <c r="L28" s="27" t="s">
        <v>94</v>
      </c>
      <c r="M28" s="31" t="s">
        <v>95</v>
      </c>
      <c r="N28" s="33"/>
      <c r="O28" s="34"/>
    </row>
    <row r="29" spans="1:19" ht="58">
      <c r="A29" s="27">
        <v>23</v>
      </c>
      <c r="B29" s="43"/>
      <c r="C29" s="29"/>
      <c r="D29" s="29">
        <f t="shared" si="0"/>
        <v>0</v>
      </c>
      <c r="E29" s="27" t="s">
        <v>246</v>
      </c>
      <c r="F29" s="4" t="s">
        <v>89</v>
      </c>
      <c r="G29" s="30" t="s">
        <v>90</v>
      </c>
      <c r="H29" s="4" t="s">
        <v>103</v>
      </c>
      <c r="I29" s="4" t="s">
        <v>110</v>
      </c>
      <c r="J29" s="4" t="s">
        <v>239</v>
      </c>
      <c r="K29" s="27" t="s">
        <v>246</v>
      </c>
      <c r="L29" s="27" t="s">
        <v>94</v>
      </c>
      <c r="M29" s="31" t="s">
        <v>95</v>
      </c>
      <c r="N29" s="33"/>
      <c r="O29" s="34"/>
      <c r="R29" s="22"/>
      <c r="S29" s="22"/>
    </row>
    <row r="30" spans="1:19" ht="29">
      <c r="A30" s="27">
        <v>24</v>
      </c>
      <c r="B30" s="43">
        <v>46057</v>
      </c>
      <c r="C30" s="29">
        <v>6000000</v>
      </c>
      <c r="D30" s="29">
        <f t="shared" si="0"/>
        <v>6000000</v>
      </c>
      <c r="E30" s="42" t="s">
        <v>155</v>
      </c>
      <c r="F30" s="30" t="s">
        <v>89</v>
      </c>
      <c r="G30" s="30" t="s">
        <v>90</v>
      </c>
      <c r="H30" s="30" t="s">
        <v>103</v>
      </c>
      <c r="I30" s="4" t="s">
        <v>110</v>
      </c>
      <c r="J30" s="30" t="s">
        <v>247</v>
      </c>
      <c r="K30" s="30"/>
      <c r="L30" s="4" t="s">
        <v>180</v>
      </c>
      <c r="M30" s="31" t="s">
        <v>95</v>
      </c>
      <c r="N30" s="33"/>
      <c r="O30" s="34"/>
      <c r="P30" s="13" t="s">
        <v>227</v>
      </c>
    </row>
    <row r="31" spans="1:19" ht="43.5">
      <c r="A31" s="27">
        <v>25</v>
      </c>
      <c r="B31" s="43">
        <v>46057</v>
      </c>
      <c r="C31" s="29">
        <v>1200000</v>
      </c>
      <c r="D31" s="29">
        <f t="shared" si="0"/>
        <v>1200000</v>
      </c>
      <c r="E31" s="10" t="s">
        <v>219</v>
      </c>
      <c r="F31" s="44" t="s">
        <v>248</v>
      </c>
      <c r="G31" s="10" t="s">
        <v>90</v>
      </c>
      <c r="H31" s="30" t="s">
        <v>103</v>
      </c>
      <c r="I31" s="4" t="s">
        <v>217</v>
      </c>
      <c r="J31" s="30" t="s">
        <v>218</v>
      </c>
      <c r="K31" s="4"/>
      <c r="L31" s="4" t="s">
        <v>180</v>
      </c>
      <c r="M31" s="31" t="s">
        <v>95</v>
      </c>
      <c r="N31" s="33"/>
      <c r="O31" s="34"/>
      <c r="P31" s="13" t="s">
        <v>227</v>
      </c>
    </row>
    <row r="32" spans="1:19" ht="43.5">
      <c r="A32" s="27">
        <v>26</v>
      </c>
      <c r="B32" s="43">
        <v>46057</v>
      </c>
      <c r="C32" s="29">
        <v>1200000</v>
      </c>
      <c r="D32" s="29">
        <f t="shared" si="0"/>
        <v>1200000</v>
      </c>
      <c r="E32" s="10" t="s">
        <v>219</v>
      </c>
      <c r="F32" s="44" t="s">
        <v>248</v>
      </c>
      <c r="G32" s="10" t="s">
        <v>90</v>
      </c>
      <c r="H32" s="30" t="s">
        <v>109</v>
      </c>
      <c r="I32" s="4" t="s">
        <v>104</v>
      </c>
      <c r="J32" s="30" t="s">
        <v>249</v>
      </c>
      <c r="K32" s="4"/>
      <c r="L32" s="4" t="s">
        <v>180</v>
      </c>
      <c r="M32" s="31" t="s">
        <v>95</v>
      </c>
      <c r="N32" s="33"/>
      <c r="O32" s="34"/>
      <c r="P32" s="13" t="s">
        <v>227</v>
      </c>
    </row>
    <row r="33" spans="1:16" ht="43.5">
      <c r="A33" s="27">
        <v>27</v>
      </c>
      <c r="B33" s="43">
        <v>46057</v>
      </c>
      <c r="C33" s="29">
        <v>1000000</v>
      </c>
      <c r="D33" s="29">
        <f t="shared" si="0"/>
        <v>1000000</v>
      </c>
      <c r="E33" s="10" t="s">
        <v>250</v>
      </c>
      <c r="F33" s="44" t="s">
        <v>113</v>
      </c>
      <c r="G33" s="30" t="s">
        <v>90</v>
      </c>
      <c r="H33" s="30" t="s">
        <v>103</v>
      </c>
      <c r="I33" s="4" t="s">
        <v>104</v>
      </c>
      <c r="J33" s="30" t="s">
        <v>251</v>
      </c>
      <c r="K33" s="4"/>
      <c r="L33" s="4" t="s">
        <v>180</v>
      </c>
      <c r="M33" s="31" t="s">
        <v>95</v>
      </c>
      <c r="N33" s="33"/>
      <c r="O33" s="34"/>
      <c r="P33" s="13" t="s">
        <v>227</v>
      </c>
    </row>
    <row r="34" spans="1:16" ht="29">
      <c r="A34" s="27">
        <v>28</v>
      </c>
      <c r="B34" s="43">
        <v>46057</v>
      </c>
      <c r="C34" s="107">
        <v>1500000</v>
      </c>
      <c r="D34" s="29">
        <f t="shared" si="0"/>
        <v>1500000</v>
      </c>
      <c r="E34" s="30" t="s">
        <v>252</v>
      </c>
      <c r="F34" s="46" t="s">
        <v>90</v>
      </c>
      <c r="G34" s="30" t="s">
        <v>90</v>
      </c>
      <c r="H34" s="30" t="s">
        <v>103</v>
      </c>
      <c r="I34" s="4" t="s">
        <v>110</v>
      </c>
      <c r="J34" s="30" t="s">
        <v>100</v>
      </c>
      <c r="K34" s="30"/>
      <c r="L34" s="27" t="s">
        <v>94</v>
      </c>
      <c r="M34" s="31" t="s">
        <v>95</v>
      </c>
      <c r="N34" s="33"/>
      <c r="O34" s="34"/>
    </row>
    <row r="35" spans="1:16" ht="29">
      <c r="A35" s="27"/>
      <c r="B35" s="43">
        <v>46057</v>
      </c>
      <c r="C35" s="29">
        <v>1000000</v>
      </c>
      <c r="D35" s="29">
        <f t="shared" si="0"/>
        <v>1000000</v>
      </c>
      <c r="E35" s="30" t="s">
        <v>253</v>
      </c>
      <c r="F35" s="46" t="s">
        <v>90</v>
      </c>
      <c r="G35" s="30" t="s">
        <v>90</v>
      </c>
      <c r="H35" s="30" t="s">
        <v>103</v>
      </c>
      <c r="I35" s="4" t="s">
        <v>212</v>
      </c>
      <c r="J35" s="108" t="s">
        <v>254</v>
      </c>
      <c r="K35" s="30"/>
      <c r="L35" s="4" t="s">
        <v>106</v>
      </c>
      <c r="M35" s="31" t="s">
        <v>107</v>
      </c>
      <c r="N35" s="33"/>
      <c r="O35" s="34"/>
    </row>
    <row r="36" spans="1:16" ht="29">
      <c r="A36" s="27">
        <v>29</v>
      </c>
      <c r="B36" s="43"/>
      <c r="C36" s="29">
        <v>1000000</v>
      </c>
      <c r="D36" s="29">
        <f t="shared" si="0"/>
        <v>1000000</v>
      </c>
      <c r="E36" s="10" t="s">
        <v>113</v>
      </c>
      <c r="F36" s="35" t="s">
        <v>89</v>
      </c>
      <c r="G36" s="10" t="s">
        <v>90</v>
      </c>
      <c r="H36" s="10" t="s">
        <v>103</v>
      </c>
      <c r="I36" s="4" t="s">
        <v>110</v>
      </c>
      <c r="J36" s="4" t="s">
        <v>154</v>
      </c>
      <c r="K36" s="4"/>
      <c r="L36" s="4" t="s">
        <v>180</v>
      </c>
      <c r="M36" s="31" t="s">
        <v>95</v>
      </c>
      <c r="N36" s="34"/>
      <c r="O36" s="34"/>
      <c r="P36" s="13" t="s">
        <v>227</v>
      </c>
    </row>
    <row r="37" spans="1:16" ht="29">
      <c r="A37" s="27">
        <v>30</v>
      </c>
      <c r="B37" s="43">
        <v>46057</v>
      </c>
      <c r="C37" s="29">
        <v>6000000</v>
      </c>
      <c r="D37" s="29">
        <v>500000</v>
      </c>
      <c r="E37" s="27" t="s">
        <v>255</v>
      </c>
      <c r="F37" s="30" t="s">
        <v>89</v>
      </c>
      <c r="G37" s="10" t="s">
        <v>90</v>
      </c>
      <c r="H37" s="27" t="s">
        <v>136</v>
      </c>
      <c r="I37" s="4" t="s">
        <v>110</v>
      </c>
      <c r="J37" s="27" t="s">
        <v>256</v>
      </c>
      <c r="K37" s="30"/>
      <c r="L37" s="4" t="s">
        <v>180</v>
      </c>
      <c r="M37" s="31" t="s">
        <v>95</v>
      </c>
      <c r="N37" s="33"/>
      <c r="O37" s="34"/>
      <c r="P37" s="13" t="s">
        <v>227</v>
      </c>
    </row>
    <row r="38" spans="1:16" ht="29">
      <c r="A38" s="27">
        <v>31</v>
      </c>
      <c r="B38" s="43"/>
      <c r="C38" s="29"/>
      <c r="D38" s="29">
        <v>500000</v>
      </c>
      <c r="E38" s="4" t="s">
        <v>257</v>
      </c>
      <c r="F38" s="30" t="s">
        <v>89</v>
      </c>
      <c r="G38" s="30" t="s">
        <v>90</v>
      </c>
      <c r="H38" s="27" t="s">
        <v>136</v>
      </c>
      <c r="I38" s="4" t="s">
        <v>110</v>
      </c>
      <c r="J38" s="27" t="s">
        <v>256</v>
      </c>
      <c r="K38" s="30"/>
      <c r="L38" s="4" t="s">
        <v>180</v>
      </c>
      <c r="M38" s="31" t="s">
        <v>95</v>
      </c>
      <c r="N38" s="33"/>
      <c r="O38" s="34"/>
      <c r="P38" s="13" t="s">
        <v>227</v>
      </c>
    </row>
    <row r="39" spans="1:16" ht="29">
      <c r="A39" s="27">
        <v>32</v>
      </c>
      <c r="B39" s="43"/>
      <c r="C39" s="29"/>
      <c r="D39" s="29">
        <v>500000</v>
      </c>
      <c r="E39" s="4" t="s">
        <v>258</v>
      </c>
      <c r="F39" s="30" t="s">
        <v>89</v>
      </c>
      <c r="G39" s="10" t="s">
        <v>90</v>
      </c>
      <c r="H39" s="27" t="s">
        <v>136</v>
      </c>
      <c r="I39" s="4" t="s">
        <v>110</v>
      </c>
      <c r="J39" s="27" t="s">
        <v>256</v>
      </c>
      <c r="K39" s="30"/>
      <c r="L39" s="4" t="s">
        <v>180</v>
      </c>
      <c r="M39" s="31" t="s">
        <v>95</v>
      </c>
      <c r="N39" s="33"/>
      <c r="O39" s="34"/>
      <c r="P39" s="13" t="s">
        <v>227</v>
      </c>
    </row>
    <row r="40" spans="1:16" ht="29">
      <c r="A40" s="27">
        <v>33</v>
      </c>
      <c r="B40" s="43"/>
      <c r="C40" s="29"/>
      <c r="D40" s="29">
        <v>500000</v>
      </c>
      <c r="E40" s="4" t="s">
        <v>259</v>
      </c>
      <c r="F40" s="30" t="s">
        <v>89</v>
      </c>
      <c r="G40" s="30" t="s">
        <v>90</v>
      </c>
      <c r="H40" s="27" t="s">
        <v>136</v>
      </c>
      <c r="I40" s="4" t="s">
        <v>110</v>
      </c>
      <c r="J40" s="27" t="s">
        <v>256</v>
      </c>
      <c r="K40" s="30"/>
      <c r="L40" s="4" t="s">
        <v>180</v>
      </c>
      <c r="M40" s="31" t="s">
        <v>95</v>
      </c>
      <c r="N40" s="33"/>
      <c r="O40" s="34"/>
      <c r="P40" s="13" t="s">
        <v>227</v>
      </c>
    </row>
    <row r="41" spans="1:16" ht="29">
      <c r="A41" s="27">
        <v>34</v>
      </c>
      <c r="B41" s="43"/>
      <c r="C41" s="29"/>
      <c r="D41" s="29">
        <v>500000</v>
      </c>
      <c r="E41" s="4" t="s">
        <v>260</v>
      </c>
      <c r="F41" s="30" t="s">
        <v>89</v>
      </c>
      <c r="G41" s="10" t="s">
        <v>90</v>
      </c>
      <c r="H41" s="27" t="s">
        <v>136</v>
      </c>
      <c r="I41" s="4" t="s">
        <v>110</v>
      </c>
      <c r="J41" s="27" t="s">
        <v>256</v>
      </c>
      <c r="K41" s="30"/>
      <c r="L41" s="4" t="s">
        <v>180</v>
      </c>
      <c r="M41" s="31" t="s">
        <v>95</v>
      </c>
      <c r="N41" s="33"/>
      <c r="O41" s="34"/>
      <c r="P41" s="13" t="s">
        <v>227</v>
      </c>
    </row>
    <row r="42" spans="1:16" ht="29">
      <c r="A42" s="27">
        <v>35</v>
      </c>
      <c r="B42" s="43"/>
      <c r="C42" s="29"/>
      <c r="D42" s="29">
        <v>500000</v>
      </c>
      <c r="E42" s="10" t="s">
        <v>261</v>
      </c>
      <c r="F42" s="30" t="s">
        <v>89</v>
      </c>
      <c r="G42" s="30" t="s">
        <v>90</v>
      </c>
      <c r="H42" s="27" t="s">
        <v>136</v>
      </c>
      <c r="I42" s="4" t="s">
        <v>110</v>
      </c>
      <c r="J42" s="27" t="s">
        <v>256</v>
      </c>
      <c r="K42" s="10"/>
      <c r="L42" s="4" t="s">
        <v>180</v>
      </c>
      <c r="M42" s="31" t="s">
        <v>95</v>
      </c>
      <c r="N42" s="33"/>
      <c r="O42" s="34"/>
      <c r="P42" s="13" t="s">
        <v>227</v>
      </c>
    </row>
    <row r="43" spans="1:16" ht="29">
      <c r="A43" s="27">
        <v>36</v>
      </c>
      <c r="B43" s="43"/>
      <c r="C43" s="29"/>
      <c r="D43" s="29">
        <v>500000</v>
      </c>
      <c r="E43" s="10" t="s">
        <v>262</v>
      </c>
      <c r="F43" s="30" t="s">
        <v>89</v>
      </c>
      <c r="G43" s="10" t="s">
        <v>90</v>
      </c>
      <c r="H43" s="27" t="s">
        <v>136</v>
      </c>
      <c r="I43" s="4" t="s">
        <v>110</v>
      </c>
      <c r="J43" s="27" t="s">
        <v>256</v>
      </c>
      <c r="K43" s="4"/>
      <c r="L43" s="4" t="s">
        <v>180</v>
      </c>
      <c r="M43" s="31" t="s">
        <v>95</v>
      </c>
      <c r="N43" s="33"/>
      <c r="O43" s="34"/>
      <c r="P43" s="13" t="s">
        <v>227</v>
      </c>
    </row>
    <row r="44" spans="1:16" ht="29">
      <c r="A44" s="27">
        <v>37</v>
      </c>
      <c r="B44" s="43"/>
      <c r="C44" s="29"/>
      <c r="D44" s="29">
        <v>500000</v>
      </c>
      <c r="E44" s="10" t="s">
        <v>263</v>
      </c>
      <c r="F44" s="30" t="s">
        <v>89</v>
      </c>
      <c r="G44" s="30" t="s">
        <v>90</v>
      </c>
      <c r="H44" s="27" t="s">
        <v>136</v>
      </c>
      <c r="I44" s="4" t="s">
        <v>110</v>
      </c>
      <c r="J44" s="27" t="s">
        <v>256</v>
      </c>
      <c r="K44" s="4"/>
      <c r="L44" s="4" t="s">
        <v>180</v>
      </c>
      <c r="M44" s="31" t="s">
        <v>95</v>
      </c>
      <c r="N44" s="33"/>
      <c r="O44" s="34"/>
      <c r="P44" s="13" t="s">
        <v>227</v>
      </c>
    </row>
    <row r="45" spans="1:16" ht="29">
      <c r="A45" s="27">
        <v>38</v>
      </c>
      <c r="B45" s="43"/>
      <c r="C45" s="29"/>
      <c r="D45" s="29">
        <v>500000</v>
      </c>
      <c r="E45" s="4" t="s">
        <v>264</v>
      </c>
      <c r="F45" s="30" t="s">
        <v>89</v>
      </c>
      <c r="G45" s="10" t="s">
        <v>90</v>
      </c>
      <c r="H45" s="27" t="s">
        <v>136</v>
      </c>
      <c r="I45" s="4" t="s">
        <v>110</v>
      </c>
      <c r="J45" s="27" t="s">
        <v>256</v>
      </c>
      <c r="K45" s="4"/>
      <c r="L45" s="4" t="s">
        <v>180</v>
      </c>
      <c r="M45" s="31" t="s">
        <v>95</v>
      </c>
      <c r="N45" s="33"/>
      <c r="O45" s="34"/>
      <c r="P45" s="13" t="s">
        <v>227</v>
      </c>
    </row>
    <row r="46" spans="1:16" ht="29">
      <c r="A46" s="27">
        <v>39</v>
      </c>
      <c r="B46" s="43"/>
      <c r="C46" s="29"/>
      <c r="D46" s="29">
        <v>500000</v>
      </c>
      <c r="E46" s="27" t="s">
        <v>265</v>
      </c>
      <c r="F46" s="30" t="s">
        <v>89</v>
      </c>
      <c r="G46" s="30" t="s">
        <v>90</v>
      </c>
      <c r="H46" s="27" t="s">
        <v>136</v>
      </c>
      <c r="I46" s="4" t="s">
        <v>110</v>
      </c>
      <c r="J46" s="27" t="s">
        <v>256</v>
      </c>
      <c r="K46" s="30"/>
      <c r="L46" s="4" t="s">
        <v>180</v>
      </c>
      <c r="M46" s="31" t="s">
        <v>95</v>
      </c>
      <c r="N46" s="33"/>
      <c r="O46" s="34"/>
      <c r="P46" s="13" t="s">
        <v>227</v>
      </c>
    </row>
    <row r="47" spans="1:16" ht="29">
      <c r="A47" s="27">
        <v>40</v>
      </c>
      <c r="B47" s="43"/>
      <c r="C47" s="29"/>
      <c r="D47" s="29">
        <v>500000</v>
      </c>
      <c r="E47" s="30" t="s">
        <v>266</v>
      </c>
      <c r="F47" s="30" t="s">
        <v>89</v>
      </c>
      <c r="G47" s="10" t="s">
        <v>90</v>
      </c>
      <c r="H47" s="27" t="s">
        <v>136</v>
      </c>
      <c r="I47" s="4" t="s">
        <v>110</v>
      </c>
      <c r="J47" s="27" t="s">
        <v>256</v>
      </c>
      <c r="K47" s="30"/>
      <c r="L47" s="4" t="s">
        <v>180</v>
      </c>
      <c r="M47" s="31" t="s">
        <v>95</v>
      </c>
      <c r="N47" s="33"/>
      <c r="O47" s="34"/>
      <c r="P47" s="13" t="s">
        <v>227</v>
      </c>
    </row>
    <row r="48" spans="1:16" ht="29">
      <c r="A48" s="27">
        <v>41</v>
      </c>
      <c r="B48" s="43"/>
      <c r="C48" s="29"/>
      <c r="D48" s="29">
        <v>500000</v>
      </c>
      <c r="E48" s="30" t="s">
        <v>267</v>
      </c>
      <c r="F48" s="30" t="s">
        <v>89</v>
      </c>
      <c r="G48" s="10" t="s">
        <v>90</v>
      </c>
      <c r="H48" s="27" t="s">
        <v>136</v>
      </c>
      <c r="I48" s="4" t="s">
        <v>110</v>
      </c>
      <c r="J48" s="27" t="s">
        <v>256</v>
      </c>
      <c r="K48" s="30"/>
      <c r="L48" s="4" t="s">
        <v>180</v>
      </c>
      <c r="M48" s="31" t="s">
        <v>95</v>
      </c>
      <c r="N48" s="33"/>
      <c r="O48" s="34"/>
      <c r="P48" s="13" t="s">
        <v>227</v>
      </c>
    </row>
    <row r="49" spans="1:16" ht="29">
      <c r="A49" s="27">
        <v>42</v>
      </c>
      <c r="B49" s="43">
        <v>46057</v>
      </c>
      <c r="C49" s="29">
        <v>100000</v>
      </c>
      <c r="D49" s="29">
        <f t="shared" ref="D49:D70" si="1">C49</f>
        <v>100000</v>
      </c>
      <c r="E49" s="30" t="s">
        <v>268</v>
      </c>
      <c r="F49" s="30" t="s">
        <v>89</v>
      </c>
      <c r="G49" s="27" t="s">
        <v>90</v>
      </c>
      <c r="H49" s="27" t="s">
        <v>136</v>
      </c>
      <c r="I49" s="4" t="s">
        <v>110</v>
      </c>
      <c r="J49" s="27" t="s">
        <v>269</v>
      </c>
      <c r="K49" s="30"/>
      <c r="L49" s="4" t="s">
        <v>180</v>
      </c>
      <c r="M49" s="31" t="s">
        <v>95</v>
      </c>
      <c r="N49" s="33"/>
      <c r="O49" s="34"/>
      <c r="P49" s="13" t="s">
        <v>227</v>
      </c>
    </row>
    <row r="50" spans="1:16" ht="43.5">
      <c r="A50" s="27">
        <v>43</v>
      </c>
      <c r="B50" s="43">
        <v>46058</v>
      </c>
      <c r="C50" s="29">
        <v>7500000</v>
      </c>
      <c r="D50" s="29">
        <f t="shared" si="1"/>
        <v>7500000</v>
      </c>
      <c r="E50" s="30" t="s">
        <v>155</v>
      </c>
      <c r="F50" s="30" t="s">
        <v>89</v>
      </c>
      <c r="G50" s="30" t="s">
        <v>90</v>
      </c>
      <c r="H50" s="27" t="s">
        <v>103</v>
      </c>
      <c r="I50" s="30" t="s">
        <v>270</v>
      </c>
      <c r="J50" s="30" t="s">
        <v>271</v>
      </c>
      <c r="K50" s="30" t="s">
        <v>272</v>
      </c>
      <c r="L50" s="4" t="s">
        <v>180</v>
      </c>
      <c r="M50" s="31" t="s">
        <v>95</v>
      </c>
      <c r="N50" s="33"/>
      <c r="O50" s="34"/>
      <c r="P50" s="13" t="s">
        <v>227</v>
      </c>
    </row>
    <row r="51" spans="1:16" ht="43.5">
      <c r="A51" s="27">
        <v>44</v>
      </c>
      <c r="B51" s="43"/>
      <c r="C51" s="29">
        <v>500000</v>
      </c>
      <c r="D51" s="29">
        <f t="shared" si="1"/>
        <v>500000</v>
      </c>
      <c r="E51" s="30" t="s">
        <v>155</v>
      </c>
      <c r="F51" s="30" t="s">
        <v>89</v>
      </c>
      <c r="G51" s="30" t="s">
        <v>90</v>
      </c>
      <c r="H51" s="27" t="s">
        <v>103</v>
      </c>
      <c r="I51" s="30" t="s">
        <v>270</v>
      </c>
      <c r="J51" s="30" t="s">
        <v>271</v>
      </c>
      <c r="K51" s="30" t="s">
        <v>273</v>
      </c>
      <c r="L51" s="4" t="s">
        <v>180</v>
      </c>
      <c r="M51" s="31" t="s">
        <v>95</v>
      </c>
      <c r="N51" s="33"/>
      <c r="O51" s="34"/>
      <c r="P51" s="13" t="s">
        <v>227</v>
      </c>
    </row>
    <row r="52" spans="1:16" ht="43.5">
      <c r="A52" s="27">
        <v>45</v>
      </c>
      <c r="B52" s="43"/>
      <c r="C52" s="29">
        <v>370000</v>
      </c>
      <c r="D52" s="29">
        <f t="shared" si="1"/>
        <v>370000</v>
      </c>
      <c r="E52" s="30" t="s">
        <v>155</v>
      </c>
      <c r="F52" s="30" t="s">
        <v>89</v>
      </c>
      <c r="G52" s="30" t="s">
        <v>90</v>
      </c>
      <c r="H52" s="27" t="s">
        <v>103</v>
      </c>
      <c r="I52" s="30" t="s">
        <v>270</v>
      </c>
      <c r="J52" s="30" t="s">
        <v>271</v>
      </c>
      <c r="K52" s="30" t="s">
        <v>274</v>
      </c>
      <c r="L52" s="4" t="s">
        <v>180</v>
      </c>
      <c r="M52" s="31" t="s">
        <v>95</v>
      </c>
      <c r="N52" s="33"/>
      <c r="O52" s="34"/>
      <c r="P52" s="13" t="s">
        <v>227</v>
      </c>
    </row>
    <row r="53" spans="1:16" ht="43.5">
      <c r="A53" s="27">
        <v>46</v>
      </c>
      <c r="B53" s="43"/>
      <c r="C53" s="29">
        <v>444700</v>
      </c>
      <c r="D53" s="29">
        <f t="shared" si="1"/>
        <v>444700</v>
      </c>
      <c r="E53" s="30" t="s">
        <v>155</v>
      </c>
      <c r="F53" s="30" t="s">
        <v>89</v>
      </c>
      <c r="G53" s="30" t="s">
        <v>90</v>
      </c>
      <c r="H53" s="27" t="s">
        <v>103</v>
      </c>
      <c r="I53" s="30" t="s">
        <v>270</v>
      </c>
      <c r="J53" s="30" t="s">
        <v>271</v>
      </c>
      <c r="K53" s="30" t="s">
        <v>275</v>
      </c>
      <c r="L53" s="4" t="s">
        <v>180</v>
      </c>
      <c r="M53" s="31" t="s">
        <v>95</v>
      </c>
      <c r="N53" s="33"/>
      <c r="O53" s="34"/>
      <c r="P53" s="13" t="s">
        <v>227</v>
      </c>
    </row>
    <row r="54" spans="1:16" ht="29">
      <c r="A54" s="27">
        <v>47</v>
      </c>
      <c r="B54" s="43">
        <v>46058</v>
      </c>
      <c r="C54" s="107">
        <v>529500</v>
      </c>
      <c r="D54" s="29">
        <f t="shared" si="1"/>
        <v>529500</v>
      </c>
      <c r="E54" s="30" t="s">
        <v>231</v>
      </c>
      <c r="F54" s="30" t="s">
        <v>89</v>
      </c>
      <c r="G54" s="30" t="s">
        <v>90</v>
      </c>
      <c r="H54" s="27" t="s">
        <v>103</v>
      </c>
      <c r="I54" s="30" t="s">
        <v>110</v>
      </c>
      <c r="J54" s="30" t="s">
        <v>276</v>
      </c>
      <c r="K54" s="30" t="s">
        <v>233</v>
      </c>
      <c r="L54" s="27" t="s">
        <v>94</v>
      </c>
      <c r="M54" s="31" t="s">
        <v>95</v>
      </c>
      <c r="N54" s="33"/>
      <c r="O54" s="34"/>
    </row>
    <row r="55" spans="1:16" ht="29">
      <c r="A55" s="27">
        <v>48</v>
      </c>
      <c r="B55" s="43">
        <v>46058</v>
      </c>
      <c r="C55" s="29">
        <v>860000</v>
      </c>
      <c r="D55" s="29">
        <f t="shared" si="1"/>
        <v>860000</v>
      </c>
      <c r="E55" s="30" t="s">
        <v>143</v>
      </c>
      <c r="F55" s="30" t="s">
        <v>89</v>
      </c>
      <c r="G55" s="30" t="s">
        <v>90</v>
      </c>
      <c r="H55" s="27" t="s">
        <v>103</v>
      </c>
      <c r="I55" s="30" t="s">
        <v>212</v>
      </c>
      <c r="J55" s="30" t="s">
        <v>222</v>
      </c>
      <c r="K55" s="30"/>
      <c r="L55" s="4" t="s">
        <v>180</v>
      </c>
      <c r="M55" s="31" t="s">
        <v>95</v>
      </c>
      <c r="N55" s="33"/>
      <c r="O55" s="34"/>
      <c r="P55" s="13" t="s">
        <v>227</v>
      </c>
    </row>
    <row r="56" spans="1:16" ht="29">
      <c r="A56" s="27"/>
      <c r="B56" s="43">
        <v>46058</v>
      </c>
      <c r="C56" s="29">
        <v>840000</v>
      </c>
      <c r="D56" s="29">
        <f t="shared" si="1"/>
        <v>840000</v>
      </c>
      <c r="E56" s="30" t="s">
        <v>277</v>
      </c>
      <c r="F56" s="30" t="s">
        <v>89</v>
      </c>
      <c r="G56" s="30" t="s">
        <v>90</v>
      </c>
      <c r="H56" s="27" t="s">
        <v>103</v>
      </c>
      <c r="I56" s="30" t="s">
        <v>212</v>
      </c>
      <c r="J56" s="30" t="s">
        <v>213</v>
      </c>
      <c r="K56" s="30"/>
      <c r="L56" s="4" t="s">
        <v>180</v>
      </c>
      <c r="M56" s="31" t="s">
        <v>95</v>
      </c>
      <c r="N56" s="33"/>
      <c r="O56" s="34"/>
      <c r="P56" s="13" t="s">
        <v>227</v>
      </c>
    </row>
    <row r="57" spans="1:16" ht="29">
      <c r="A57" s="27"/>
      <c r="B57" s="43">
        <v>46058</v>
      </c>
      <c r="C57" s="29">
        <v>887000</v>
      </c>
      <c r="D57" s="29">
        <f t="shared" si="1"/>
        <v>887000</v>
      </c>
      <c r="E57" s="30" t="s">
        <v>278</v>
      </c>
      <c r="F57" s="30" t="s">
        <v>89</v>
      </c>
      <c r="G57" s="30" t="s">
        <v>90</v>
      </c>
      <c r="H57" s="27" t="s">
        <v>103</v>
      </c>
      <c r="I57" s="30" t="s">
        <v>212</v>
      </c>
      <c r="J57" s="108" t="s">
        <v>279</v>
      </c>
      <c r="K57" s="30"/>
      <c r="L57" s="4" t="s">
        <v>106</v>
      </c>
      <c r="M57" s="10" t="s">
        <v>107</v>
      </c>
      <c r="N57" s="33"/>
      <c r="O57" s="34"/>
    </row>
    <row r="58" spans="1:16" ht="58">
      <c r="A58" s="27">
        <v>49</v>
      </c>
      <c r="B58" s="43">
        <v>46058</v>
      </c>
      <c r="C58" s="29">
        <v>4500000</v>
      </c>
      <c r="D58" s="29">
        <f t="shared" si="1"/>
        <v>4500000</v>
      </c>
      <c r="E58" s="30" t="s">
        <v>280</v>
      </c>
      <c r="F58" s="30" t="s">
        <v>89</v>
      </c>
      <c r="G58" s="30" t="s">
        <v>90</v>
      </c>
      <c r="H58" s="27" t="s">
        <v>136</v>
      </c>
      <c r="I58" s="30" t="s">
        <v>110</v>
      </c>
      <c r="J58" s="30" t="s">
        <v>281</v>
      </c>
      <c r="K58" s="30" t="s">
        <v>248</v>
      </c>
      <c r="L58" s="4" t="s">
        <v>180</v>
      </c>
      <c r="M58" s="31" t="s">
        <v>95</v>
      </c>
      <c r="N58" s="33"/>
      <c r="O58" s="34"/>
      <c r="P58" s="13" t="s">
        <v>227</v>
      </c>
    </row>
    <row r="59" spans="1:16" ht="29">
      <c r="A59" s="27">
        <v>50</v>
      </c>
      <c r="B59" s="43"/>
      <c r="C59" s="29">
        <v>20000</v>
      </c>
      <c r="D59" s="29">
        <f t="shared" si="1"/>
        <v>20000</v>
      </c>
      <c r="E59" s="30" t="s">
        <v>282</v>
      </c>
      <c r="F59" s="30" t="s">
        <v>89</v>
      </c>
      <c r="G59" s="30" t="s">
        <v>90</v>
      </c>
      <c r="H59" s="27" t="s">
        <v>136</v>
      </c>
      <c r="I59" s="30" t="s">
        <v>110</v>
      </c>
      <c r="J59" s="30" t="s">
        <v>283</v>
      </c>
      <c r="K59" s="30"/>
      <c r="L59" s="4" t="s">
        <v>180</v>
      </c>
      <c r="M59" s="31" t="s">
        <v>95</v>
      </c>
      <c r="N59" s="33"/>
      <c r="O59" s="34"/>
      <c r="P59" s="13" t="s">
        <v>227</v>
      </c>
    </row>
    <row r="60" spans="1:16" ht="29">
      <c r="A60" s="27">
        <v>51</v>
      </c>
      <c r="B60" s="43">
        <v>46058</v>
      </c>
      <c r="C60" s="29">
        <v>2500000</v>
      </c>
      <c r="D60" s="29">
        <f t="shared" si="1"/>
        <v>2500000</v>
      </c>
      <c r="E60" s="30" t="s">
        <v>155</v>
      </c>
      <c r="F60" s="30" t="s">
        <v>89</v>
      </c>
      <c r="G60" s="30" t="s">
        <v>90</v>
      </c>
      <c r="H60" s="27" t="s">
        <v>103</v>
      </c>
      <c r="I60" s="30" t="s">
        <v>110</v>
      </c>
      <c r="J60" s="30" t="s">
        <v>284</v>
      </c>
      <c r="K60" s="30" t="s">
        <v>155</v>
      </c>
      <c r="L60" s="4" t="s">
        <v>180</v>
      </c>
      <c r="M60" s="31" t="s">
        <v>95</v>
      </c>
      <c r="N60" s="33"/>
      <c r="O60" s="34"/>
      <c r="P60" s="13" t="s">
        <v>227</v>
      </c>
    </row>
    <row r="61" spans="1:16" ht="29">
      <c r="A61" s="27">
        <v>52</v>
      </c>
      <c r="B61" s="43"/>
      <c r="C61" s="29">
        <v>444700</v>
      </c>
      <c r="D61" s="29">
        <f t="shared" si="1"/>
        <v>444700</v>
      </c>
      <c r="E61" s="30" t="s">
        <v>155</v>
      </c>
      <c r="F61" s="30" t="s">
        <v>89</v>
      </c>
      <c r="G61" s="30" t="s">
        <v>90</v>
      </c>
      <c r="H61" s="27" t="s">
        <v>103</v>
      </c>
      <c r="I61" s="30" t="s">
        <v>110</v>
      </c>
      <c r="J61" s="30" t="s">
        <v>285</v>
      </c>
      <c r="K61" s="30" t="s">
        <v>155</v>
      </c>
      <c r="L61" s="4" t="s">
        <v>180</v>
      </c>
      <c r="M61" s="31" t="s">
        <v>95</v>
      </c>
      <c r="N61" s="33"/>
      <c r="O61" s="34"/>
      <c r="P61" s="13" t="s">
        <v>227</v>
      </c>
    </row>
    <row r="62" spans="1:16" ht="29">
      <c r="A62" s="27">
        <v>53</v>
      </c>
      <c r="B62" s="43">
        <v>46058</v>
      </c>
      <c r="C62" s="29">
        <v>800000</v>
      </c>
      <c r="D62" s="29">
        <f t="shared" si="1"/>
        <v>800000</v>
      </c>
      <c r="E62" s="30" t="s">
        <v>286</v>
      </c>
      <c r="F62" s="30" t="s">
        <v>89</v>
      </c>
      <c r="G62" s="30" t="s">
        <v>90</v>
      </c>
      <c r="H62" s="27" t="s">
        <v>136</v>
      </c>
      <c r="I62" s="30" t="s">
        <v>110</v>
      </c>
      <c r="J62" s="30" t="s">
        <v>287</v>
      </c>
      <c r="K62" s="30"/>
      <c r="L62" s="4" t="s">
        <v>180</v>
      </c>
      <c r="M62" s="31" t="s">
        <v>95</v>
      </c>
      <c r="N62" s="33"/>
      <c r="O62" s="34"/>
      <c r="P62" s="13" t="s">
        <v>227</v>
      </c>
    </row>
    <row r="63" spans="1:16" ht="29">
      <c r="A63" s="27">
        <v>54</v>
      </c>
      <c r="B63" s="43">
        <v>46059</v>
      </c>
      <c r="C63" s="107">
        <v>3566800</v>
      </c>
      <c r="D63" s="29">
        <f t="shared" si="1"/>
        <v>3566800</v>
      </c>
      <c r="E63" s="27" t="s">
        <v>88</v>
      </c>
      <c r="F63" s="27" t="s">
        <v>89</v>
      </c>
      <c r="G63" s="27" t="s">
        <v>90</v>
      </c>
      <c r="H63" s="27" t="s">
        <v>109</v>
      </c>
      <c r="I63" s="30" t="s">
        <v>91</v>
      </c>
      <c r="J63" s="30" t="s">
        <v>130</v>
      </c>
      <c r="K63" s="30" t="s">
        <v>288</v>
      </c>
      <c r="L63" s="27" t="s">
        <v>94</v>
      </c>
      <c r="M63" s="31" t="s">
        <v>95</v>
      </c>
      <c r="N63" s="33"/>
      <c r="O63" s="34"/>
    </row>
    <row r="64" spans="1:16">
      <c r="A64" s="27">
        <v>55</v>
      </c>
      <c r="B64" s="43"/>
      <c r="C64" s="107">
        <v>3565700</v>
      </c>
      <c r="D64" s="29">
        <f t="shared" si="1"/>
        <v>3565700</v>
      </c>
      <c r="E64" s="27" t="s">
        <v>88</v>
      </c>
      <c r="F64" s="27" t="s">
        <v>89</v>
      </c>
      <c r="G64" s="27" t="s">
        <v>90</v>
      </c>
      <c r="H64" s="27" t="s">
        <v>109</v>
      </c>
      <c r="I64" s="30" t="s">
        <v>91</v>
      </c>
      <c r="J64" s="30" t="s">
        <v>130</v>
      </c>
      <c r="K64" s="30" t="s">
        <v>289</v>
      </c>
      <c r="L64" s="27" t="s">
        <v>94</v>
      </c>
      <c r="M64" s="31" t="s">
        <v>95</v>
      </c>
      <c r="N64" s="33"/>
      <c r="O64" s="34"/>
    </row>
    <row r="65" spans="1:16">
      <c r="A65" s="27">
        <v>56</v>
      </c>
      <c r="B65" s="43"/>
      <c r="C65" s="107">
        <v>3565700</v>
      </c>
      <c r="D65" s="29">
        <f t="shared" si="1"/>
        <v>3565700</v>
      </c>
      <c r="E65" s="27" t="s">
        <v>88</v>
      </c>
      <c r="F65" s="27" t="s">
        <v>89</v>
      </c>
      <c r="G65" s="27" t="s">
        <v>90</v>
      </c>
      <c r="H65" s="27" t="s">
        <v>109</v>
      </c>
      <c r="I65" s="30" t="s">
        <v>91</v>
      </c>
      <c r="J65" s="30" t="s">
        <v>130</v>
      </c>
      <c r="K65" s="30" t="s">
        <v>290</v>
      </c>
      <c r="L65" s="27" t="s">
        <v>94</v>
      </c>
      <c r="M65" s="31" t="s">
        <v>95</v>
      </c>
      <c r="N65" s="33"/>
      <c r="O65" s="34"/>
    </row>
    <row r="66" spans="1:16">
      <c r="A66" s="27">
        <v>57</v>
      </c>
      <c r="B66" s="43"/>
      <c r="C66" s="107">
        <v>3565700</v>
      </c>
      <c r="D66" s="29">
        <f t="shared" si="1"/>
        <v>3565700</v>
      </c>
      <c r="E66" s="27" t="s">
        <v>88</v>
      </c>
      <c r="F66" s="27" t="s">
        <v>89</v>
      </c>
      <c r="G66" s="27" t="s">
        <v>90</v>
      </c>
      <c r="H66" s="27" t="s">
        <v>109</v>
      </c>
      <c r="I66" s="30" t="s">
        <v>91</v>
      </c>
      <c r="J66" s="30" t="s">
        <v>130</v>
      </c>
      <c r="K66" s="30" t="s">
        <v>291</v>
      </c>
      <c r="L66" s="27" t="s">
        <v>94</v>
      </c>
      <c r="M66" s="31" t="s">
        <v>95</v>
      </c>
      <c r="N66" s="33"/>
      <c r="O66" s="34"/>
    </row>
    <row r="67" spans="1:16" ht="43.5">
      <c r="A67" s="27">
        <v>58</v>
      </c>
      <c r="B67" s="43">
        <v>46059</v>
      </c>
      <c r="C67" s="29">
        <v>150000</v>
      </c>
      <c r="D67" s="29">
        <f t="shared" si="1"/>
        <v>150000</v>
      </c>
      <c r="E67" s="30" t="s">
        <v>292</v>
      </c>
      <c r="F67" s="30" t="s">
        <v>89</v>
      </c>
      <c r="G67" s="30" t="s">
        <v>90</v>
      </c>
      <c r="H67" s="27" t="s">
        <v>103</v>
      </c>
      <c r="I67" s="30" t="s">
        <v>91</v>
      </c>
      <c r="J67" s="30" t="s">
        <v>293</v>
      </c>
      <c r="K67" s="30" t="s">
        <v>155</v>
      </c>
      <c r="L67" s="4" t="s">
        <v>180</v>
      </c>
      <c r="M67" s="31" t="s">
        <v>95</v>
      </c>
      <c r="N67" s="33"/>
      <c r="O67" s="34"/>
      <c r="P67" s="13" t="s">
        <v>227</v>
      </c>
    </row>
    <row r="68" spans="1:16" ht="29">
      <c r="A68" s="27"/>
      <c r="B68" s="43">
        <v>46059</v>
      </c>
      <c r="C68" s="29">
        <v>500600</v>
      </c>
      <c r="D68" s="29">
        <f t="shared" si="1"/>
        <v>500600</v>
      </c>
      <c r="E68" s="10" t="s">
        <v>294</v>
      </c>
      <c r="F68" s="44" t="s">
        <v>89</v>
      </c>
      <c r="G68" s="10" t="s">
        <v>90</v>
      </c>
      <c r="H68" s="10" t="s">
        <v>103</v>
      </c>
      <c r="I68" s="4" t="s">
        <v>110</v>
      </c>
      <c r="J68" s="4" t="s">
        <v>295</v>
      </c>
      <c r="K68" s="4" t="s">
        <v>294</v>
      </c>
      <c r="L68" s="4" t="s">
        <v>180</v>
      </c>
      <c r="M68" s="31" t="s">
        <v>95</v>
      </c>
      <c r="N68" s="33"/>
      <c r="O68" s="34"/>
      <c r="P68" s="13" t="s">
        <v>227</v>
      </c>
    </row>
    <row r="69" spans="1:16" ht="29">
      <c r="A69" s="27">
        <v>59</v>
      </c>
      <c r="B69" s="43">
        <v>46060</v>
      </c>
      <c r="C69" s="107">
        <v>3569000</v>
      </c>
      <c r="D69" s="29">
        <f t="shared" si="1"/>
        <v>3569000</v>
      </c>
      <c r="E69" s="30" t="s">
        <v>296</v>
      </c>
      <c r="F69" s="30" t="s">
        <v>89</v>
      </c>
      <c r="G69" s="30" t="s">
        <v>90</v>
      </c>
      <c r="H69" s="27" t="s">
        <v>103</v>
      </c>
      <c r="I69" s="30" t="s">
        <v>91</v>
      </c>
      <c r="J69" s="30" t="s">
        <v>92</v>
      </c>
      <c r="K69" s="30" t="s">
        <v>93</v>
      </c>
      <c r="L69" s="27" t="s">
        <v>94</v>
      </c>
      <c r="M69" s="31" t="s">
        <v>95</v>
      </c>
      <c r="N69" s="33"/>
      <c r="O69" s="34"/>
    </row>
    <row r="70" spans="1:16">
      <c r="A70" s="27">
        <v>60</v>
      </c>
      <c r="B70" s="43">
        <v>46060</v>
      </c>
      <c r="C70" s="107">
        <v>3569000</v>
      </c>
      <c r="D70" s="29">
        <f t="shared" si="1"/>
        <v>3569000</v>
      </c>
      <c r="E70" s="30" t="s">
        <v>296</v>
      </c>
      <c r="F70" s="30" t="s">
        <v>89</v>
      </c>
      <c r="G70" s="30" t="s">
        <v>90</v>
      </c>
      <c r="H70" s="27" t="s">
        <v>103</v>
      </c>
      <c r="I70" s="30" t="s">
        <v>91</v>
      </c>
      <c r="J70" s="27" t="s">
        <v>92</v>
      </c>
      <c r="K70" s="30" t="s">
        <v>96</v>
      </c>
      <c r="L70" s="27" t="s">
        <v>94</v>
      </c>
      <c r="M70" s="31" t="s">
        <v>95</v>
      </c>
      <c r="N70" s="33"/>
      <c r="O70" s="34"/>
    </row>
    <row r="71" spans="1:16">
      <c r="A71" s="27">
        <v>61</v>
      </c>
      <c r="B71" s="43">
        <v>46060</v>
      </c>
      <c r="C71" s="107">
        <v>3569000</v>
      </c>
      <c r="D71" s="29">
        <f t="shared" ref="D71:D102" si="2">C71</f>
        <v>3569000</v>
      </c>
      <c r="E71" s="30" t="s">
        <v>296</v>
      </c>
      <c r="F71" s="30" t="s">
        <v>89</v>
      </c>
      <c r="G71" s="30" t="s">
        <v>90</v>
      </c>
      <c r="H71" s="27" t="s">
        <v>103</v>
      </c>
      <c r="I71" s="30" t="s">
        <v>91</v>
      </c>
      <c r="J71" s="27" t="s">
        <v>92</v>
      </c>
      <c r="K71" s="29" t="s">
        <v>297</v>
      </c>
      <c r="L71" s="27" t="s">
        <v>94</v>
      </c>
      <c r="M71" s="31" t="s">
        <v>95</v>
      </c>
      <c r="N71" s="33"/>
      <c r="O71" s="34"/>
    </row>
    <row r="72" spans="1:16" ht="29">
      <c r="A72" s="27">
        <v>62</v>
      </c>
      <c r="B72" s="43">
        <v>46060</v>
      </c>
      <c r="C72" s="107">
        <v>3569000</v>
      </c>
      <c r="D72" s="29">
        <f t="shared" si="2"/>
        <v>3569000</v>
      </c>
      <c r="E72" s="30" t="s">
        <v>296</v>
      </c>
      <c r="F72" s="30" t="s">
        <v>89</v>
      </c>
      <c r="G72" s="30" t="s">
        <v>90</v>
      </c>
      <c r="H72" s="27" t="s">
        <v>103</v>
      </c>
      <c r="I72" s="30" t="s">
        <v>91</v>
      </c>
      <c r="J72" s="27" t="s">
        <v>92</v>
      </c>
      <c r="K72" s="30" t="s">
        <v>298</v>
      </c>
      <c r="L72" s="27" t="s">
        <v>94</v>
      </c>
      <c r="M72" s="31" t="s">
        <v>95</v>
      </c>
      <c r="N72" s="33"/>
      <c r="O72" s="34"/>
    </row>
    <row r="73" spans="1:16">
      <c r="A73" s="27">
        <v>63</v>
      </c>
      <c r="B73" s="43">
        <v>46060</v>
      </c>
      <c r="C73" s="107">
        <v>3569000</v>
      </c>
      <c r="D73" s="29">
        <f t="shared" si="2"/>
        <v>3569000</v>
      </c>
      <c r="E73" s="30" t="s">
        <v>296</v>
      </c>
      <c r="F73" s="30" t="s">
        <v>89</v>
      </c>
      <c r="G73" s="30" t="s">
        <v>90</v>
      </c>
      <c r="H73" s="27" t="s">
        <v>103</v>
      </c>
      <c r="I73" s="30" t="s">
        <v>91</v>
      </c>
      <c r="J73" s="27" t="s">
        <v>92</v>
      </c>
      <c r="K73" s="30" t="s">
        <v>299</v>
      </c>
      <c r="L73" s="27" t="s">
        <v>94</v>
      </c>
      <c r="M73" s="31" t="s">
        <v>95</v>
      </c>
      <c r="N73" s="33"/>
      <c r="O73" s="34"/>
    </row>
    <row r="74" spans="1:16" ht="29">
      <c r="A74" s="27">
        <v>64</v>
      </c>
      <c r="B74" s="43">
        <v>46060</v>
      </c>
      <c r="C74" s="107">
        <v>3569000</v>
      </c>
      <c r="D74" s="29">
        <f t="shared" si="2"/>
        <v>3569000</v>
      </c>
      <c r="E74" s="30" t="s">
        <v>89</v>
      </c>
      <c r="F74" s="30" t="s">
        <v>89</v>
      </c>
      <c r="G74" s="30" t="s">
        <v>90</v>
      </c>
      <c r="H74" s="27" t="s">
        <v>103</v>
      </c>
      <c r="I74" s="30" t="s">
        <v>91</v>
      </c>
      <c r="J74" s="27" t="s">
        <v>92</v>
      </c>
      <c r="K74" s="30" t="s">
        <v>300</v>
      </c>
      <c r="L74" s="27" t="s">
        <v>94</v>
      </c>
      <c r="M74" s="31" t="s">
        <v>95</v>
      </c>
      <c r="N74" s="33"/>
      <c r="O74" s="34"/>
    </row>
    <row r="75" spans="1:16" ht="43.5">
      <c r="A75" s="27">
        <v>65</v>
      </c>
      <c r="B75" s="43">
        <v>46060</v>
      </c>
      <c r="C75" s="107">
        <v>155000</v>
      </c>
      <c r="D75" s="29">
        <f t="shared" si="2"/>
        <v>155000</v>
      </c>
      <c r="E75" s="30" t="s">
        <v>296</v>
      </c>
      <c r="F75" s="30" t="s">
        <v>89</v>
      </c>
      <c r="G75" s="30" t="s">
        <v>90</v>
      </c>
      <c r="H75" s="27" t="s">
        <v>103</v>
      </c>
      <c r="I75" s="30" t="s">
        <v>91</v>
      </c>
      <c r="J75" s="30" t="s">
        <v>301</v>
      </c>
      <c r="K75" s="30"/>
      <c r="L75" s="27" t="s">
        <v>94</v>
      </c>
      <c r="M75" s="31" t="s">
        <v>95</v>
      </c>
      <c r="N75" s="33"/>
      <c r="O75" s="34"/>
    </row>
    <row r="76" spans="1:16">
      <c r="A76" s="27">
        <v>66</v>
      </c>
      <c r="B76" s="43">
        <v>46060</v>
      </c>
      <c r="C76" s="107">
        <v>62000</v>
      </c>
      <c r="D76" s="29">
        <f t="shared" si="2"/>
        <v>62000</v>
      </c>
      <c r="E76" s="30" t="s">
        <v>89</v>
      </c>
      <c r="F76" s="48" t="s">
        <v>89</v>
      </c>
      <c r="G76" s="30" t="s">
        <v>90</v>
      </c>
      <c r="H76" s="27" t="s">
        <v>129</v>
      </c>
      <c r="I76" s="30" t="s">
        <v>91</v>
      </c>
      <c r="J76" s="30" t="s">
        <v>302</v>
      </c>
      <c r="K76" s="30" t="s">
        <v>303</v>
      </c>
      <c r="L76" s="4" t="s">
        <v>180</v>
      </c>
      <c r="M76" s="31" t="s">
        <v>95</v>
      </c>
      <c r="N76" s="33"/>
      <c r="O76" s="34"/>
      <c r="P76" s="13" t="s">
        <v>227</v>
      </c>
    </row>
    <row r="77" spans="1:16" ht="29">
      <c r="A77" s="27"/>
      <c r="B77" s="43">
        <v>46060</v>
      </c>
      <c r="C77" s="29">
        <v>300000</v>
      </c>
      <c r="D77" s="29">
        <f t="shared" si="2"/>
        <v>300000</v>
      </c>
      <c r="E77" s="10" t="s">
        <v>294</v>
      </c>
      <c r="F77" s="44" t="s">
        <v>89</v>
      </c>
      <c r="G77" s="10" t="s">
        <v>90</v>
      </c>
      <c r="H77" s="10" t="s">
        <v>103</v>
      </c>
      <c r="I77" s="4" t="s">
        <v>110</v>
      </c>
      <c r="J77" s="4" t="s">
        <v>295</v>
      </c>
      <c r="K77" s="4" t="s">
        <v>294</v>
      </c>
      <c r="L77" s="4" t="s">
        <v>180</v>
      </c>
      <c r="M77" s="31" t="s">
        <v>95</v>
      </c>
      <c r="N77" s="33"/>
      <c r="O77" s="34"/>
      <c r="P77" s="13" t="s">
        <v>227</v>
      </c>
    </row>
    <row r="78" spans="1:16" ht="29">
      <c r="A78" s="27"/>
      <c r="B78" s="43">
        <v>46060</v>
      </c>
      <c r="C78" s="29">
        <v>2300000</v>
      </c>
      <c r="D78" s="29">
        <f t="shared" si="2"/>
        <v>2300000</v>
      </c>
      <c r="E78" s="10" t="s">
        <v>90</v>
      </c>
      <c r="F78" s="44" t="s">
        <v>90</v>
      </c>
      <c r="G78" s="10" t="s">
        <v>90</v>
      </c>
      <c r="H78" s="10" t="s">
        <v>103</v>
      </c>
      <c r="I78" s="4" t="s">
        <v>110</v>
      </c>
      <c r="J78" s="4" t="s">
        <v>304</v>
      </c>
      <c r="K78" s="4" t="s">
        <v>305</v>
      </c>
      <c r="L78" s="4" t="s">
        <v>106</v>
      </c>
      <c r="M78" s="10" t="s">
        <v>107</v>
      </c>
      <c r="N78" s="33"/>
      <c r="O78" s="34"/>
    </row>
    <row r="79" spans="1:16" ht="29">
      <c r="A79" s="27">
        <v>67</v>
      </c>
      <c r="B79" s="43">
        <v>46062</v>
      </c>
      <c r="C79" s="29">
        <v>2200000</v>
      </c>
      <c r="D79" s="29">
        <f t="shared" si="2"/>
        <v>2200000</v>
      </c>
      <c r="E79" s="10" t="s">
        <v>306</v>
      </c>
      <c r="F79" s="44" t="s">
        <v>89</v>
      </c>
      <c r="G79" s="10" t="s">
        <v>90</v>
      </c>
      <c r="H79" s="10" t="s">
        <v>103</v>
      </c>
      <c r="I79" s="4" t="s">
        <v>110</v>
      </c>
      <c r="J79" s="4" t="s">
        <v>307</v>
      </c>
      <c r="K79" s="4"/>
      <c r="L79" s="4" t="s">
        <v>180</v>
      </c>
      <c r="M79" s="31" t="s">
        <v>95</v>
      </c>
      <c r="N79" s="33"/>
      <c r="O79" s="34"/>
      <c r="P79" s="13" t="s">
        <v>227</v>
      </c>
    </row>
    <row r="80" spans="1:16" ht="29">
      <c r="A80" s="27">
        <v>68</v>
      </c>
      <c r="B80" s="43">
        <v>46062</v>
      </c>
      <c r="C80" s="29">
        <v>200000</v>
      </c>
      <c r="D80" s="29">
        <f t="shared" si="2"/>
        <v>200000</v>
      </c>
      <c r="E80" s="10"/>
      <c r="F80" s="44" t="s">
        <v>308</v>
      </c>
      <c r="G80" s="10" t="s">
        <v>90</v>
      </c>
      <c r="H80" s="10" t="s">
        <v>103</v>
      </c>
      <c r="I80" s="4" t="s">
        <v>110</v>
      </c>
      <c r="J80" s="4" t="s">
        <v>309</v>
      </c>
      <c r="K80" s="4"/>
      <c r="L80" s="4" t="s">
        <v>180</v>
      </c>
      <c r="M80" s="31" t="s">
        <v>95</v>
      </c>
      <c r="N80" s="33"/>
      <c r="O80" s="34"/>
      <c r="P80" s="13" t="s">
        <v>227</v>
      </c>
    </row>
    <row r="81" spans="1:16" ht="29">
      <c r="A81" s="27">
        <v>69</v>
      </c>
      <c r="B81" s="43">
        <v>46062</v>
      </c>
      <c r="C81" s="29">
        <v>2000000</v>
      </c>
      <c r="D81" s="29">
        <f t="shared" si="2"/>
        <v>2000000</v>
      </c>
      <c r="E81" s="10" t="s">
        <v>207</v>
      </c>
      <c r="F81" s="44" t="s">
        <v>89</v>
      </c>
      <c r="G81" s="10" t="s">
        <v>90</v>
      </c>
      <c r="H81" s="10" t="s">
        <v>103</v>
      </c>
      <c r="I81" s="4" t="s">
        <v>110</v>
      </c>
      <c r="J81" s="4" t="s">
        <v>310</v>
      </c>
      <c r="K81" s="4" t="s">
        <v>311</v>
      </c>
      <c r="L81" s="4" t="s">
        <v>180</v>
      </c>
      <c r="M81" s="31" t="s">
        <v>95</v>
      </c>
      <c r="N81" s="33"/>
      <c r="O81" s="34"/>
      <c r="P81" s="13" t="s">
        <v>227</v>
      </c>
    </row>
    <row r="82" spans="1:16" ht="29">
      <c r="A82" s="27">
        <v>70</v>
      </c>
      <c r="B82" s="43">
        <v>46062</v>
      </c>
      <c r="C82" s="29">
        <v>2000000</v>
      </c>
      <c r="D82" s="29">
        <f t="shared" si="2"/>
        <v>2000000</v>
      </c>
      <c r="E82" s="10" t="s">
        <v>277</v>
      </c>
      <c r="F82" s="44" t="s">
        <v>89</v>
      </c>
      <c r="G82" s="10" t="s">
        <v>90</v>
      </c>
      <c r="H82" s="10" t="s">
        <v>103</v>
      </c>
      <c r="I82" s="4" t="s">
        <v>110</v>
      </c>
      <c r="J82" s="4" t="s">
        <v>312</v>
      </c>
      <c r="K82" s="4" t="s">
        <v>313</v>
      </c>
      <c r="L82" s="4" t="s">
        <v>180</v>
      </c>
      <c r="M82" s="31" t="s">
        <v>95</v>
      </c>
      <c r="N82" s="33"/>
      <c r="O82" s="34"/>
      <c r="P82" t="s">
        <v>314</v>
      </c>
    </row>
    <row r="83" spans="1:16" ht="29">
      <c r="A83" s="27">
        <v>71</v>
      </c>
      <c r="B83" s="43">
        <v>46062</v>
      </c>
      <c r="C83" s="29">
        <v>1500000</v>
      </c>
      <c r="D83" s="29">
        <f t="shared" si="2"/>
        <v>1500000</v>
      </c>
      <c r="E83" s="10"/>
      <c r="F83" s="44" t="s">
        <v>89</v>
      </c>
      <c r="G83" s="10" t="s">
        <v>90</v>
      </c>
      <c r="H83" s="10" t="s">
        <v>103</v>
      </c>
      <c r="I83" s="4" t="s">
        <v>110</v>
      </c>
      <c r="J83" s="4" t="s">
        <v>315</v>
      </c>
      <c r="K83" s="4"/>
      <c r="L83" s="4" t="s">
        <v>180</v>
      </c>
      <c r="M83" s="31" t="s">
        <v>95</v>
      </c>
      <c r="N83" s="33"/>
      <c r="O83" s="34"/>
      <c r="P83" s="13" t="s">
        <v>227</v>
      </c>
    </row>
    <row r="84" spans="1:16" ht="29">
      <c r="A84" s="27">
        <v>72</v>
      </c>
      <c r="B84" s="43">
        <v>46062</v>
      </c>
      <c r="C84" s="29">
        <v>500000</v>
      </c>
      <c r="D84" s="29">
        <f t="shared" si="2"/>
        <v>500000</v>
      </c>
      <c r="E84" s="30" t="s">
        <v>207</v>
      </c>
      <c r="F84" s="30" t="s">
        <v>89</v>
      </c>
      <c r="G84" s="30" t="s">
        <v>90</v>
      </c>
      <c r="H84" s="27" t="s">
        <v>103</v>
      </c>
      <c r="I84" s="30" t="s">
        <v>110</v>
      </c>
      <c r="J84" s="30" t="s">
        <v>316</v>
      </c>
      <c r="K84" s="30" t="s">
        <v>317</v>
      </c>
      <c r="L84" s="4" t="s">
        <v>180</v>
      </c>
      <c r="M84" s="31" t="s">
        <v>95</v>
      </c>
      <c r="N84" s="33"/>
      <c r="O84" s="34"/>
      <c r="P84" s="13" t="s">
        <v>227</v>
      </c>
    </row>
    <row r="85" spans="1:16" ht="29">
      <c r="A85" s="27">
        <v>73</v>
      </c>
      <c r="B85" s="43">
        <v>46062</v>
      </c>
      <c r="C85" s="29">
        <v>1000000</v>
      </c>
      <c r="D85" s="29">
        <f t="shared" si="2"/>
        <v>1000000</v>
      </c>
      <c r="E85" s="30" t="s">
        <v>318</v>
      </c>
      <c r="F85" s="30" t="s">
        <v>89</v>
      </c>
      <c r="G85" s="30" t="s">
        <v>90</v>
      </c>
      <c r="H85" s="27" t="s">
        <v>109</v>
      </c>
      <c r="I85" s="30" t="s">
        <v>110</v>
      </c>
      <c r="J85" s="30" t="s">
        <v>319</v>
      </c>
      <c r="K85" s="30"/>
      <c r="L85" s="4" t="s">
        <v>180</v>
      </c>
      <c r="M85" s="31" t="s">
        <v>95</v>
      </c>
      <c r="N85" s="33"/>
      <c r="O85" s="34"/>
      <c r="P85" s="13" t="s">
        <v>227</v>
      </c>
    </row>
    <row r="86" spans="1:16">
      <c r="A86" s="27">
        <v>74</v>
      </c>
      <c r="B86" s="43">
        <v>46062</v>
      </c>
      <c r="C86" s="29">
        <v>15000000</v>
      </c>
      <c r="D86" s="29">
        <f t="shared" si="2"/>
        <v>15000000</v>
      </c>
      <c r="E86" s="10" t="s">
        <v>320</v>
      </c>
      <c r="F86" s="44" t="s">
        <v>89</v>
      </c>
      <c r="G86" s="10" t="s">
        <v>90</v>
      </c>
      <c r="H86" s="10" t="s">
        <v>129</v>
      </c>
      <c r="I86" s="4" t="s">
        <v>91</v>
      </c>
      <c r="J86" s="4" t="s">
        <v>321</v>
      </c>
      <c r="K86" s="4"/>
      <c r="L86" s="4" t="s">
        <v>180</v>
      </c>
      <c r="M86" s="31" t="s">
        <v>95</v>
      </c>
      <c r="N86" s="33"/>
      <c r="O86" s="34"/>
      <c r="P86" s="13" t="s">
        <v>227</v>
      </c>
    </row>
    <row r="87" spans="1:16" ht="29">
      <c r="A87" s="27">
        <v>75</v>
      </c>
      <c r="B87" s="43">
        <v>46063</v>
      </c>
      <c r="C87" s="29">
        <v>630000</v>
      </c>
      <c r="D87" s="29">
        <f t="shared" si="2"/>
        <v>630000</v>
      </c>
      <c r="E87" s="4" t="s">
        <v>322</v>
      </c>
      <c r="F87" s="44" t="s">
        <v>89</v>
      </c>
      <c r="G87" s="10" t="s">
        <v>90</v>
      </c>
      <c r="H87" s="10" t="s">
        <v>136</v>
      </c>
      <c r="I87" s="4" t="s">
        <v>110</v>
      </c>
      <c r="J87" s="4" t="s">
        <v>323</v>
      </c>
      <c r="K87" s="4"/>
      <c r="L87" s="4" t="s">
        <v>180</v>
      </c>
      <c r="M87" s="31" t="s">
        <v>95</v>
      </c>
      <c r="N87" s="33"/>
      <c r="O87" s="34"/>
      <c r="P87" s="13" t="s">
        <v>227</v>
      </c>
    </row>
    <row r="88" spans="1:16" ht="29">
      <c r="A88" s="27">
        <v>76</v>
      </c>
      <c r="B88" s="43">
        <v>46063</v>
      </c>
      <c r="C88" s="29">
        <v>300000</v>
      </c>
      <c r="D88" s="29">
        <f t="shared" si="2"/>
        <v>300000</v>
      </c>
      <c r="E88" s="4" t="s">
        <v>322</v>
      </c>
      <c r="F88" s="44" t="s">
        <v>89</v>
      </c>
      <c r="G88" s="10" t="s">
        <v>90</v>
      </c>
      <c r="H88" s="10" t="s">
        <v>136</v>
      </c>
      <c r="I88" s="4" t="s">
        <v>110</v>
      </c>
      <c r="J88" s="4" t="s">
        <v>324</v>
      </c>
      <c r="K88" s="4"/>
      <c r="L88" s="4" t="s">
        <v>180</v>
      </c>
      <c r="M88" s="31" t="s">
        <v>95</v>
      </c>
      <c r="N88" s="33"/>
      <c r="O88" s="34"/>
      <c r="P88" s="13" t="s">
        <v>227</v>
      </c>
    </row>
    <row r="89" spans="1:16" ht="29">
      <c r="A89" s="27">
        <v>77</v>
      </c>
      <c r="B89" s="43">
        <v>46063</v>
      </c>
      <c r="C89" s="29">
        <v>100000</v>
      </c>
      <c r="D89" s="29">
        <f t="shared" si="2"/>
        <v>100000</v>
      </c>
      <c r="E89" s="10" t="s">
        <v>143</v>
      </c>
      <c r="F89" s="44" t="s">
        <v>89</v>
      </c>
      <c r="G89" s="10" t="s">
        <v>90</v>
      </c>
      <c r="H89" s="10" t="s">
        <v>136</v>
      </c>
      <c r="I89" s="4" t="s">
        <v>110</v>
      </c>
      <c r="J89" s="4" t="s">
        <v>325</v>
      </c>
      <c r="K89" s="4" t="s">
        <v>326</v>
      </c>
      <c r="L89" s="4" t="s">
        <v>180</v>
      </c>
      <c r="M89" s="31" t="s">
        <v>95</v>
      </c>
      <c r="N89" s="33"/>
      <c r="O89" s="34"/>
      <c r="P89" s="13" t="s">
        <v>227</v>
      </c>
    </row>
    <row r="90" spans="1:16" ht="29">
      <c r="A90" s="27">
        <v>78</v>
      </c>
      <c r="B90" s="43">
        <v>46063</v>
      </c>
      <c r="C90" s="29">
        <v>1000000</v>
      </c>
      <c r="D90" s="29">
        <f t="shared" si="2"/>
        <v>1000000</v>
      </c>
      <c r="E90" s="4" t="s">
        <v>320</v>
      </c>
      <c r="F90" s="44" t="s">
        <v>89</v>
      </c>
      <c r="G90" s="10" t="s">
        <v>90</v>
      </c>
      <c r="H90" s="10" t="s">
        <v>136</v>
      </c>
      <c r="I90" s="4" t="s">
        <v>110</v>
      </c>
      <c r="J90" s="4" t="s">
        <v>321</v>
      </c>
      <c r="K90" s="4"/>
      <c r="L90" s="4" t="s">
        <v>180</v>
      </c>
      <c r="M90" s="31" t="s">
        <v>95</v>
      </c>
      <c r="N90" s="33"/>
      <c r="O90" s="34"/>
      <c r="P90" s="13" t="s">
        <v>227</v>
      </c>
    </row>
    <row r="91" spans="1:16" ht="29">
      <c r="A91" s="27">
        <v>79</v>
      </c>
      <c r="B91" s="43">
        <v>46063</v>
      </c>
      <c r="C91" s="29">
        <v>3000000</v>
      </c>
      <c r="D91" s="29">
        <f t="shared" si="2"/>
        <v>3000000</v>
      </c>
      <c r="E91" s="4" t="s">
        <v>320</v>
      </c>
      <c r="F91" s="44" t="s">
        <v>89</v>
      </c>
      <c r="G91" s="10" t="s">
        <v>90</v>
      </c>
      <c r="H91" s="10" t="s">
        <v>136</v>
      </c>
      <c r="I91" s="4" t="s">
        <v>110</v>
      </c>
      <c r="J91" s="4" t="s">
        <v>321</v>
      </c>
      <c r="K91" s="4"/>
      <c r="L91" s="4" t="s">
        <v>180</v>
      </c>
      <c r="M91" s="31" t="s">
        <v>95</v>
      </c>
      <c r="N91" s="33"/>
      <c r="O91" s="34"/>
      <c r="P91" s="13" t="s">
        <v>227</v>
      </c>
    </row>
    <row r="92" spans="1:16" ht="43.5">
      <c r="A92" s="27">
        <v>80</v>
      </c>
      <c r="B92" s="43">
        <v>46063</v>
      </c>
      <c r="C92" s="29">
        <v>1500000</v>
      </c>
      <c r="D92" s="29">
        <f t="shared" si="2"/>
        <v>1500000</v>
      </c>
      <c r="E92" s="4" t="s">
        <v>327</v>
      </c>
      <c r="F92" s="44" t="s">
        <v>89</v>
      </c>
      <c r="G92" s="10" t="s">
        <v>90</v>
      </c>
      <c r="H92" s="10" t="s">
        <v>109</v>
      </c>
      <c r="I92" s="4" t="s">
        <v>110</v>
      </c>
      <c r="J92" s="4" t="s">
        <v>328</v>
      </c>
      <c r="K92" s="4"/>
      <c r="L92" s="4" t="s">
        <v>180</v>
      </c>
      <c r="M92" s="31" t="s">
        <v>95</v>
      </c>
      <c r="N92" s="33"/>
      <c r="O92" s="34"/>
      <c r="P92" s="13" t="s">
        <v>227</v>
      </c>
    </row>
    <row r="93" spans="1:16" ht="29">
      <c r="A93" s="27">
        <v>81</v>
      </c>
      <c r="B93" s="43">
        <v>45698</v>
      </c>
      <c r="C93" s="29">
        <v>1000000</v>
      </c>
      <c r="D93" s="29">
        <f t="shared" si="2"/>
        <v>1000000</v>
      </c>
      <c r="E93" s="4" t="s">
        <v>329</v>
      </c>
      <c r="F93" s="44" t="s">
        <v>89</v>
      </c>
      <c r="G93" s="10" t="s">
        <v>90</v>
      </c>
      <c r="H93" s="10" t="s">
        <v>109</v>
      </c>
      <c r="I93" s="4" t="s">
        <v>110</v>
      </c>
      <c r="J93" s="4" t="s">
        <v>330</v>
      </c>
      <c r="K93" s="4"/>
      <c r="L93" s="4" t="s">
        <v>180</v>
      </c>
      <c r="M93" s="31" t="s">
        <v>95</v>
      </c>
      <c r="N93" s="33"/>
      <c r="O93" s="34"/>
      <c r="P93" s="13" t="s">
        <v>227</v>
      </c>
    </row>
    <row r="94" spans="1:16" ht="43.5">
      <c r="A94" s="27">
        <v>82</v>
      </c>
      <c r="B94" s="43">
        <v>46063</v>
      </c>
      <c r="C94" s="29">
        <v>1700000</v>
      </c>
      <c r="D94" s="29">
        <f t="shared" si="2"/>
        <v>1700000</v>
      </c>
      <c r="E94" s="10" t="s">
        <v>320</v>
      </c>
      <c r="F94" s="44" t="s">
        <v>89</v>
      </c>
      <c r="G94" s="10" t="s">
        <v>90</v>
      </c>
      <c r="H94" s="10" t="s">
        <v>129</v>
      </c>
      <c r="I94" s="4" t="s">
        <v>91</v>
      </c>
      <c r="J94" s="4" t="s">
        <v>331</v>
      </c>
      <c r="K94" s="4"/>
      <c r="L94" s="4" t="s">
        <v>180</v>
      </c>
      <c r="M94" s="31" t="s">
        <v>95</v>
      </c>
      <c r="N94" s="33"/>
      <c r="O94" s="34"/>
      <c r="P94" s="13" t="s">
        <v>227</v>
      </c>
    </row>
    <row r="95" spans="1:16" ht="29">
      <c r="A95" s="27">
        <v>83</v>
      </c>
      <c r="B95" s="43">
        <v>46063</v>
      </c>
      <c r="C95" s="29">
        <v>800000</v>
      </c>
      <c r="D95" s="29">
        <f t="shared" si="2"/>
        <v>800000</v>
      </c>
      <c r="E95" s="10" t="s">
        <v>332</v>
      </c>
      <c r="F95" s="44" t="s">
        <v>89</v>
      </c>
      <c r="G95" s="10" t="s">
        <v>90</v>
      </c>
      <c r="H95" s="10" t="s">
        <v>109</v>
      </c>
      <c r="I95" s="4" t="s">
        <v>110</v>
      </c>
      <c r="J95" s="109" t="s">
        <v>333</v>
      </c>
      <c r="K95" s="4"/>
      <c r="L95" s="4" t="s">
        <v>180</v>
      </c>
      <c r="M95" s="31" t="s">
        <v>95</v>
      </c>
      <c r="N95" s="33"/>
      <c r="O95" s="34"/>
      <c r="P95" s="13" t="s">
        <v>227</v>
      </c>
    </row>
    <row r="96" spans="1:16" ht="29">
      <c r="A96" s="27">
        <v>84</v>
      </c>
      <c r="B96" s="43">
        <v>46064</v>
      </c>
      <c r="C96" s="29">
        <v>5000000</v>
      </c>
      <c r="D96" s="29">
        <f t="shared" si="2"/>
        <v>5000000</v>
      </c>
      <c r="E96" s="10" t="s">
        <v>320</v>
      </c>
      <c r="F96" s="44" t="s">
        <v>89</v>
      </c>
      <c r="G96" s="10" t="s">
        <v>90</v>
      </c>
      <c r="H96" s="10" t="s">
        <v>103</v>
      </c>
      <c r="I96" s="4" t="s">
        <v>110</v>
      </c>
      <c r="J96" s="4" t="s">
        <v>334</v>
      </c>
      <c r="K96" s="4"/>
      <c r="L96" s="4" t="s">
        <v>180</v>
      </c>
      <c r="M96" s="31" t="s">
        <v>95</v>
      </c>
      <c r="N96" s="33"/>
      <c r="O96" s="34"/>
      <c r="P96" s="13" t="s">
        <v>227</v>
      </c>
    </row>
    <row r="97" spans="1:16" ht="29">
      <c r="A97" s="27">
        <v>85</v>
      </c>
      <c r="B97" s="43">
        <v>46064</v>
      </c>
      <c r="C97" s="29">
        <v>200000</v>
      </c>
      <c r="D97" s="29">
        <f t="shared" si="2"/>
        <v>200000</v>
      </c>
      <c r="E97" s="10" t="s">
        <v>335</v>
      </c>
      <c r="F97" s="44" t="s">
        <v>89</v>
      </c>
      <c r="G97" s="10" t="s">
        <v>90</v>
      </c>
      <c r="H97" s="10" t="s">
        <v>103</v>
      </c>
      <c r="I97" s="4" t="s">
        <v>110</v>
      </c>
      <c r="J97" s="4" t="s">
        <v>336</v>
      </c>
      <c r="K97" s="4"/>
      <c r="L97" s="4" t="s">
        <v>180</v>
      </c>
      <c r="M97" s="31" t="s">
        <v>95</v>
      </c>
      <c r="N97" s="33"/>
      <c r="O97" s="34"/>
      <c r="P97" s="13" t="s">
        <v>227</v>
      </c>
    </row>
    <row r="98" spans="1:16" ht="29">
      <c r="A98" s="27">
        <v>86</v>
      </c>
      <c r="B98" s="43">
        <v>46064</v>
      </c>
      <c r="C98" s="29">
        <v>100000</v>
      </c>
      <c r="D98" s="29">
        <f t="shared" si="2"/>
        <v>100000</v>
      </c>
      <c r="E98" s="10" t="s">
        <v>143</v>
      </c>
      <c r="F98" s="44" t="s">
        <v>89</v>
      </c>
      <c r="G98" s="10" t="s">
        <v>90</v>
      </c>
      <c r="H98" s="10" t="s">
        <v>103</v>
      </c>
      <c r="I98" s="4" t="s">
        <v>110</v>
      </c>
      <c r="J98" s="4" t="s">
        <v>337</v>
      </c>
      <c r="K98" s="4"/>
      <c r="L98" s="4" t="s">
        <v>180</v>
      </c>
      <c r="M98" s="31" t="s">
        <v>95</v>
      </c>
      <c r="N98" s="33"/>
      <c r="O98" s="34"/>
      <c r="P98" s="13" t="s">
        <v>227</v>
      </c>
    </row>
    <row r="99" spans="1:16" ht="29">
      <c r="A99" s="27">
        <v>87</v>
      </c>
      <c r="B99" s="43">
        <v>46064</v>
      </c>
      <c r="C99" s="29">
        <v>400000</v>
      </c>
      <c r="D99" s="29">
        <f t="shared" si="2"/>
        <v>400000</v>
      </c>
      <c r="E99" s="10" t="s">
        <v>143</v>
      </c>
      <c r="F99" s="44" t="s">
        <v>89</v>
      </c>
      <c r="G99" s="10" t="s">
        <v>90</v>
      </c>
      <c r="H99" s="10" t="s">
        <v>109</v>
      </c>
      <c r="I99" s="4" t="s">
        <v>110</v>
      </c>
      <c r="J99" s="4" t="s">
        <v>338</v>
      </c>
      <c r="K99" s="4"/>
      <c r="L99" s="4" t="s">
        <v>180</v>
      </c>
      <c r="M99" s="31" t="s">
        <v>95</v>
      </c>
      <c r="N99" s="33"/>
      <c r="O99" s="34"/>
      <c r="P99" s="13" t="s">
        <v>227</v>
      </c>
    </row>
    <row r="100" spans="1:16" ht="29">
      <c r="A100" s="27">
        <v>88</v>
      </c>
      <c r="B100" s="43">
        <v>46064</v>
      </c>
      <c r="C100" s="107">
        <v>2408220</v>
      </c>
      <c r="D100" s="29">
        <f t="shared" si="2"/>
        <v>2408220</v>
      </c>
      <c r="E100" s="10" t="s">
        <v>88</v>
      </c>
      <c r="F100" s="44" t="s">
        <v>89</v>
      </c>
      <c r="G100" s="10" t="s">
        <v>90</v>
      </c>
      <c r="H100" s="10" t="s">
        <v>109</v>
      </c>
      <c r="I100" s="4" t="s">
        <v>110</v>
      </c>
      <c r="J100" s="4" t="s">
        <v>339</v>
      </c>
      <c r="K100" s="4" t="s">
        <v>340</v>
      </c>
      <c r="L100" s="4" t="s">
        <v>94</v>
      </c>
      <c r="M100" s="31" t="s">
        <v>95</v>
      </c>
      <c r="N100" s="33"/>
      <c r="O100" s="34"/>
    </row>
    <row r="101" spans="1:16" ht="29">
      <c r="A101" s="27">
        <v>89</v>
      </c>
      <c r="B101" s="43">
        <v>46064</v>
      </c>
      <c r="C101" s="107">
        <v>3681720</v>
      </c>
      <c r="D101" s="29">
        <f t="shared" si="2"/>
        <v>3681720</v>
      </c>
      <c r="E101" s="10" t="s">
        <v>88</v>
      </c>
      <c r="F101" s="44" t="s">
        <v>89</v>
      </c>
      <c r="G101" s="10" t="s">
        <v>90</v>
      </c>
      <c r="H101" s="10" t="s">
        <v>109</v>
      </c>
      <c r="I101" s="4" t="s">
        <v>110</v>
      </c>
      <c r="J101" s="4" t="s">
        <v>341</v>
      </c>
      <c r="K101" s="4" t="s">
        <v>342</v>
      </c>
      <c r="L101" s="4" t="s">
        <v>94</v>
      </c>
      <c r="M101" s="31" t="s">
        <v>95</v>
      </c>
      <c r="N101" s="33"/>
      <c r="O101" s="34"/>
    </row>
    <row r="102" spans="1:16" ht="29">
      <c r="A102" s="27">
        <v>90</v>
      </c>
      <c r="B102" s="43">
        <v>46064</v>
      </c>
      <c r="C102" s="107">
        <v>3678420</v>
      </c>
      <c r="D102" s="29">
        <f t="shared" si="2"/>
        <v>3678420</v>
      </c>
      <c r="E102" s="10" t="s">
        <v>88</v>
      </c>
      <c r="F102" s="44" t="s">
        <v>89</v>
      </c>
      <c r="G102" s="10" t="s">
        <v>90</v>
      </c>
      <c r="H102" s="10" t="s">
        <v>109</v>
      </c>
      <c r="I102" s="4" t="s">
        <v>110</v>
      </c>
      <c r="J102" s="4" t="s">
        <v>341</v>
      </c>
      <c r="K102" s="4" t="s">
        <v>343</v>
      </c>
      <c r="L102" s="4" t="s">
        <v>94</v>
      </c>
      <c r="M102" s="31" t="s">
        <v>95</v>
      </c>
      <c r="N102" s="33"/>
      <c r="O102" s="34"/>
    </row>
    <row r="103" spans="1:16" ht="29">
      <c r="A103" s="27">
        <v>91</v>
      </c>
      <c r="B103" s="43">
        <v>46064</v>
      </c>
      <c r="C103" s="107">
        <v>2408220</v>
      </c>
      <c r="D103" s="29">
        <f t="shared" ref="D103:D144" si="3">C103</f>
        <v>2408220</v>
      </c>
      <c r="E103" s="10" t="s">
        <v>88</v>
      </c>
      <c r="F103" s="44" t="s">
        <v>89</v>
      </c>
      <c r="G103" s="10" t="s">
        <v>90</v>
      </c>
      <c r="H103" s="10" t="s">
        <v>109</v>
      </c>
      <c r="I103" s="4" t="s">
        <v>110</v>
      </c>
      <c r="J103" s="4" t="s">
        <v>339</v>
      </c>
      <c r="K103" s="4" t="s">
        <v>344</v>
      </c>
      <c r="L103" s="4" t="s">
        <v>94</v>
      </c>
      <c r="M103" s="31" t="s">
        <v>95</v>
      </c>
      <c r="N103" s="33"/>
      <c r="O103" s="34"/>
    </row>
    <row r="104" spans="1:16" ht="29">
      <c r="A104" s="27">
        <v>92</v>
      </c>
      <c r="B104" s="43">
        <v>46064</v>
      </c>
      <c r="C104" s="107">
        <v>3681720</v>
      </c>
      <c r="D104" s="29">
        <f t="shared" si="3"/>
        <v>3681720</v>
      </c>
      <c r="E104" s="10" t="s">
        <v>88</v>
      </c>
      <c r="F104" s="44" t="s">
        <v>89</v>
      </c>
      <c r="G104" s="10" t="s">
        <v>90</v>
      </c>
      <c r="H104" s="10" t="s">
        <v>109</v>
      </c>
      <c r="I104" s="4" t="s">
        <v>110</v>
      </c>
      <c r="J104" s="4" t="s">
        <v>341</v>
      </c>
      <c r="K104" s="4" t="s">
        <v>345</v>
      </c>
      <c r="L104" s="4" t="s">
        <v>94</v>
      </c>
      <c r="M104" s="31" t="s">
        <v>95</v>
      </c>
      <c r="N104" s="33"/>
      <c r="O104" s="34"/>
    </row>
    <row r="105" spans="1:16" ht="29">
      <c r="A105" s="27">
        <v>93</v>
      </c>
      <c r="B105" s="43">
        <v>46064</v>
      </c>
      <c r="C105" s="107">
        <v>3681720</v>
      </c>
      <c r="D105" s="29">
        <f t="shared" si="3"/>
        <v>3681720</v>
      </c>
      <c r="E105" s="10" t="s">
        <v>88</v>
      </c>
      <c r="F105" s="44" t="s">
        <v>89</v>
      </c>
      <c r="G105" s="10" t="s">
        <v>90</v>
      </c>
      <c r="H105" s="10" t="s">
        <v>109</v>
      </c>
      <c r="I105" s="4" t="s">
        <v>110</v>
      </c>
      <c r="J105" s="4" t="s">
        <v>341</v>
      </c>
      <c r="K105" s="4" t="s">
        <v>346</v>
      </c>
      <c r="L105" s="4" t="s">
        <v>94</v>
      </c>
      <c r="M105" s="31" t="s">
        <v>95</v>
      </c>
      <c r="N105" s="33"/>
      <c r="O105" s="34"/>
    </row>
    <row r="106" spans="1:16" ht="29">
      <c r="A106" s="27">
        <v>94</v>
      </c>
      <c r="B106" s="43">
        <v>46064</v>
      </c>
      <c r="C106" s="107">
        <v>3681720</v>
      </c>
      <c r="D106" s="29">
        <f t="shared" si="3"/>
        <v>3681720</v>
      </c>
      <c r="E106" s="10" t="s">
        <v>88</v>
      </c>
      <c r="F106" s="44" t="s">
        <v>89</v>
      </c>
      <c r="G106" s="10" t="s">
        <v>90</v>
      </c>
      <c r="H106" s="10" t="s">
        <v>109</v>
      </c>
      <c r="I106" s="4" t="s">
        <v>110</v>
      </c>
      <c r="J106" s="4" t="s">
        <v>341</v>
      </c>
      <c r="K106" s="4" t="s">
        <v>347</v>
      </c>
      <c r="L106" s="4" t="s">
        <v>94</v>
      </c>
      <c r="M106" s="31" t="s">
        <v>95</v>
      </c>
      <c r="N106" s="33"/>
      <c r="O106" s="34"/>
    </row>
    <row r="107" spans="1:16" ht="29">
      <c r="A107" s="27">
        <v>95</v>
      </c>
      <c r="B107" s="43">
        <v>46064</v>
      </c>
      <c r="C107" s="29">
        <v>900000</v>
      </c>
      <c r="D107" s="29">
        <f t="shared" si="3"/>
        <v>900000</v>
      </c>
      <c r="E107" s="10" t="s">
        <v>143</v>
      </c>
      <c r="F107" s="44" t="s">
        <v>89</v>
      </c>
      <c r="G107" s="10" t="s">
        <v>90</v>
      </c>
      <c r="H107" s="10" t="s">
        <v>136</v>
      </c>
      <c r="I107" s="4" t="s">
        <v>110</v>
      </c>
      <c r="J107" s="4" t="s">
        <v>348</v>
      </c>
      <c r="K107" s="4" t="s">
        <v>349</v>
      </c>
      <c r="L107" s="4" t="s">
        <v>180</v>
      </c>
      <c r="M107" s="31" t="s">
        <v>95</v>
      </c>
      <c r="N107" s="33"/>
      <c r="O107" s="34"/>
      <c r="P107" s="13" t="s">
        <v>227</v>
      </c>
    </row>
    <row r="108" spans="1:16" ht="29">
      <c r="A108" s="27">
        <v>96</v>
      </c>
      <c r="B108" s="43">
        <v>46064</v>
      </c>
      <c r="C108" s="29">
        <v>100000</v>
      </c>
      <c r="D108" s="29">
        <f t="shared" si="3"/>
        <v>100000</v>
      </c>
      <c r="E108" s="10" t="s">
        <v>143</v>
      </c>
      <c r="F108" s="44" t="s">
        <v>89</v>
      </c>
      <c r="G108" s="10" t="s">
        <v>90</v>
      </c>
      <c r="H108" s="10" t="s">
        <v>136</v>
      </c>
      <c r="I108" s="4" t="s">
        <v>110</v>
      </c>
      <c r="J108" s="4" t="s">
        <v>348</v>
      </c>
      <c r="K108" s="4" t="s">
        <v>350</v>
      </c>
      <c r="L108" s="4" t="s">
        <v>180</v>
      </c>
      <c r="M108" s="31" t="s">
        <v>95</v>
      </c>
      <c r="N108" s="33"/>
      <c r="O108" s="34"/>
      <c r="P108" s="13" t="s">
        <v>227</v>
      </c>
    </row>
    <row r="109" spans="1:16" ht="29">
      <c r="A109" s="27"/>
      <c r="B109" s="43">
        <v>46064</v>
      </c>
      <c r="C109" s="29">
        <v>667500</v>
      </c>
      <c r="D109" s="29">
        <f t="shared" si="3"/>
        <v>667500</v>
      </c>
      <c r="E109" s="10" t="s">
        <v>278</v>
      </c>
      <c r="F109" s="44" t="s">
        <v>89</v>
      </c>
      <c r="G109" s="10" t="s">
        <v>90</v>
      </c>
      <c r="H109" s="10" t="s">
        <v>136</v>
      </c>
      <c r="I109" s="4" t="s">
        <v>212</v>
      </c>
      <c r="J109" s="110" t="s">
        <v>351</v>
      </c>
      <c r="K109" s="4"/>
      <c r="L109" s="4" t="s">
        <v>106</v>
      </c>
      <c r="M109" s="31" t="s">
        <v>107</v>
      </c>
      <c r="N109" s="33"/>
      <c r="O109" s="34"/>
    </row>
    <row r="110" spans="1:16" ht="43.5">
      <c r="A110" s="27">
        <v>97</v>
      </c>
      <c r="B110" s="43">
        <v>46066</v>
      </c>
      <c r="C110" s="29">
        <v>450000</v>
      </c>
      <c r="D110" s="29">
        <f t="shared" si="3"/>
        <v>450000</v>
      </c>
      <c r="E110" s="10" t="s">
        <v>155</v>
      </c>
      <c r="F110" s="44" t="s">
        <v>89</v>
      </c>
      <c r="G110" s="10" t="s">
        <v>90</v>
      </c>
      <c r="H110" s="10" t="s">
        <v>103</v>
      </c>
      <c r="I110" s="4" t="s">
        <v>352</v>
      </c>
      <c r="J110" s="4" t="s">
        <v>353</v>
      </c>
      <c r="K110" s="4"/>
      <c r="L110" s="4" t="s">
        <v>180</v>
      </c>
      <c r="M110" s="31" t="s">
        <v>95</v>
      </c>
      <c r="N110" s="33"/>
      <c r="O110" s="34"/>
      <c r="P110" s="13" t="s">
        <v>227</v>
      </c>
    </row>
    <row r="111" spans="1:16" ht="29">
      <c r="A111" s="27">
        <v>98</v>
      </c>
      <c r="B111" s="43">
        <v>46066</v>
      </c>
      <c r="C111" s="29">
        <v>900000</v>
      </c>
      <c r="D111" s="29">
        <f t="shared" si="3"/>
        <v>900000</v>
      </c>
      <c r="E111" s="10" t="s">
        <v>155</v>
      </c>
      <c r="F111" s="44" t="s">
        <v>89</v>
      </c>
      <c r="G111" s="10" t="s">
        <v>90</v>
      </c>
      <c r="H111" s="10" t="s">
        <v>136</v>
      </c>
      <c r="I111" s="4" t="s">
        <v>110</v>
      </c>
      <c r="J111" s="4" t="s">
        <v>354</v>
      </c>
      <c r="K111" s="4"/>
      <c r="L111" s="4" t="s">
        <v>180</v>
      </c>
      <c r="M111" s="31" t="s">
        <v>95</v>
      </c>
      <c r="N111" s="33"/>
      <c r="O111" s="34"/>
      <c r="P111" s="13" t="s">
        <v>227</v>
      </c>
    </row>
    <row r="112" spans="1:16" ht="43.5">
      <c r="A112" s="27">
        <v>99</v>
      </c>
      <c r="B112" s="43">
        <v>46066</v>
      </c>
      <c r="C112" s="29">
        <v>2200000</v>
      </c>
      <c r="D112" s="29">
        <f t="shared" si="3"/>
        <v>2200000</v>
      </c>
      <c r="E112" s="10" t="s">
        <v>355</v>
      </c>
      <c r="F112" s="44" t="s">
        <v>89</v>
      </c>
      <c r="G112" s="10" t="s">
        <v>90</v>
      </c>
      <c r="H112" s="10" t="s">
        <v>136</v>
      </c>
      <c r="I112" s="4" t="s">
        <v>217</v>
      </c>
      <c r="J112" s="4" t="s">
        <v>356</v>
      </c>
      <c r="K112" s="4"/>
      <c r="L112" s="4" t="s">
        <v>180</v>
      </c>
      <c r="M112" s="31" t="s">
        <v>95</v>
      </c>
      <c r="N112" s="33"/>
      <c r="O112" s="34"/>
      <c r="P112" s="13" t="s">
        <v>227</v>
      </c>
    </row>
    <row r="113" spans="1:16" ht="43.5">
      <c r="A113" s="27">
        <v>100</v>
      </c>
      <c r="B113" s="43">
        <v>46066</v>
      </c>
      <c r="C113" s="29">
        <v>100000</v>
      </c>
      <c r="D113" s="29">
        <f t="shared" si="3"/>
        <v>100000</v>
      </c>
      <c r="E113" s="10" t="s">
        <v>357</v>
      </c>
      <c r="F113" s="44" t="s">
        <v>89</v>
      </c>
      <c r="G113" s="10" t="s">
        <v>90</v>
      </c>
      <c r="H113" s="10" t="s">
        <v>136</v>
      </c>
      <c r="I113" s="4" t="s">
        <v>217</v>
      </c>
      <c r="J113" s="4" t="s">
        <v>356</v>
      </c>
      <c r="K113" s="4"/>
      <c r="L113" s="4" t="s">
        <v>180</v>
      </c>
      <c r="M113" s="31" t="s">
        <v>95</v>
      </c>
      <c r="N113" s="33"/>
      <c r="O113" s="34"/>
      <c r="P113" s="13" t="s">
        <v>227</v>
      </c>
    </row>
    <row r="114" spans="1:16" ht="29">
      <c r="A114" s="27">
        <v>101</v>
      </c>
      <c r="B114" s="43">
        <v>46066</v>
      </c>
      <c r="C114" s="29">
        <v>5000000</v>
      </c>
      <c r="D114" s="29">
        <f t="shared" si="3"/>
        <v>5000000</v>
      </c>
      <c r="E114" s="10" t="s">
        <v>358</v>
      </c>
      <c r="F114" s="44" t="s">
        <v>89</v>
      </c>
      <c r="G114" s="10" t="s">
        <v>90</v>
      </c>
      <c r="H114" s="10" t="s">
        <v>129</v>
      </c>
      <c r="I114" s="4" t="s">
        <v>91</v>
      </c>
      <c r="J114" s="4" t="s">
        <v>359</v>
      </c>
      <c r="K114" s="4"/>
      <c r="L114" s="4" t="s">
        <v>180</v>
      </c>
      <c r="M114" s="31" t="s">
        <v>95</v>
      </c>
      <c r="N114" s="33"/>
      <c r="O114" s="34"/>
      <c r="P114" s="13" t="s">
        <v>227</v>
      </c>
    </row>
    <row r="115" spans="1:16">
      <c r="A115" s="27"/>
      <c r="B115" s="43">
        <v>46066</v>
      </c>
      <c r="C115" s="107">
        <v>1586480</v>
      </c>
      <c r="D115" s="29">
        <f t="shared" si="3"/>
        <v>1586480</v>
      </c>
      <c r="E115" s="10" t="s">
        <v>88</v>
      </c>
      <c r="F115" s="44" t="s">
        <v>89</v>
      </c>
      <c r="G115" s="10" t="s">
        <v>90</v>
      </c>
      <c r="H115" s="10" t="s">
        <v>103</v>
      </c>
      <c r="I115" s="4" t="s">
        <v>91</v>
      </c>
      <c r="J115" s="4" t="s">
        <v>360</v>
      </c>
      <c r="K115" s="4" t="s">
        <v>340</v>
      </c>
      <c r="L115" s="4" t="s">
        <v>94</v>
      </c>
      <c r="M115" s="31" t="s">
        <v>95</v>
      </c>
      <c r="N115" s="33"/>
      <c r="O115" s="34"/>
      <c r="P115" s="13"/>
    </row>
    <row r="116" spans="1:16" ht="43.5">
      <c r="A116" s="27">
        <v>102</v>
      </c>
      <c r="B116" s="43">
        <v>46067</v>
      </c>
      <c r="C116" s="29">
        <v>667500</v>
      </c>
      <c r="D116" s="29">
        <f t="shared" si="3"/>
        <v>667500</v>
      </c>
      <c r="E116" s="10" t="s">
        <v>155</v>
      </c>
      <c r="F116" s="44" t="s">
        <v>89</v>
      </c>
      <c r="G116" s="10" t="s">
        <v>90</v>
      </c>
      <c r="H116" s="10" t="s">
        <v>136</v>
      </c>
      <c r="I116" s="4" t="s">
        <v>91</v>
      </c>
      <c r="J116" s="4" t="s">
        <v>353</v>
      </c>
      <c r="K116" s="4" t="s">
        <v>361</v>
      </c>
      <c r="L116" s="4" t="s">
        <v>180</v>
      </c>
      <c r="M116" s="31" t="s">
        <v>95</v>
      </c>
      <c r="N116" s="33"/>
      <c r="O116" s="34"/>
      <c r="P116" s="13" t="s">
        <v>227</v>
      </c>
    </row>
    <row r="117" spans="1:16" ht="29">
      <c r="A117" s="27">
        <v>103</v>
      </c>
      <c r="B117" s="43">
        <v>46067</v>
      </c>
      <c r="C117" s="29">
        <v>1000000</v>
      </c>
      <c r="D117" s="29">
        <f t="shared" si="3"/>
        <v>1000000</v>
      </c>
      <c r="E117" s="10" t="s">
        <v>207</v>
      </c>
      <c r="F117" s="44" t="s">
        <v>89</v>
      </c>
      <c r="G117" s="10" t="s">
        <v>90</v>
      </c>
      <c r="H117" s="10" t="s">
        <v>103</v>
      </c>
      <c r="I117" s="4" t="s">
        <v>91</v>
      </c>
      <c r="J117" s="4" t="s">
        <v>362</v>
      </c>
      <c r="K117" s="4" t="s">
        <v>209</v>
      </c>
      <c r="L117" s="4" t="s">
        <v>180</v>
      </c>
      <c r="M117" s="31" t="s">
        <v>95</v>
      </c>
      <c r="N117" s="33"/>
      <c r="O117" s="34"/>
      <c r="P117" s="13" t="s">
        <v>227</v>
      </c>
    </row>
    <row r="118" spans="1:16" ht="43.5">
      <c r="A118" s="27">
        <v>104</v>
      </c>
      <c r="B118" s="43">
        <v>46067</v>
      </c>
      <c r="C118" s="29">
        <v>466000</v>
      </c>
      <c r="D118" s="29">
        <f t="shared" si="3"/>
        <v>466000</v>
      </c>
      <c r="E118" s="4" t="s">
        <v>363</v>
      </c>
      <c r="F118" s="44" t="s">
        <v>89</v>
      </c>
      <c r="G118" s="10" t="s">
        <v>90</v>
      </c>
      <c r="H118" s="10" t="s">
        <v>136</v>
      </c>
      <c r="I118" s="4" t="s">
        <v>352</v>
      </c>
      <c r="J118" s="4" t="s">
        <v>364</v>
      </c>
      <c r="K118" s="4"/>
      <c r="L118" s="4" t="s">
        <v>180</v>
      </c>
      <c r="M118" s="31" t="s">
        <v>95</v>
      </c>
      <c r="N118" s="33"/>
      <c r="O118" s="34"/>
      <c r="P118" s="13" t="s">
        <v>227</v>
      </c>
    </row>
    <row r="119" spans="1:16" ht="43.5">
      <c r="A119" s="27">
        <v>105</v>
      </c>
      <c r="B119" s="43">
        <v>46067</v>
      </c>
      <c r="C119" s="29">
        <v>500000</v>
      </c>
      <c r="D119" s="29">
        <f t="shared" si="3"/>
        <v>500000</v>
      </c>
      <c r="E119" s="10" t="s">
        <v>365</v>
      </c>
      <c r="F119" s="44" t="s">
        <v>89</v>
      </c>
      <c r="G119" s="10" t="s">
        <v>90</v>
      </c>
      <c r="H119" s="10" t="s">
        <v>109</v>
      </c>
      <c r="I119" s="4" t="s">
        <v>352</v>
      </c>
      <c r="J119" s="4" t="s">
        <v>366</v>
      </c>
      <c r="K119" s="4"/>
      <c r="L119" s="4" t="s">
        <v>180</v>
      </c>
      <c r="M119" s="31" t="s">
        <v>95</v>
      </c>
      <c r="N119" s="33"/>
      <c r="O119" s="34"/>
      <c r="P119" s="13" t="s">
        <v>227</v>
      </c>
    </row>
    <row r="120" spans="1:16" ht="43.5">
      <c r="A120" s="27">
        <v>106</v>
      </c>
      <c r="B120" s="43">
        <v>46067</v>
      </c>
      <c r="C120" s="107">
        <v>1000000</v>
      </c>
      <c r="D120" s="29">
        <f t="shared" si="3"/>
        <v>1000000</v>
      </c>
      <c r="E120" s="10" t="s">
        <v>23</v>
      </c>
      <c r="F120" s="44" t="s">
        <v>89</v>
      </c>
      <c r="G120" s="10" t="s">
        <v>90</v>
      </c>
      <c r="H120" s="10" t="s">
        <v>109</v>
      </c>
      <c r="I120" s="4" t="s">
        <v>352</v>
      </c>
      <c r="J120" s="4" t="s">
        <v>367</v>
      </c>
      <c r="K120" s="4"/>
      <c r="L120" s="4" t="s">
        <v>94</v>
      </c>
      <c r="M120" s="31" t="s">
        <v>95</v>
      </c>
      <c r="N120" s="33"/>
      <c r="O120" s="34"/>
    </row>
    <row r="121" spans="1:16" ht="43.5">
      <c r="A121" s="27">
        <v>107</v>
      </c>
      <c r="B121" s="43">
        <v>46067</v>
      </c>
      <c r="C121" s="29">
        <v>1500000</v>
      </c>
      <c r="D121" s="29">
        <f t="shared" si="3"/>
        <v>1500000</v>
      </c>
      <c r="E121" s="10" t="s">
        <v>23</v>
      </c>
      <c r="F121" s="44" t="s">
        <v>89</v>
      </c>
      <c r="G121" s="10" t="s">
        <v>90</v>
      </c>
      <c r="H121" s="10" t="s">
        <v>109</v>
      </c>
      <c r="I121" s="4" t="s">
        <v>352</v>
      </c>
      <c r="J121" s="4" t="s">
        <v>367</v>
      </c>
      <c r="K121" s="4"/>
      <c r="L121" s="4" t="s">
        <v>94</v>
      </c>
      <c r="M121" s="31" t="s">
        <v>95</v>
      </c>
      <c r="N121" s="33"/>
      <c r="O121" s="34"/>
      <c r="P121" s="13" t="s">
        <v>227</v>
      </c>
    </row>
    <row r="122" spans="1:16" ht="43.5">
      <c r="A122" s="27">
        <v>108</v>
      </c>
      <c r="B122" s="43">
        <v>46067</v>
      </c>
      <c r="C122" s="29">
        <v>276000</v>
      </c>
      <c r="D122" s="29">
        <f t="shared" si="3"/>
        <v>276000</v>
      </c>
      <c r="E122" s="10" t="s">
        <v>320</v>
      </c>
      <c r="F122" s="44" t="s">
        <v>89</v>
      </c>
      <c r="G122" s="10" t="s">
        <v>90</v>
      </c>
      <c r="H122" s="10" t="s">
        <v>129</v>
      </c>
      <c r="I122" s="4" t="s">
        <v>368</v>
      </c>
      <c r="J122" s="4" t="s">
        <v>369</v>
      </c>
      <c r="K122" s="4"/>
      <c r="L122" s="4" t="s">
        <v>106</v>
      </c>
      <c r="M122" s="31" t="s">
        <v>107</v>
      </c>
      <c r="N122" s="33"/>
      <c r="O122" s="34"/>
    </row>
    <row r="123" spans="1:16" ht="43.5">
      <c r="A123" s="27">
        <v>109</v>
      </c>
      <c r="B123" s="43">
        <v>46067</v>
      </c>
      <c r="C123" s="29">
        <v>248000</v>
      </c>
      <c r="D123" s="29">
        <f t="shared" si="3"/>
        <v>248000</v>
      </c>
      <c r="E123" s="10" t="s">
        <v>320</v>
      </c>
      <c r="F123" s="44" t="s">
        <v>89</v>
      </c>
      <c r="G123" s="10" t="s">
        <v>90</v>
      </c>
      <c r="H123" s="10" t="s">
        <v>129</v>
      </c>
      <c r="I123" s="4" t="s">
        <v>368</v>
      </c>
      <c r="J123" s="4" t="s">
        <v>370</v>
      </c>
      <c r="K123" s="4"/>
      <c r="L123" s="4" t="s">
        <v>106</v>
      </c>
      <c r="M123" s="31" t="s">
        <v>107</v>
      </c>
      <c r="N123" s="33"/>
      <c r="O123" s="34"/>
    </row>
    <row r="124" spans="1:16" ht="29">
      <c r="A124" s="27">
        <v>110</v>
      </c>
      <c r="B124" s="43">
        <v>46071</v>
      </c>
      <c r="C124" s="107">
        <v>500000</v>
      </c>
      <c r="D124" s="29">
        <f t="shared" si="3"/>
        <v>500000</v>
      </c>
      <c r="E124" s="10" t="s">
        <v>371</v>
      </c>
      <c r="F124" s="44" t="s">
        <v>89</v>
      </c>
      <c r="G124" s="10" t="s">
        <v>90</v>
      </c>
      <c r="H124" s="10" t="s">
        <v>136</v>
      </c>
      <c r="I124" s="4" t="s">
        <v>110</v>
      </c>
      <c r="J124" s="4" t="s">
        <v>372</v>
      </c>
      <c r="K124" s="4"/>
      <c r="L124" s="4" t="s">
        <v>94</v>
      </c>
      <c r="M124" s="31" t="s">
        <v>95</v>
      </c>
      <c r="N124" s="33"/>
      <c r="O124" s="34"/>
    </row>
    <row r="125" spans="1:16" ht="29">
      <c r="A125" s="27">
        <v>111</v>
      </c>
      <c r="B125" s="43">
        <v>46071</v>
      </c>
      <c r="C125" s="29">
        <v>1950000</v>
      </c>
      <c r="D125" s="29">
        <f t="shared" si="3"/>
        <v>1950000</v>
      </c>
      <c r="E125" s="10" t="s">
        <v>277</v>
      </c>
      <c r="F125" s="44" t="s">
        <v>90</v>
      </c>
      <c r="G125" s="10" t="s">
        <v>90</v>
      </c>
      <c r="H125" s="10" t="s">
        <v>100</v>
      </c>
      <c r="I125" s="4" t="s">
        <v>110</v>
      </c>
      <c r="J125" s="4" t="s">
        <v>222</v>
      </c>
      <c r="K125" s="4" t="s">
        <v>373</v>
      </c>
      <c r="L125" s="4" t="s">
        <v>106</v>
      </c>
      <c r="M125" s="31" t="s">
        <v>107</v>
      </c>
      <c r="N125" s="33"/>
      <c r="O125" s="34"/>
    </row>
    <row r="126" spans="1:16" ht="29">
      <c r="A126" s="27">
        <v>112</v>
      </c>
      <c r="B126" s="43">
        <v>46072</v>
      </c>
      <c r="C126" s="29">
        <v>4705950</v>
      </c>
      <c r="D126" s="29">
        <f t="shared" si="3"/>
        <v>4705950</v>
      </c>
      <c r="E126" s="10" t="s">
        <v>292</v>
      </c>
      <c r="F126" s="44" t="s">
        <v>89</v>
      </c>
      <c r="G126" s="10" t="s">
        <v>90</v>
      </c>
      <c r="H126" s="10" t="s">
        <v>103</v>
      </c>
      <c r="I126" s="4" t="s">
        <v>292</v>
      </c>
      <c r="J126" s="4" t="s">
        <v>374</v>
      </c>
      <c r="K126" s="4" t="s">
        <v>375</v>
      </c>
      <c r="L126" s="4" t="s">
        <v>181</v>
      </c>
      <c r="M126" s="31" t="s">
        <v>95</v>
      </c>
      <c r="N126" s="33"/>
      <c r="O126" s="34"/>
      <c r="P126" s="13" t="s">
        <v>155</v>
      </c>
    </row>
    <row r="127" spans="1:16" ht="29">
      <c r="A127" s="27">
        <v>113</v>
      </c>
      <c r="B127" s="43">
        <v>46072</v>
      </c>
      <c r="C127" s="29">
        <v>18223964</v>
      </c>
      <c r="D127" s="29">
        <f t="shared" si="3"/>
        <v>18223964</v>
      </c>
      <c r="E127" s="10" t="s">
        <v>292</v>
      </c>
      <c r="F127" s="44" t="s">
        <v>89</v>
      </c>
      <c r="G127" s="10" t="s">
        <v>90</v>
      </c>
      <c r="H127" s="10" t="s">
        <v>103</v>
      </c>
      <c r="I127" s="4" t="s">
        <v>292</v>
      </c>
      <c r="J127" s="4" t="s">
        <v>376</v>
      </c>
      <c r="K127" s="4" t="s">
        <v>377</v>
      </c>
      <c r="L127" s="4" t="s">
        <v>181</v>
      </c>
      <c r="M127" s="31" t="s">
        <v>95</v>
      </c>
      <c r="N127" s="33"/>
      <c r="O127" s="34"/>
      <c r="P127" s="13" t="s">
        <v>155</v>
      </c>
    </row>
    <row r="128" spans="1:16" ht="29">
      <c r="A128" s="27">
        <v>114</v>
      </c>
      <c r="B128" s="43">
        <v>46072</v>
      </c>
      <c r="C128" s="29">
        <v>1567068</v>
      </c>
      <c r="D128" s="29">
        <f t="shared" si="3"/>
        <v>1567068</v>
      </c>
      <c r="E128" s="10" t="s">
        <v>292</v>
      </c>
      <c r="F128" s="44" t="s">
        <v>89</v>
      </c>
      <c r="G128" s="10" t="s">
        <v>90</v>
      </c>
      <c r="H128" s="10" t="s">
        <v>103</v>
      </c>
      <c r="I128" s="4" t="s">
        <v>292</v>
      </c>
      <c r="J128" s="4" t="s">
        <v>378</v>
      </c>
      <c r="K128" s="4" t="s">
        <v>379</v>
      </c>
      <c r="L128" s="4" t="s">
        <v>181</v>
      </c>
      <c r="M128" s="31" t="s">
        <v>95</v>
      </c>
      <c r="N128" s="33"/>
      <c r="O128" s="34"/>
      <c r="P128" s="13" t="s">
        <v>155</v>
      </c>
    </row>
    <row r="129" spans="1:16">
      <c r="A129" s="27">
        <v>115</v>
      </c>
      <c r="B129" s="43">
        <v>46072</v>
      </c>
      <c r="C129" s="29">
        <v>502500</v>
      </c>
      <c r="D129" s="29">
        <f t="shared" si="3"/>
        <v>502500</v>
      </c>
      <c r="E129" s="10" t="s">
        <v>380</v>
      </c>
      <c r="F129" s="44" t="s">
        <v>89</v>
      </c>
      <c r="G129" s="10" t="s">
        <v>90</v>
      </c>
      <c r="H129" s="10" t="s">
        <v>103</v>
      </c>
      <c r="I129" s="4" t="s">
        <v>91</v>
      </c>
      <c r="J129" s="4" t="s">
        <v>381</v>
      </c>
      <c r="K129" s="4" t="s">
        <v>382</v>
      </c>
      <c r="L129" s="4" t="s">
        <v>181</v>
      </c>
      <c r="M129" s="31" t="s">
        <v>95</v>
      </c>
      <c r="N129" s="33"/>
      <c r="O129" s="34"/>
      <c r="P129" s="13" t="s">
        <v>155</v>
      </c>
    </row>
    <row r="130" spans="1:16" ht="29">
      <c r="A130" s="27">
        <v>116</v>
      </c>
      <c r="B130" s="43">
        <v>46072</v>
      </c>
      <c r="C130" s="29">
        <v>502500</v>
      </c>
      <c r="D130" s="29">
        <f t="shared" si="3"/>
        <v>502500</v>
      </c>
      <c r="E130" s="10" t="s">
        <v>100</v>
      </c>
      <c r="F130" s="44" t="s">
        <v>89</v>
      </c>
      <c r="G130" s="10" t="s">
        <v>90</v>
      </c>
      <c r="H130" s="10" t="s">
        <v>103</v>
      </c>
      <c r="I130" s="4" t="s">
        <v>91</v>
      </c>
      <c r="J130" s="4" t="s">
        <v>381</v>
      </c>
      <c r="K130" s="4" t="s">
        <v>383</v>
      </c>
      <c r="L130" s="4" t="s">
        <v>181</v>
      </c>
      <c r="M130" s="31" t="s">
        <v>95</v>
      </c>
      <c r="N130" s="33"/>
      <c r="O130" s="34"/>
      <c r="P130" s="13" t="s">
        <v>155</v>
      </c>
    </row>
    <row r="131" spans="1:16">
      <c r="A131" s="27">
        <v>117</v>
      </c>
      <c r="B131" s="43">
        <v>46073</v>
      </c>
      <c r="C131" s="29">
        <v>1002500</v>
      </c>
      <c r="D131" s="29">
        <f t="shared" si="3"/>
        <v>1002500</v>
      </c>
      <c r="E131" s="10" t="s">
        <v>100</v>
      </c>
      <c r="F131" s="44" t="s">
        <v>89</v>
      </c>
      <c r="G131" s="10" t="s">
        <v>90</v>
      </c>
      <c r="H131" s="10" t="s">
        <v>103</v>
      </c>
      <c r="I131" s="4" t="s">
        <v>91</v>
      </c>
      <c r="J131" s="4" t="s">
        <v>381</v>
      </c>
      <c r="K131" s="4" t="s">
        <v>384</v>
      </c>
      <c r="L131" s="4" t="s">
        <v>181</v>
      </c>
      <c r="M131" s="31" t="s">
        <v>95</v>
      </c>
      <c r="N131" s="33"/>
      <c r="O131" s="34"/>
      <c r="P131" s="13" t="s">
        <v>155</v>
      </c>
    </row>
    <row r="132" spans="1:16" ht="29">
      <c r="A132" s="27">
        <v>118</v>
      </c>
      <c r="B132" s="43">
        <v>46076</v>
      </c>
      <c r="C132" s="29">
        <v>2000000</v>
      </c>
      <c r="D132" s="29">
        <f t="shared" si="3"/>
        <v>2000000</v>
      </c>
      <c r="E132" s="10" t="s">
        <v>332</v>
      </c>
      <c r="F132" s="44" t="s">
        <v>89</v>
      </c>
      <c r="G132" s="10" t="s">
        <v>90</v>
      </c>
      <c r="H132" s="10" t="s">
        <v>103</v>
      </c>
      <c r="I132" s="4" t="s">
        <v>110</v>
      </c>
      <c r="J132" s="4" t="s">
        <v>385</v>
      </c>
      <c r="K132" s="4"/>
      <c r="L132" s="4" t="s">
        <v>181</v>
      </c>
      <c r="M132" s="31" t="s">
        <v>95</v>
      </c>
      <c r="N132" s="33"/>
      <c r="O132" s="34"/>
      <c r="P132" s="13" t="s">
        <v>155</v>
      </c>
    </row>
    <row r="133" spans="1:16" ht="29">
      <c r="A133" s="27">
        <v>119</v>
      </c>
      <c r="B133" s="43">
        <v>46076</v>
      </c>
      <c r="C133" s="29">
        <v>3000000</v>
      </c>
      <c r="D133" s="29">
        <f t="shared" si="3"/>
        <v>3000000</v>
      </c>
      <c r="E133" s="10" t="s">
        <v>332</v>
      </c>
      <c r="F133" s="44" t="s">
        <v>89</v>
      </c>
      <c r="G133" s="10" t="s">
        <v>90</v>
      </c>
      <c r="H133" s="10" t="s">
        <v>103</v>
      </c>
      <c r="I133" s="4" t="s">
        <v>110</v>
      </c>
      <c r="J133" s="4" t="s">
        <v>386</v>
      </c>
      <c r="K133" s="4"/>
      <c r="L133" s="4" t="s">
        <v>181</v>
      </c>
      <c r="M133" s="31" t="s">
        <v>95</v>
      </c>
      <c r="N133" s="33"/>
      <c r="O133" s="34"/>
      <c r="P133" s="13" t="s">
        <v>155</v>
      </c>
    </row>
    <row r="134" spans="1:16" ht="29">
      <c r="A134" s="27">
        <v>120</v>
      </c>
      <c r="B134" s="43">
        <v>46076</v>
      </c>
      <c r="C134" s="29">
        <v>300000</v>
      </c>
      <c r="D134" s="29">
        <f t="shared" si="3"/>
        <v>300000</v>
      </c>
      <c r="E134" s="10" t="s">
        <v>113</v>
      </c>
      <c r="F134" s="44" t="s">
        <v>89</v>
      </c>
      <c r="G134" s="10" t="s">
        <v>90</v>
      </c>
      <c r="H134" s="10" t="s">
        <v>103</v>
      </c>
      <c r="I134" s="4" t="s">
        <v>110</v>
      </c>
      <c r="J134" s="4" t="s">
        <v>387</v>
      </c>
      <c r="K134" s="4" t="s">
        <v>388</v>
      </c>
      <c r="L134" s="4" t="s">
        <v>181</v>
      </c>
      <c r="M134" s="31" t="s">
        <v>95</v>
      </c>
      <c r="N134" s="33"/>
      <c r="O134" s="34"/>
      <c r="P134" s="13" t="s">
        <v>155</v>
      </c>
    </row>
    <row r="135" spans="1:16" ht="43.5">
      <c r="A135" s="27">
        <v>121</v>
      </c>
      <c r="B135" s="43">
        <v>46076</v>
      </c>
      <c r="C135" s="29">
        <v>1350000</v>
      </c>
      <c r="D135" s="29">
        <f t="shared" si="3"/>
        <v>1350000</v>
      </c>
      <c r="E135" s="10" t="s">
        <v>389</v>
      </c>
      <c r="F135" s="44" t="s">
        <v>89</v>
      </c>
      <c r="G135" s="10" t="s">
        <v>90</v>
      </c>
      <c r="H135" s="10" t="s">
        <v>109</v>
      </c>
      <c r="I135" s="4" t="s">
        <v>104</v>
      </c>
      <c r="J135" s="4" t="s">
        <v>390</v>
      </c>
      <c r="K135" s="4" t="s">
        <v>391</v>
      </c>
      <c r="L135" s="4" t="s">
        <v>181</v>
      </c>
      <c r="M135" s="31" t="s">
        <v>95</v>
      </c>
      <c r="N135" s="33"/>
      <c r="O135" s="34"/>
      <c r="P135" s="13" t="s">
        <v>155</v>
      </c>
    </row>
    <row r="136" spans="1:16" ht="29">
      <c r="A136" s="27">
        <v>122</v>
      </c>
      <c r="B136" s="43">
        <v>46076</v>
      </c>
      <c r="C136" s="29">
        <v>250000</v>
      </c>
      <c r="D136" s="29">
        <f t="shared" si="3"/>
        <v>250000</v>
      </c>
      <c r="E136" s="10" t="s">
        <v>392</v>
      </c>
      <c r="F136" s="44" t="s">
        <v>89</v>
      </c>
      <c r="G136" s="10" t="s">
        <v>90</v>
      </c>
      <c r="H136" s="10" t="s">
        <v>109</v>
      </c>
      <c r="I136" s="4" t="s">
        <v>110</v>
      </c>
      <c r="J136" s="4" t="s">
        <v>393</v>
      </c>
      <c r="K136" s="4"/>
      <c r="L136" s="4" t="s">
        <v>181</v>
      </c>
      <c r="M136" s="31" t="s">
        <v>95</v>
      </c>
      <c r="N136" s="33"/>
      <c r="O136" s="34"/>
      <c r="P136" s="13" t="s">
        <v>155</v>
      </c>
    </row>
    <row r="137" spans="1:16" ht="43.5">
      <c r="A137" s="27">
        <v>123</v>
      </c>
      <c r="B137" s="43">
        <v>46077</v>
      </c>
      <c r="C137" s="29">
        <v>441000</v>
      </c>
      <c r="D137" s="29">
        <f t="shared" si="3"/>
        <v>441000</v>
      </c>
      <c r="E137" s="10" t="s">
        <v>394</v>
      </c>
      <c r="F137" s="44" t="s">
        <v>89</v>
      </c>
      <c r="G137" s="10" t="s">
        <v>90</v>
      </c>
      <c r="H137" s="10" t="s">
        <v>109</v>
      </c>
      <c r="I137" s="4" t="s">
        <v>104</v>
      </c>
      <c r="J137" s="4" t="s">
        <v>395</v>
      </c>
      <c r="K137" s="4"/>
      <c r="L137" s="4" t="s">
        <v>181</v>
      </c>
      <c r="M137" s="31" t="s">
        <v>95</v>
      </c>
      <c r="N137" s="33"/>
      <c r="O137" s="34"/>
      <c r="P137" s="13" t="s">
        <v>155</v>
      </c>
    </row>
    <row r="138" spans="1:16" ht="29">
      <c r="A138" s="27"/>
      <c r="B138" s="43">
        <v>46078</v>
      </c>
      <c r="C138" s="29">
        <v>300000</v>
      </c>
      <c r="D138" s="29">
        <f t="shared" si="3"/>
        <v>300000</v>
      </c>
      <c r="E138" s="10" t="s">
        <v>396</v>
      </c>
      <c r="F138" s="44" t="s">
        <v>89</v>
      </c>
      <c r="G138" s="10" t="s">
        <v>90</v>
      </c>
      <c r="H138" s="10" t="s">
        <v>103</v>
      </c>
      <c r="I138" s="4" t="s">
        <v>110</v>
      </c>
      <c r="J138" s="4" t="s">
        <v>397</v>
      </c>
      <c r="K138" s="4" t="s">
        <v>398</v>
      </c>
      <c r="L138" s="4" t="s">
        <v>181</v>
      </c>
      <c r="M138" s="31" t="s">
        <v>95</v>
      </c>
      <c r="N138" s="33"/>
      <c r="O138" s="34"/>
      <c r="P138" s="13" t="s">
        <v>155</v>
      </c>
    </row>
    <row r="139" spans="1:16">
      <c r="A139" s="27">
        <v>124</v>
      </c>
      <c r="B139" s="43">
        <v>46078</v>
      </c>
      <c r="C139" s="29">
        <v>10000000</v>
      </c>
      <c r="D139" s="29">
        <f t="shared" si="3"/>
        <v>10000000</v>
      </c>
      <c r="E139" s="10" t="s">
        <v>306</v>
      </c>
      <c r="F139" s="44" t="s">
        <v>89</v>
      </c>
      <c r="G139" s="10" t="s">
        <v>90</v>
      </c>
      <c r="H139" s="10" t="s">
        <v>129</v>
      </c>
      <c r="I139" s="4" t="s">
        <v>91</v>
      </c>
      <c r="J139" s="4" t="s">
        <v>399</v>
      </c>
      <c r="K139" s="4"/>
      <c r="L139" s="4" t="s">
        <v>181</v>
      </c>
      <c r="M139" s="31" t="s">
        <v>95</v>
      </c>
      <c r="N139" s="33"/>
      <c r="O139" s="34"/>
      <c r="P139" s="13" t="s">
        <v>155</v>
      </c>
    </row>
    <row r="140" spans="1:16" ht="43.5">
      <c r="A140" s="27">
        <v>125</v>
      </c>
      <c r="B140" s="43">
        <v>46078</v>
      </c>
      <c r="C140" s="29">
        <v>100000</v>
      </c>
      <c r="D140" s="29">
        <f t="shared" si="3"/>
        <v>100000</v>
      </c>
      <c r="E140" s="10" t="s">
        <v>216</v>
      </c>
      <c r="F140" s="44" t="s">
        <v>89</v>
      </c>
      <c r="G140" s="10" t="s">
        <v>90</v>
      </c>
      <c r="H140" s="10" t="s">
        <v>103</v>
      </c>
      <c r="I140" s="4" t="s">
        <v>104</v>
      </c>
      <c r="J140" s="4" t="s">
        <v>400</v>
      </c>
      <c r="K140" s="4" t="s">
        <v>401</v>
      </c>
      <c r="L140" s="4" t="s">
        <v>181</v>
      </c>
      <c r="M140" s="31" t="s">
        <v>95</v>
      </c>
      <c r="N140" s="33"/>
      <c r="O140" s="34"/>
      <c r="P140" s="13" t="s">
        <v>155</v>
      </c>
    </row>
    <row r="141" spans="1:16" ht="43.5">
      <c r="A141" s="27">
        <v>126</v>
      </c>
      <c r="B141" s="43">
        <v>46078</v>
      </c>
      <c r="C141" s="29">
        <v>1100000</v>
      </c>
      <c r="D141" s="29">
        <f t="shared" si="3"/>
        <v>1100000</v>
      </c>
      <c r="E141" s="10" t="s">
        <v>402</v>
      </c>
      <c r="F141" s="44" t="s">
        <v>89</v>
      </c>
      <c r="G141" s="10" t="s">
        <v>90</v>
      </c>
      <c r="H141" s="10" t="s">
        <v>109</v>
      </c>
      <c r="I141" s="4" t="s">
        <v>104</v>
      </c>
      <c r="J141" s="4" t="s">
        <v>403</v>
      </c>
      <c r="K141" s="4"/>
      <c r="L141" s="4" t="s">
        <v>181</v>
      </c>
      <c r="M141" s="31" t="s">
        <v>95</v>
      </c>
      <c r="N141" s="33"/>
      <c r="O141" s="34"/>
      <c r="P141" s="13" t="s">
        <v>155</v>
      </c>
    </row>
    <row r="142" spans="1:16" ht="29">
      <c r="A142" s="27">
        <v>127</v>
      </c>
      <c r="B142" s="43">
        <v>46078</v>
      </c>
      <c r="C142" s="29">
        <v>3116720</v>
      </c>
      <c r="D142" s="29">
        <f t="shared" si="3"/>
        <v>3116720</v>
      </c>
      <c r="E142" s="10" t="s">
        <v>88</v>
      </c>
      <c r="F142" s="44" t="s">
        <v>89</v>
      </c>
      <c r="G142" s="10" t="s">
        <v>90</v>
      </c>
      <c r="H142" s="10" t="s">
        <v>136</v>
      </c>
      <c r="I142" s="4" t="s">
        <v>110</v>
      </c>
      <c r="J142" s="4" t="s">
        <v>404</v>
      </c>
      <c r="K142" s="4"/>
      <c r="L142" s="4" t="s">
        <v>181</v>
      </c>
      <c r="M142" s="31" t="s">
        <v>95</v>
      </c>
      <c r="N142" s="33"/>
      <c r="O142" s="34"/>
      <c r="P142" s="13" t="s">
        <v>155</v>
      </c>
    </row>
    <row r="143" spans="1:16" ht="29">
      <c r="A143" s="27">
        <v>128</v>
      </c>
      <c r="B143" s="43">
        <v>46078</v>
      </c>
      <c r="C143" s="29">
        <v>200000</v>
      </c>
      <c r="D143" s="29">
        <f t="shared" si="3"/>
        <v>200000</v>
      </c>
      <c r="E143" s="10" t="s">
        <v>405</v>
      </c>
      <c r="F143" s="44" t="s">
        <v>89</v>
      </c>
      <c r="G143" s="10" t="s">
        <v>90</v>
      </c>
      <c r="H143" s="10" t="s">
        <v>109</v>
      </c>
      <c r="I143" s="4" t="s">
        <v>110</v>
      </c>
      <c r="J143" s="4" t="s">
        <v>406</v>
      </c>
      <c r="K143" s="4"/>
      <c r="L143" s="4" t="s">
        <v>181</v>
      </c>
      <c r="M143" s="31" t="s">
        <v>95</v>
      </c>
      <c r="N143" s="33"/>
      <c r="O143" s="34"/>
      <c r="P143" s="13" t="s">
        <v>155</v>
      </c>
    </row>
    <row r="144" spans="1:16" ht="29">
      <c r="A144" s="27">
        <v>129</v>
      </c>
      <c r="B144" s="43">
        <v>46080</v>
      </c>
      <c r="C144" s="29">
        <v>1000000</v>
      </c>
      <c r="D144" s="29">
        <f t="shared" si="3"/>
        <v>1000000</v>
      </c>
      <c r="E144" s="10" t="s">
        <v>143</v>
      </c>
      <c r="F144" s="44" t="s">
        <v>89</v>
      </c>
      <c r="G144" s="10" t="s">
        <v>90</v>
      </c>
      <c r="H144" s="10" t="s">
        <v>103</v>
      </c>
      <c r="I144" s="4" t="s">
        <v>91</v>
      </c>
      <c r="J144" s="4" t="s">
        <v>222</v>
      </c>
      <c r="K144" s="4" t="s">
        <v>407</v>
      </c>
      <c r="L144" s="4" t="s">
        <v>181</v>
      </c>
      <c r="M144" s="31" t="s">
        <v>95</v>
      </c>
      <c r="N144" s="33"/>
      <c r="O144" s="34"/>
      <c r="P144" s="13" t="s">
        <v>155</v>
      </c>
    </row>
    <row r="145" spans="1:16">
      <c r="A145" s="27">
        <v>143</v>
      </c>
      <c r="B145" s="43">
        <v>46080</v>
      </c>
      <c r="C145" s="29"/>
      <c r="D145" s="29">
        <v>17000000</v>
      </c>
      <c r="E145" s="30" t="s">
        <v>88</v>
      </c>
      <c r="F145" s="30" t="s">
        <v>89</v>
      </c>
      <c r="G145" s="30" t="s">
        <v>90</v>
      </c>
      <c r="H145" s="27" t="s">
        <v>129</v>
      </c>
      <c r="I145" s="30" t="s">
        <v>91</v>
      </c>
      <c r="J145" s="30" t="s">
        <v>168</v>
      </c>
      <c r="K145" s="30" t="s">
        <v>168</v>
      </c>
      <c r="L145" s="30" t="s">
        <v>94</v>
      </c>
      <c r="M145" s="9" t="s">
        <v>157</v>
      </c>
      <c r="N145" s="33"/>
      <c r="O145" s="34"/>
    </row>
    <row r="146" spans="1:16">
      <c r="A146" s="27">
        <v>144</v>
      </c>
      <c r="B146" s="43"/>
      <c r="C146" s="29"/>
      <c r="D146" s="29">
        <f t="shared" ref="D146:D162" si="4">C146</f>
        <v>0</v>
      </c>
      <c r="E146" s="10"/>
      <c r="F146" s="44"/>
      <c r="G146" s="10"/>
      <c r="H146" s="10"/>
      <c r="I146" s="4"/>
      <c r="J146" s="4"/>
      <c r="K146" s="4"/>
      <c r="L146" s="4" t="s">
        <v>178</v>
      </c>
      <c r="M146" s="31" t="s">
        <v>107</v>
      </c>
      <c r="N146" s="33"/>
      <c r="O146" s="34"/>
    </row>
    <row r="147" spans="1:16">
      <c r="A147" s="27">
        <v>145</v>
      </c>
      <c r="B147" s="43"/>
      <c r="C147" s="29"/>
      <c r="D147" s="29">
        <f t="shared" si="4"/>
        <v>0</v>
      </c>
      <c r="E147" s="10"/>
      <c r="F147" s="44"/>
      <c r="G147" s="10"/>
      <c r="H147" s="10"/>
      <c r="I147" s="4"/>
      <c r="J147" s="4"/>
      <c r="K147" s="4"/>
      <c r="L147" s="4" t="s">
        <v>178</v>
      </c>
      <c r="M147" s="31" t="s">
        <v>107</v>
      </c>
      <c r="N147" s="33"/>
      <c r="O147" s="34"/>
    </row>
    <row r="148" spans="1:16">
      <c r="A148" s="27">
        <v>146</v>
      </c>
      <c r="B148" s="43"/>
      <c r="C148" s="29"/>
      <c r="D148" s="29">
        <f t="shared" si="4"/>
        <v>0</v>
      </c>
      <c r="E148" s="10"/>
      <c r="F148" s="44"/>
      <c r="G148" s="10"/>
      <c r="H148" s="10"/>
      <c r="I148" s="4"/>
      <c r="J148" s="4"/>
      <c r="K148" s="4"/>
      <c r="L148" s="4" t="s">
        <v>178</v>
      </c>
      <c r="M148" s="31" t="s">
        <v>107</v>
      </c>
      <c r="N148" s="33"/>
      <c r="O148" s="34"/>
    </row>
    <row r="149" spans="1:16">
      <c r="A149" s="27">
        <v>147</v>
      </c>
      <c r="B149" s="43"/>
      <c r="C149" s="29"/>
      <c r="D149" s="29">
        <f t="shared" si="4"/>
        <v>0</v>
      </c>
      <c r="E149" s="10"/>
      <c r="F149" s="44"/>
      <c r="G149" s="10"/>
      <c r="H149" s="10"/>
      <c r="I149" s="4"/>
      <c r="J149" s="4"/>
      <c r="K149" s="4"/>
      <c r="L149" s="4" t="s">
        <v>178</v>
      </c>
      <c r="M149" s="31" t="s">
        <v>107</v>
      </c>
      <c r="N149" s="33"/>
      <c r="O149" s="34"/>
    </row>
    <row r="150" spans="1:16">
      <c r="A150" s="27">
        <v>148</v>
      </c>
      <c r="B150" s="43"/>
      <c r="C150" s="29"/>
      <c r="D150" s="29">
        <f t="shared" si="4"/>
        <v>0</v>
      </c>
      <c r="E150" s="10"/>
      <c r="F150" s="44"/>
      <c r="G150" s="10"/>
      <c r="H150" s="10"/>
      <c r="I150" s="4"/>
      <c r="J150" s="4"/>
      <c r="K150" s="4"/>
      <c r="L150" s="4" t="s">
        <v>178</v>
      </c>
      <c r="M150" s="31" t="s">
        <v>107</v>
      </c>
      <c r="N150" s="33"/>
      <c r="O150" s="34"/>
    </row>
    <row r="151" spans="1:16">
      <c r="A151" s="27">
        <v>149</v>
      </c>
      <c r="B151" s="43"/>
      <c r="C151" s="29"/>
      <c r="D151" s="29">
        <f t="shared" si="4"/>
        <v>0</v>
      </c>
      <c r="E151" s="10"/>
      <c r="F151" s="44"/>
      <c r="G151" s="10"/>
      <c r="H151" s="10"/>
      <c r="I151" s="4"/>
      <c r="J151" s="4"/>
      <c r="K151" s="4"/>
      <c r="L151" s="4" t="s">
        <v>178</v>
      </c>
      <c r="M151" s="31" t="s">
        <v>107</v>
      </c>
      <c r="N151" s="33"/>
      <c r="O151" s="34"/>
    </row>
    <row r="152" spans="1:16">
      <c r="A152" s="27">
        <v>150</v>
      </c>
      <c r="B152" s="43"/>
      <c r="C152" s="29"/>
      <c r="D152" s="29">
        <f t="shared" si="4"/>
        <v>0</v>
      </c>
      <c r="E152" s="10"/>
      <c r="F152" s="44"/>
      <c r="G152" s="10"/>
      <c r="H152" s="10"/>
      <c r="I152" s="4"/>
      <c r="J152" s="4"/>
      <c r="K152" s="4"/>
      <c r="L152" s="4" t="s">
        <v>178</v>
      </c>
      <c r="M152" s="31" t="s">
        <v>107</v>
      </c>
      <c r="N152" s="33"/>
      <c r="O152" s="34"/>
    </row>
    <row r="153" spans="1:16">
      <c r="A153" s="27">
        <v>151</v>
      </c>
      <c r="B153" s="43"/>
      <c r="C153" s="29"/>
      <c r="D153" s="29">
        <f t="shared" si="4"/>
        <v>0</v>
      </c>
      <c r="E153" s="10"/>
      <c r="F153" s="44"/>
      <c r="G153" s="10"/>
      <c r="H153" s="10"/>
      <c r="I153" s="4"/>
      <c r="J153" s="4"/>
      <c r="K153" s="4"/>
      <c r="L153" s="4" t="s">
        <v>178</v>
      </c>
      <c r="M153" s="31" t="s">
        <v>107</v>
      </c>
      <c r="N153" s="33"/>
      <c r="O153" s="34"/>
    </row>
    <row r="154" spans="1:16">
      <c r="A154" s="27">
        <v>152</v>
      </c>
      <c r="B154" s="43"/>
      <c r="C154" s="29"/>
      <c r="D154" s="29">
        <f t="shared" si="4"/>
        <v>0</v>
      </c>
      <c r="E154" s="10"/>
      <c r="F154" s="44"/>
      <c r="G154" s="10"/>
      <c r="H154" s="10"/>
      <c r="I154" s="4"/>
      <c r="J154" s="4"/>
      <c r="K154" s="4"/>
      <c r="L154" s="4" t="s">
        <v>178</v>
      </c>
      <c r="M154" s="31" t="s">
        <v>107</v>
      </c>
      <c r="N154" s="33"/>
      <c r="O154" s="34"/>
    </row>
    <row r="155" spans="1:16">
      <c r="A155" s="27">
        <v>153</v>
      </c>
      <c r="B155" s="43"/>
      <c r="C155" s="29"/>
      <c r="D155" s="29">
        <f t="shared" si="4"/>
        <v>0</v>
      </c>
      <c r="E155" s="10"/>
      <c r="F155" s="44"/>
      <c r="G155" s="10"/>
      <c r="H155" s="10"/>
      <c r="I155" s="4"/>
      <c r="J155" s="4"/>
      <c r="K155" s="4"/>
      <c r="L155" s="4" t="s">
        <v>178</v>
      </c>
      <c r="M155" s="10" t="s">
        <v>107</v>
      </c>
      <c r="N155" s="50"/>
      <c r="O155" s="34"/>
      <c r="P155" s="51"/>
    </row>
    <row r="156" spans="1:16">
      <c r="A156" s="27">
        <v>154</v>
      </c>
      <c r="B156" s="43"/>
      <c r="C156" s="29"/>
      <c r="D156" s="29">
        <f t="shared" si="4"/>
        <v>0</v>
      </c>
      <c r="E156" s="4"/>
      <c r="F156" s="4"/>
      <c r="G156" s="4"/>
      <c r="H156" s="10"/>
      <c r="I156" s="4"/>
      <c r="J156" s="4"/>
      <c r="K156" s="4"/>
      <c r="L156" s="4" t="s">
        <v>178</v>
      </c>
      <c r="M156" s="31" t="s">
        <v>107</v>
      </c>
      <c r="N156" s="33"/>
      <c r="O156" s="34"/>
    </row>
    <row r="157" spans="1:16">
      <c r="A157" s="27">
        <v>155</v>
      </c>
      <c r="B157" s="43"/>
      <c r="C157" s="29"/>
      <c r="D157" s="29">
        <f t="shared" si="4"/>
        <v>0</v>
      </c>
      <c r="E157" s="27"/>
      <c r="F157" s="27"/>
      <c r="G157" s="27"/>
      <c r="H157" s="27"/>
      <c r="I157" s="27"/>
      <c r="J157" s="27"/>
      <c r="K157" s="30"/>
      <c r="L157" s="4" t="s">
        <v>178</v>
      </c>
      <c r="M157" s="10" t="s">
        <v>107</v>
      </c>
      <c r="N157" s="33"/>
      <c r="O157" s="34"/>
    </row>
    <row r="158" spans="1:16">
      <c r="A158" s="27">
        <v>156</v>
      </c>
      <c r="B158" s="43"/>
      <c r="C158" s="29"/>
      <c r="D158" s="29">
        <f t="shared" si="4"/>
        <v>0</v>
      </c>
      <c r="E158" s="27"/>
      <c r="F158" s="27"/>
      <c r="G158" s="27"/>
      <c r="H158" s="27"/>
      <c r="I158" s="27"/>
      <c r="J158" s="30"/>
      <c r="K158" s="30"/>
      <c r="L158" s="4" t="s">
        <v>178</v>
      </c>
      <c r="M158" s="31" t="s">
        <v>107</v>
      </c>
      <c r="N158" s="33"/>
      <c r="O158" s="34"/>
    </row>
    <row r="159" spans="1:16">
      <c r="A159" s="27">
        <v>157</v>
      </c>
      <c r="B159" s="43"/>
      <c r="C159" s="29"/>
      <c r="D159" s="29">
        <f t="shared" si="4"/>
        <v>0</v>
      </c>
      <c r="E159" s="30"/>
      <c r="F159" s="30"/>
      <c r="G159" s="30"/>
      <c r="H159" s="27"/>
      <c r="I159" s="30"/>
      <c r="J159" s="30"/>
      <c r="K159" s="30"/>
      <c r="L159" s="4" t="s">
        <v>178</v>
      </c>
      <c r="M159" s="31" t="s">
        <v>107</v>
      </c>
      <c r="N159" s="33"/>
      <c r="O159" s="34"/>
    </row>
    <row r="160" spans="1:16">
      <c r="A160" s="27">
        <v>158</v>
      </c>
      <c r="B160" s="43"/>
      <c r="C160" s="29"/>
      <c r="D160" s="29">
        <f t="shared" si="4"/>
        <v>0</v>
      </c>
      <c r="E160" s="30"/>
      <c r="F160" s="30"/>
      <c r="G160" s="30"/>
      <c r="H160" s="27"/>
      <c r="I160" s="30"/>
      <c r="J160" s="30"/>
      <c r="K160" s="30"/>
      <c r="L160" s="4" t="s">
        <v>178</v>
      </c>
      <c r="M160" s="31" t="s">
        <v>107</v>
      </c>
      <c r="N160" s="33"/>
      <c r="O160" s="34"/>
    </row>
    <row r="161" spans="1:15">
      <c r="A161" s="27">
        <v>159</v>
      </c>
      <c r="B161" s="43"/>
      <c r="C161" s="29"/>
      <c r="D161" s="29">
        <f t="shared" si="4"/>
        <v>0</v>
      </c>
      <c r="E161" s="30"/>
      <c r="F161" s="30"/>
      <c r="G161" s="30"/>
      <c r="H161" s="27"/>
      <c r="I161" s="30"/>
      <c r="J161" s="30"/>
      <c r="K161" s="30"/>
      <c r="L161" s="30"/>
      <c r="M161" s="10"/>
      <c r="N161" s="33"/>
      <c r="O161" s="34"/>
    </row>
    <row r="162" spans="1:15">
      <c r="A162" s="241" t="s">
        <v>408</v>
      </c>
      <c r="B162" s="242"/>
      <c r="C162" s="52">
        <f>SUMIFS(C6:C161,M6:M161,"HUTANG")+SUMIFS(C6:C161,M6:M161,"LUNAS")</f>
        <v>223130222</v>
      </c>
      <c r="D162" s="29">
        <f t="shared" si="4"/>
        <v>223130222</v>
      </c>
      <c r="E162" s="53"/>
      <c r="F162" s="54"/>
      <c r="G162" s="55"/>
      <c r="H162" s="55"/>
      <c r="I162" s="56"/>
      <c r="J162" s="55"/>
      <c r="K162" s="111"/>
      <c r="L162" s="55"/>
      <c r="M162" s="10"/>
      <c r="N162" s="33"/>
      <c r="O162" s="34"/>
    </row>
    <row r="163" spans="1:15" s="2" customFormat="1">
      <c r="A163" s="224" t="s">
        <v>408</v>
      </c>
      <c r="B163" s="225"/>
      <c r="C163" s="226"/>
      <c r="D163" s="227"/>
      <c r="E163" s="227"/>
      <c r="F163" s="58" t="s">
        <v>171</v>
      </c>
      <c r="G163" s="59"/>
      <c r="H163" s="59" t="s">
        <v>172</v>
      </c>
      <c r="I163" s="60"/>
      <c r="J163" s="59"/>
      <c r="K163" s="61"/>
      <c r="L163" s="62"/>
      <c r="M163" s="9"/>
      <c r="N163" s="63"/>
    </row>
    <row r="164" spans="1:15" hidden="1">
      <c r="C164" s="64">
        <v>6882.75</v>
      </c>
      <c r="D164" s="64"/>
      <c r="E164" s="64"/>
      <c r="F164" s="65" t="e">
        <f>C164-#REF!</f>
        <v>#REF!</v>
      </c>
      <c r="K164" s="1"/>
      <c r="L164" s="22"/>
    </row>
    <row r="167" spans="1:15" ht="21">
      <c r="B167" s="212" t="s">
        <v>173</v>
      </c>
      <c r="C167" s="212"/>
      <c r="D167" s="212"/>
      <c r="E167" s="212"/>
      <c r="F167" s="212"/>
      <c r="G167" s="212"/>
      <c r="I167" s="67" t="s">
        <v>174</v>
      </c>
    </row>
    <row r="168" spans="1:15" ht="29">
      <c r="B168" s="68" t="s">
        <v>175</v>
      </c>
      <c r="C168" s="69" t="s">
        <v>107</v>
      </c>
      <c r="D168" s="69" t="s">
        <v>95</v>
      </c>
      <c r="E168" s="69" t="s">
        <v>157</v>
      </c>
      <c r="F168" s="69" t="s">
        <v>11</v>
      </c>
      <c r="G168" s="70" t="s">
        <v>176</v>
      </c>
      <c r="I168" s="214" t="s">
        <v>409</v>
      </c>
    </row>
    <row r="169" spans="1:15">
      <c r="B169" s="72" t="s">
        <v>178</v>
      </c>
      <c r="C169" s="73">
        <f>SUMIFS($C$6:$C$161,$L$6:$L$161,$B$169,$M$6:$M$161,$C$168)</f>
        <v>0</v>
      </c>
      <c r="D169" s="73">
        <f>SUMIFS($C$6:$C$161,$L$6:$L$161,$B$169,$M$6:$M$161,$D$168)</f>
        <v>0</v>
      </c>
      <c r="E169" s="74">
        <f>SUMIFS($C$6:$C$60,$L$6:$L$60,$B$169,$M$6:$M$60,$E$68)</f>
        <v>0</v>
      </c>
      <c r="F169" s="73">
        <f>C169+D169-E169</f>
        <v>0</v>
      </c>
      <c r="G169" s="238">
        <f>SUM(F169:F175)</f>
        <v>223130222</v>
      </c>
      <c r="I169" s="214"/>
    </row>
    <row r="170" spans="1:15">
      <c r="B170" s="72" t="s">
        <v>106</v>
      </c>
      <c r="C170" s="73">
        <f>SUMIFS($C$6:$C$161,$L$6:$L$161,$B$170,$M$6:$M$161,$C$168)</f>
        <v>10338500</v>
      </c>
      <c r="D170" s="73">
        <f>SUMIFS($C$6:$C$161,$L$6:$L$161,$B$170,$M$6:$M$161,$D$168)</f>
        <v>0</v>
      </c>
      <c r="E170" s="74">
        <f>SUMIFS($C$6:$C$60,$L$6:$L$60,$B$170,$M$6:$M$60,$E$68)</f>
        <v>0</v>
      </c>
      <c r="F170" s="73">
        <f>C170+D170-E170</f>
        <v>10338500</v>
      </c>
      <c r="G170" s="238"/>
    </row>
    <row r="171" spans="1:15">
      <c r="B171" s="72" t="s">
        <v>179</v>
      </c>
      <c r="C171" s="73">
        <f>SUMIFS($C$6:$C$161,$L$6:$L$161,$B$171,$M$6:$M$161,$C$168)</f>
        <v>0</v>
      </c>
      <c r="D171" s="73">
        <f>SUMIFS($C$6:$C$161,$L$6:$L$161,$B$171,$M$6:$M$161,$D$168)</f>
        <v>0</v>
      </c>
      <c r="E171" s="74">
        <f>SUMIFS($C$6:$C$60,$L$6:$L$60,$B$171,$M$6:$M$60,$E$68)</f>
        <v>0</v>
      </c>
      <c r="F171" s="73">
        <f>C171+D171-E171</f>
        <v>0</v>
      </c>
      <c r="G171" s="238"/>
    </row>
    <row r="172" spans="1:15">
      <c r="B172" s="72" t="s">
        <v>180</v>
      </c>
      <c r="C172" s="73">
        <f>SUMIFS($C$6:$C$161,$L$6:$L$161,$B$172,$M$6:$M$161,$C$168)</f>
        <v>0</v>
      </c>
      <c r="D172" s="73">
        <f>SUMIFS($C$6:$C$161,$L$6:$L$161,$B$172,$M$6:$M$161,$D$168)</f>
        <v>90100500</v>
      </c>
      <c r="E172" s="74">
        <f>SUMIFS($C$6:$C$60,$L$6:$L$60,$B$172,$M$6:$M$60,$E$68)</f>
        <v>0</v>
      </c>
      <c r="F172" s="73">
        <f>D172+E172</f>
        <v>90100500</v>
      </c>
      <c r="G172" s="238"/>
    </row>
    <row r="173" spans="1:15">
      <c r="B173" s="72" t="s">
        <v>94</v>
      </c>
      <c r="C173" s="73">
        <f>SUMIFS($C$6:$C$161,$L$6:$L$161,$B$173,$M$6:$M$161,$C$168)</f>
        <v>0</v>
      </c>
      <c r="D173" s="73">
        <f>SUMIFS($C$6:$C$161,$L$6:$L$161,$B$173,$M$6:$M$161,$D$168)</f>
        <v>73029020</v>
      </c>
      <c r="E173" s="74">
        <f>SUMIFS($C$6:$C$60,$L$6:$L$60,$B$173,$M$6:$M$60,$E$68)</f>
        <v>0</v>
      </c>
      <c r="F173" s="73">
        <f>D173+E173</f>
        <v>73029020</v>
      </c>
      <c r="G173" s="238"/>
    </row>
    <row r="174" spans="1:15">
      <c r="B174" s="72" t="s">
        <v>181</v>
      </c>
      <c r="C174" s="73">
        <f>SUMIFS($C$6:$C$161,$L$6:$L$161,$B$174,$M$6:$M$161,$C$168)</f>
        <v>0</v>
      </c>
      <c r="D174" s="73">
        <f>SUMIFS($C$6:$C$161,$L$6:$L$161,$B$174,$M$6:$M$161,$D$168)</f>
        <v>49662202</v>
      </c>
      <c r="E174" s="74">
        <f>SUMIFS($C$6:$C$60,$L$6:$L$60,$B$174,$M$6:$M$60,$E$68)</f>
        <v>0</v>
      </c>
      <c r="F174" s="73">
        <f t="shared" ref="F174:F175" si="5">D174+E174</f>
        <v>49662202</v>
      </c>
      <c r="G174" s="238"/>
    </row>
    <row r="175" spans="1:15">
      <c r="B175" s="72" t="s">
        <v>432</v>
      </c>
      <c r="C175" s="73">
        <f>SUMIFS($C$6:$C$161,$L$6:$L$161,$B$175,$M$6:$M$161,$C$168)</f>
        <v>0</v>
      </c>
      <c r="D175" s="73">
        <f>SUMIFS($C$6:$C$161,$L$6:$L$161,$B$175,$M$6:$M$161,$D$168)</f>
        <v>0</v>
      </c>
      <c r="E175" s="74">
        <f>SUMIFS($C$6:$C$60,$L$6:$L$60,$B$175,$M$6:$M$60,$E$68)</f>
        <v>0</v>
      </c>
      <c r="F175" s="73">
        <f t="shared" si="5"/>
        <v>0</v>
      </c>
      <c r="G175" s="238"/>
      <c r="I175" s="213" t="s">
        <v>182</v>
      </c>
      <c r="J175" s="213"/>
      <c r="K175" s="213"/>
      <c r="L175" s="213"/>
      <c r="M175" s="213"/>
      <c r="N175" s="76">
        <f>L180-49662202</f>
        <v>5001798</v>
      </c>
    </row>
    <row r="176" spans="1:15" ht="29" customHeight="1">
      <c r="F176" s="51"/>
      <c r="I176" s="237" t="s">
        <v>175</v>
      </c>
      <c r="J176" s="237" t="s">
        <v>183</v>
      </c>
      <c r="K176" s="237"/>
      <c r="L176" s="237"/>
      <c r="M176" s="237"/>
    </row>
    <row r="177" spans="2:14">
      <c r="F177" s="51"/>
      <c r="I177" s="237"/>
      <c r="J177" s="4" t="s">
        <v>180</v>
      </c>
      <c r="K177" s="4" t="s">
        <v>94</v>
      </c>
      <c r="L177" s="4" t="s">
        <v>181</v>
      </c>
      <c r="M177" s="10" t="s">
        <v>432</v>
      </c>
    </row>
    <row r="178" spans="2:14" s="2" customFormat="1" ht="29">
      <c r="B178" s="212" t="s">
        <v>184</v>
      </c>
      <c r="C178" s="212"/>
      <c r="D178" s="212"/>
      <c r="E178" s="212"/>
      <c r="F178" s="212"/>
      <c r="G178" s="212"/>
      <c r="I178" s="80" t="s">
        <v>410</v>
      </c>
      <c r="J178" s="81">
        <v>50000000</v>
      </c>
      <c r="K178" s="29">
        <f>Januari!L79</f>
        <v>73425827</v>
      </c>
      <c r="L178" s="82"/>
      <c r="M178" s="85"/>
      <c r="N178" s="63"/>
    </row>
    <row r="179" spans="2:14" s="2" customFormat="1" ht="29">
      <c r="B179" s="77" t="s">
        <v>186</v>
      </c>
      <c r="C179" s="78" t="s">
        <v>175</v>
      </c>
      <c r="D179" s="79" t="s">
        <v>187</v>
      </c>
      <c r="E179" s="79" t="s">
        <v>188</v>
      </c>
      <c r="F179" s="79" t="s">
        <v>189</v>
      </c>
      <c r="G179" s="79" t="s">
        <v>190</v>
      </c>
      <c r="I179" s="80" t="s">
        <v>411</v>
      </c>
      <c r="J179" s="84">
        <v>40000000</v>
      </c>
      <c r="K179" s="4"/>
      <c r="L179" s="85"/>
      <c r="M179" s="10"/>
      <c r="N179" s="63"/>
    </row>
    <row r="180" spans="2:14" s="2" customFormat="1" ht="29">
      <c r="B180" s="83"/>
      <c r="C180" s="80" t="s">
        <v>192</v>
      </c>
      <c r="D180" s="73">
        <f>J189</f>
        <v>218089827</v>
      </c>
      <c r="E180" s="73">
        <v>0</v>
      </c>
      <c r="F180" s="73">
        <f>D180-E180</f>
        <v>218089827</v>
      </c>
      <c r="G180" s="73"/>
      <c r="I180" s="80" t="s">
        <v>412</v>
      </c>
      <c r="J180" s="85"/>
      <c r="K180" s="4"/>
      <c r="L180" s="84">
        <v>54664000</v>
      </c>
      <c r="M180" s="10"/>
      <c r="N180" s="63"/>
    </row>
    <row r="181" spans="2:14" s="2" customFormat="1">
      <c r="B181" s="83"/>
      <c r="C181" s="80"/>
      <c r="D181" s="84"/>
      <c r="E181" s="84"/>
      <c r="F181" s="84"/>
      <c r="G181" s="84"/>
      <c r="I181" s="85"/>
      <c r="J181" s="84"/>
      <c r="K181" s="4"/>
      <c r="L181" s="85"/>
      <c r="M181" s="10"/>
      <c r="N181" s="63"/>
    </row>
    <row r="182" spans="2:14" s="2" customFormat="1" ht="29">
      <c r="B182" s="86"/>
      <c r="C182" s="87" t="s">
        <v>193</v>
      </c>
      <c r="D182" s="88">
        <v>0</v>
      </c>
      <c r="E182" s="88">
        <f>C162</f>
        <v>223130222</v>
      </c>
      <c r="F182" s="88">
        <f>D182-E182</f>
        <v>-223130222</v>
      </c>
      <c r="G182" s="73" t="s">
        <v>194</v>
      </c>
      <c r="I182" s="85"/>
      <c r="J182" s="84"/>
      <c r="K182" s="4"/>
      <c r="L182" s="85"/>
      <c r="M182" s="10"/>
      <c r="N182" s="63"/>
    </row>
    <row r="183" spans="2:14" s="2" customFormat="1">
      <c r="B183" s="72"/>
      <c r="C183" s="81"/>
      <c r="D183" s="81"/>
      <c r="E183" s="81"/>
      <c r="F183" s="81"/>
      <c r="G183" s="81"/>
      <c r="I183" s="85"/>
      <c r="J183" s="84"/>
      <c r="K183" s="4"/>
      <c r="L183" s="85"/>
      <c r="M183" s="10"/>
      <c r="N183" s="63"/>
    </row>
    <row r="184" spans="2:14">
      <c r="B184" s="89" t="s">
        <v>195</v>
      </c>
      <c r="C184" s="34"/>
      <c r="D184" s="90">
        <f>SUM(D180:D183)</f>
        <v>218089827</v>
      </c>
      <c r="E184" s="90">
        <f>SUM(E180:E183)</f>
        <v>223130222</v>
      </c>
      <c r="F184" s="90">
        <f>D184-E184</f>
        <v>-5040395</v>
      </c>
      <c r="G184" s="91" t="str">
        <f>IF(F184&gt;0,"Masih ada sisa",IF(F184=0,"Saldo pas","Mines / Kurang"))</f>
        <v>Mines / Kurang</v>
      </c>
      <c r="I184" s="85"/>
      <c r="J184" s="84"/>
      <c r="K184" s="4"/>
      <c r="L184" s="85"/>
      <c r="M184" s="141"/>
    </row>
    <row r="185" spans="2:14">
      <c r="I185" s="85"/>
      <c r="J185" s="84"/>
      <c r="K185" s="4"/>
      <c r="L185" s="85"/>
      <c r="M185" s="34"/>
      <c r="N185"/>
    </row>
    <row r="186" spans="2:14">
      <c r="I186" s="85"/>
      <c r="J186" s="84"/>
      <c r="K186" s="40"/>
      <c r="L186" s="85"/>
      <c r="M186" s="141"/>
    </row>
    <row r="187" spans="2:14">
      <c r="B187" s="212" t="s">
        <v>196</v>
      </c>
      <c r="C187" s="212"/>
      <c r="D187" s="212"/>
      <c r="E187" s="212"/>
      <c r="F187" s="212"/>
      <c r="G187" s="212"/>
      <c r="I187" s="85"/>
      <c r="J187" s="84"/>
      <c r="K187" s="40"/>
      <c r="L187" s="85"/>
      <c r="M187" s="141"/>
    </row>
    <row r="188" spans="2:14">
      <c r="B188" s="92" t="s">
        <v>186</v>
      </c>
      <c r="C188" s="93" t="s">
        <v>175</v>
      </c>
      <c r="D188" s="94" t="s">
        <v>187</v>
      </c>
      <c r="E188" s="94" t="s">
        <v>188</v>
      </c>
      <c r="F188" s="94" t="s">
        <v>189</v>
      </c>
      <c r="G188" s="94" t="s">
        <v>190</v>
      </c>
      <c r="I188" s="85" t="s">
        <v>11</v>
      </c>
      <c r="J188" s="84">
        <f>SUM(J178:J187)</f>
        <v>90000000</v>
      </c>
      <c r="K188" s="84">
        <f t="shared" ref="K188" si="6">SUM(K178:K187)</f>
        <v>73425827</v>
      </c>
      <c r="L188" s="84">
        <f>SUM(L178:L187)</f>
        <v>54664000</v>
      </c>
      <c r="M188" s="84">
        <f>SUM(M178:M187)</f>
        <v>0</v>
      </c>
    </row>
    <row r="189" spans="2:14" ht="29">
      <c r="B189" s="83"/>
      <c r="C189" s="80" t="s">
        <v>192</v>
      </c>
      <c r="D189" s="73">
        <f>J189</f>
        <v>218089827</v>
      </c>
      <c r="E189" s="73">
        <v>0</v>
      </c>
      <c r="F189" s="73">
        <f>D189-E189</f>
        <v>218089827</v>
      </c>
      <c r="G189" s="73"/>
      <c r="I189" s="95" t="s">
        <v>198</v>
      </c>
      <c r="J189" s="239">
        <f>SUM(J188:M188)</f>
        <v>218089827</v>
      </c>
      <c r="K189" s="240"/>
      <c r="L189" s="240"/>
      <c r="M189" s="240"/>
    </row>
    <row r="190" spans="2:14">
      <c r="B190" s="83"/>
      <c r="C190" s="80"/>
      <c r="D190" s="84">
        <v>0</v>
      </c>
      <c r="E190" s="84">
        <v>0</v>
      </c>
      <c r="F190" s="73">
        <f>D190-E190</f>
        <v>0</v>
      </c>
      <c r="G190" s="84"/>
      <c r="I190" s="16"/>
      <c r="K190" s="76"/>
    </row>
    <row r="191" spans="2:14" s="2" customFormat="1" ht="29">
      <c r="B191" s="86"/>
      <c r="C191" s="96" t="s">
        <v>197</v>
      </c>
      <c r="D191" s="88">
        <v>0</v>
      </c>
      <c r="E191" s="88">
        <f>SUM(K194:K197)</f>
        <v>212791722</v>
      </c>
      <c r="F191" s="88">
        <f>D191-E191</f>
        <v>-212791722</v>
      </c>
      <c r="G191" s="73" t="s">
        <v>194</v>
      </c>
      <c r="I191"/>
      <c r="J191" s="51"/>
      <c r="K191" s="13"/>
      <c r="L191"/>
      <c r="M191" s="9"/>
      <c r="N191" s="63"/>
    </row>
    <row r="192" spans="2:14" s="2" customFormat="1">
      <c r="B192" s="72"/>
      <c r="C192" s="81"/>
      <c r="D192" s="81"/>
      <c r="E192" s="81"/>
      <c r="F192" s="81"/>
      <c r="G192" s="81"/>
      <c r="I192" s="213" t="s">
        <v>199</v>
      </c>
      <c r="J192" s="213"/>
      <c r="K192" s="236"/>
      <c r="L192" s="213"/>
      <c r="M192" s="9"/>
      <c r="N192" s="63"/>
    </row>
    <row r="193" spans="2:14" s="2" customFormat="1" ht="14.5" customHeight="1">
      <c r="B193" s="89" t="s">
        <v>195</v>
      </c>
      <c r="C193" s="34"/>
      <c r="D193" s="90">
        <f>SUM(D189:D192)</f>
        <v>218089827</v>
      </c>
      <c r="E193" s="90">
        <f>SUM(E189:E192)</f>
        <v>212791722</v>
      </c>
      <c r="F193" s="90">
        <f>D193-E193</f>
        <v>5298105</v>
      </c>
      <c r="G193" s="91" t="str">
        <f>IF(F193&gt;0,"Masih ada sisa",IF(F193=0,"Saldo pas","Mines / Kurang"))</f>
        <v>Masih ada sisa</v>
      </c>
      <c r="I193" s="97" t="s">
        <v>175</v>
      </c>
      <c r="J193" s="98" t="s">
        <v>200</v>
      </c>
      <c r="K193" s="98" t="s">
        <v>201</v>
      </c>
      <c r="L193" s="98" t="s">
        <v>202</v>
      </c>
      <c r="M193" s="9"/>
      <c r="N193" s="63"/>
    </row>
    <row r="194" spans="2:14" s="2" customFormat="1" ht="29">
      <c r="B194" s="15"/>
      <c r="C194"/>
      <c r="D194"/>
      <c r="E194"/>
      <c r="F194"/>
      <c r="G194"/>
      <c r="I194" s="99" t="s">
        <v>180</v>
      </c>
      <c r="J194" s="100">
        <f>J188</f>
        <v>90000000</v>
      </c>
      <c r="K194" s="101">
        <f>F172</f>
        <v>90100500</v>
      </c>
      <c r="L194" s="102">
        <f>J194-K194</f>
        <v>-100500</v>
      </c>
      <c r="M194" s="71" t="str">
        <f>IF(L194&gt;0,"Masih ada sisa",IF(L194=0,"Saldo pas","Mines / Kurang"))</f>
        <v>Mines / Kurang</v>
      </c>
    </row>
    <row r="195" spans="2:14" s="2" customFormat="1" ht="28.5" customHeight="1">
      <c r="B195" s="15"/>
      <c r="C195"/>
      <c r="D195"/>
      <c r="E195"/>
      <c r="F195"/>
      <c r="G195"/>
      <c r="I195" s="99" t="s">
        <v>94</v>
      </c>
      <c r="J195" s="100">
        <f>K188</f>
        <v>73425827</v>
      </c>
      <c r="K195" s="101">
        <f t="shared" ref="K195:K196" si="7">F173</f>
        <v>73029020</v>
      </c>
      <c r="L195" s="102">
        <f t="shared" ref="L195:L197" si="8">J195-K195</f>
        <v>396807</v>
      </c>
      <c r="M195" s="71" t="str">
        <f t="shared" ref="M195:M197" si="9">IF(L195&gt;0,"Masih ada sisa",IF(L195=0,"Saldo pas","Mines / Kurang"))</f>
        <v>Masih ada sisa</v>
      </c>
      <c r="N195" s="63"/>
    </row>
    <row r="196" spans="2:14" s="2" customFormat="1" ht="29">
      <c r="B196" s="15"/>
      <c r="C196"/>
      <c r="D196"/>
      <c r="E196"/>
      <c r="F196"/>
      <c r="G196"/>
      <c r="I196" s="99" t="s">
        <v>181</v>
      </c>
      <c r="J196" s="100">
        <f>L188</f>
        <v>54664000</v>
      </c>
      <c r="K196" s="101">
        <f t="shared" si="7"/>
        <v>49662202</v>
      </c>
      <c r="L196" s="102">
        <f t="shared" si="8"/>
        <v>5001798</v>
      </c>
      <c r="M196" s="71" t="str">
        <f t="shared" si="9"/>
        <v>Masih ada sisa</v>
      </c>
      <c r="N196" s="63"/>
    </row>
    <row r="197" spans="2:14" ht="15.5">
      <c r="D197" s="51"/>
      <c r="I197" s="180" t="s">
        <v>432</v>
      </c>
      <c r="J197" s="82">
        <f>M188</f>
        <v>0</v>
      </c>
      <c r="K197" s="181">
        <f>F175</f>
        <v>0</v>
      </c>
      <c r="L197" s="102">
        <f t="shared" si="8"/>
        <v>0</v>
      </c>
      <c r="M197" s="71" t="str">
        <f t="shared" si="9"/>
        <v>Saldo pas</v>
      </c>
    </row>
    <row r="198" spans="2:14">
      <c r="C198" s="51"/>
      <c r="I198" s="2"/>
      <c r="J198" s="2"/>
      <c r="L198" s="2"/>
    </row>
    <row r="199" spans="2:14">
      <c r="C199" s="51"/>
      <c r="I199" s="2"/>
      <c r="J199" s="2"/>
      <c r="L199" s="2"/>
    </row>
    <row r="200" spans="2:14">
      <c r="I200" s="2"/>
      <c r="J200" s="2"/>
    </row>
  </sheetData>
  <autoFilter ref="A4:S4" xr:uid="{00000000-0009-0000-0000-000006000000}"/>
  <mergeCells count="16">
    <mergeCell ref="B167:G167"/>
    <mergeCell ref="B178:G178"/>
    <mergeCell ref="B187:G187"/>
    <mergeCell ref="A1:L1"/>
    <mergeCell ref="A2:L2"/>
    <mergeCell ref="J4:K4"/>
    <mergeCell ref="A162:B162"/>
    <mergeCell ref="A163:B163"/>
    <mergeCell ref="C163:E163"/>
    <mergeCell ref="I192:L192"/>
    <mergeCell ref="I168:I169"/>
    <mergeCell ref="I176:I177"/>
    <mergeCell ref="G169:G175"/>
    <mergeCell ref="J189:M189"/>
    <mergeCell ref="J176:M176"/>
    <mergeCell ref="I175:M175"/>
  </mergeCells>
  <conditionalFormatting sqref="I168:I169">
    <cfRule type="expression" dxfId="129" priority="229">
      <formula>I168="SUDAH DI CEK"</formula>
    </cfRule>
    <cfRule type="expression" dxfId="128" priority="230">
      <formula>I168="BELUM DI CEK"</formula>
    </cfRule>
  </conditionalFormatting>
  <conditionalFormatting sqref="M6:M11">
    <cfRule type="expression" dxfId="127" priority="56">
      <formula>M6:M160="LUNAS"</formula>
    </cfRule>
    <cfRule type="expression" dxfId="126" priority="55">
      <formula>M6:M160="BAYAR SEBAGIAN"</formula>
    </cfRule>
    <cfRule type="expression" dxfId="125" priority="57">
      <formula>M6:M160="HUTANG"</formula>
    </cfRule>
  </conditionalFormatting>
  <conditionalFormatting sqref="M12">
    <cfRule type="expression" dxfId="124" priority="2390">
      <formula>M12:M169="HUTANG"</formula>
    </cfRule>
    <cfRule type="expression" dxfId="123" priority="2389">
      <formula>M12:M169="LUNAS"</formula>
    </cfRule>
    <cfRule type="expression" dxfId="122" priority="2388">
      <formula>M12:M169="BAYAR SEBAGIAN"</formula>
    </cfRule>
  </conditionalFormatting>
  <conditionalFormatting sqref="M13">
    <cfRule type="expression" dxfId="121" priority="52">
      <formula>M13:M167="BAYAR SEBAGIAN"</formula>
    </cfRule>
    <cfRule type="expression" dxfId="120" priority="53">
      <formula>M13:M167="LUNAS"</formula>
    </cfRule>
    <cfRule type="expression" dxfId="119" priority="54">
      <formula>M13:M167="HUTANG"</formula>
    </cfRule>
  </conditionalFormatting>
  <conditionalFormatting sqref="M14">
    <cfRule type="expression" dxfId="118" priority="218">
      <formula>M14:M170="LUNAS"</formula>
    </cfRule>
    <cfRule type="expression" dxfId="117" priority="219">
      <formula>M14:M170="HUTANG"</formula>
    </cfRule>
    <cfRule type="expression" dxfId="116" priority="217">
      <formula>M14:M170="BAYAR SEBAGIAN"</formula>
    </cfRule>
  </conditionalFormatting>
  <conditionalFormatting sqref="M18:M34">
    <cfRule type="expression" dxfId="115" priority="13">
      <formula>M18:M172="BAYAR SEBAGIAN"</formula>
    </cfRule>
    <cfRule type="expression" dxfId="114" priority="14">
      <formula>M18:M172="LUNAS"</formula>
    </cfRule>
    <cfRule type="expression" dxfId="113" priority="15">
      <formula>M18:M172="HUTANG"</formula>
    </cfRule>
  </conditionalFormatting>
  <conditionalFormatting sqref="M35">
    <cfRule type="expression" dxfId="112" priority="139">
      <formula>M35:M205="BAYAR SEBAGIAN"</formula>
    </cfRule>
    <cfRule type="expression" dxfId="111" priority="140">
      <formula>M35:M205="LUNAS"</formula>
    </cfRule>
    <cfRule type="expression" dxfId="110" priority="141">
      <formula>M35:M205="HUTANG"</formula>
    </cfRule>
  </conditionalFormatting>
  <conditionalFormatting sqref="M54">
    <cfRule type="expression" dxfId="109" priority="10">
      <formula>M54:M208="BAYAR SEBAGIAN"</formula>
    </cfRule>
    <cfRule type="expression" dxfId="108" priority="11">
      <formula>M54:M208="LUNAS"</formula>
    </cfRule>
    <cfRule type="expression" dxfId="107" priority="12">
      <formula>M54:M208="HUTANG"</formula>
    </cfRule>
  </conditionalFormatting>
  <conditionalFormatting sqref="M57">
    <cfRule type="expression" dxfId="106" priority="171">
      <formula>M57:M226="HUTANG"</formula>
    </cfRule>
    <cfRule type="expression" dxfId="105" priority="169">
      <formula>M57:M226="BAYAR SEBAGIAN"</formula>
    </cfRule>
    <cfRule type="expression" dxfId="104" priority="170">
      <formula>M57:M226="LUNAS"</formula>
    </cfRule>
  </conditionalFormatting>
  <conditionalFormatting sqref="M58:M77">
    <cfRule type="expression" dxfId="103" priority="4">
      <formula>M58:M212="BAYAR SEBAGIAN"</formula>
    </cfRule>
    <cfRule type="expression" dxfId="102" priority="5">
      <formula>M58:M212="LUNAS"</formula>
    </cfRule>
    <cfRule type="expression" dxfId="101" priority="6">
      <formula>M58:M212="HUTANG"</formula>
    </cfRule>
  </conditionalFormatting>
  <conditionalFormatting sqref="M78">
    <cfRule type="expression" dxfId="100" priority="190">
      <formula>M78:M245="BAYAR SEBAGIAN"</formula>
    </cfRule>
    <cfRule type="expression" dxfId="99" priority="191">
      <formula>M78:M245="LUNAS"</formula>
    </cfRule>
    <cfRule type="expression" dxfId="98" priority="192">
      <formula>M78:M245="HUTANG"</formula>
    </cfRule>
  </conditionalFormatting>
  <conditionalFormatting sqref="M79:M108">
    <cfRule type="expression" dxfId="97" priority="66">
      <formula>M79:M233="HUTANG"</formula>
    </cfRule>
    <cfRule type="expression" dxfId="96" priority="64">
      <formula>M79:M233="BAYAR SEBAGIAN"</formula>
    </cfRule>
    <cfRule type="expression" dxfId="95" priority="65">
      <formula>M79:M233="LUNAS"</formula>
    </cfRule>
  </conditionalFormatting>
  <conditionalFormatting sqref="M109">
    <cfRule type="expression" dxfId="94" priority="1813">
      <formula>M109:M265="LUNAS"</formula>
    </cfRule>
    <cfRule type="expression" dxfId="93" priority="1812">
      <formula>M109:M265="BAYAR SEBAGIAN"</formula>
    </cfRule>
    <cfRule type="expression" dxfId="92" priority="1814">
      <formula>M109:M265="HUTANG"</formula>
    </cfRule>
  </conditionalFormatting>
  <conditionalFormatting sqref="M110:M114">
    <cfRule type="expression" dxfId="91" priority="62">
      <formula>M110:M264="LUNAS"</formula>
    </cfRule>
    <cfRule type="expression" dxfId="90" priority="63">
      <formula>M110:M264="HUTANG"</formula>
    </cfRule>
    <cfRule type="expression" dxfId="89" priority="61">
      <formula>M110:M264="BAYAR SEBAGIAN"</formula>
    </cfRule>
  </conditionalFormatting>
  <conditionalFormatting sqref="M116:M119">
    <cfRule type="expression" dxfId="88" priority="58">
      <formula>M116:M270="BAYAR SEBAGIAN"</formula>
    </cfRule>
    <cfRule type="expression" dxfId="87" priority="60">
      <formula>M116:M270="HUTANG"</formula>
    </cfRule>
    <cfRule type="expression" dxfId="86" priority="59">
      <formula>M116:M270="LUNAS"</formula>
    </cfRule>
  </conditionalFormatting>
  <conditionalFormatting sqref="M124:M131">
    <cfRule type="expression" dxfId="85" priority="199">
      <formula>M124:M277="BAYAR SEBAGIAN"</formula>
    </cfRule>
    <cfRule type="expression" dxfId="84" priority="200">
      <formula>M124:M277="LUNAS"</formula>
    </cfRule>
    <cfRule type="expression" dxfId="83" priority="201">
      <formula>M124:M277="HUTANG"</formula>
    </cfRule>
  </conditionalFormatting>
  <conditionalFormatting sqref="M132:M138">
    <cfRule type="expression" dxfId="82" priority="2408">
      <formula>M132:M257="HUTANG"</formula>
    </cfRule>
    <cfRule type="expression" dxfId="81" priority="2406">
      <formula>M132:M257="BAYAR SEBAGIAN"</formula>
    </cfRule>
    <cfRule type="expression" dxfId="80" priority="2407">
      <formula>M132:M257="LUNAS"</formula>
    </cfRule>
  </conditionalFormatting>
  <conditionalFormatting sqref="M139:M143">
    <cfRule type="expression" dxfId="79" priority="2367">
      <formula>M139:M263="BAYAR SEBAGIAN"</formula>
    </cfRule>
    <cfRule type="expression" dxfId="78" priority="2368">
      <formula>M139:M263="LUNAS"</formula>
    </cfRule>
    <cfRule type="expression" dxfId="77" priority="2369">
      <formula>M139:M263="HUTANG"</formula>
    </cfRule>
  </conditionalFormatting>
  <conditionalFormatting sqref="M144">
    <cfRule type="expression" dxfId="76" priority="2364">
      <formula>M144:M254="BAYAR SEBAGIAN"</formula>
    </cfRule>
    <cfRule type="expression" dxfId="75" priority="2365">
      <formula>M144:M254="LUNAS"</formula>
    </cfRule>
    <cfRule type="expression" dxfId="74" priority="2366">
      <formula>M144:M254="HUTANG"</formula>
    </cfRule>
  </conditionalFormatting>
  <conditionalFormatting sqref="M145">
    <cfRule type="expression" dxfId="73" priority="1">
      <formula>M145:M191="BAYAR SEBAGIAN"</formula>
    </cfRule>
    <cfRule type="expression" dxfId="72" priority="2">
      <formula>M145:M191="LUNAS"</formula>
    </cfRule>
    <cfRule type="expression" dxfId="71" priority="3">
      <formula>M145:M191="HUTANG"</formula>
    </cfRule>
  </conditionalFormatting>
  <conditionalFormatting sqref="M146:M154">
    <cfRule type="expression" dxfId="70" priority="2315">
      <formula>M146:M253="HUTANG"</formula>
    </cfRule>
    <cfRule type="expression" dxfId="69" priority="2313">
      <formula>M146:M253="BAYAR SEBAGIAN"</formula>
    </cfRule>
    <cfRule type="expression" dxfId="68" priority="2314">
      <formula>M146:M253="LUNAS"</formula>
    </cfRule>
  </conditionalFormatting>
  <conditionalFormatting sqref="M155:M162">
    <cfRule type="expression" dxfId="67" priority="2361">
      <formula>M155:M206="BAYAR SEBAGIAN"</formula>
    </cfRule>
    <cfRule type="expression" dxfId="66" priority="2362">
      <formula>M155:M206="LUNAS"</formula>
    </cfRule>
    <cfRule type="expression" dxfId="65" priority="2363">
      <formula>M155:M206="HUTANG"</formula>
    </cfRule>
  </conditionalFormatting>
  <dataValidations count="4">
    <dataValidation type="list" allowBlank="1" showInputMessage="1" showErrorMessage="1" sqref="I168:I169" xr:uid="{00000000-0002-0000-0600-000000000000}">
      <formula1>"BELUM DI CEK,SUDAH DI CEK"</formula1>
    </dataValidation>
    <dataValidation type="list" allowBlank="1" showInputMessage="1" showErrorMessage="1" sqref="K186:K187" xr:uid="{00000000-0002-0000-0600-000001000000}">
      <formula1>"DANSAV MAKMUR,DANSAV UPY,DANSAV TERAS ATIQAH"</formula1>
    </dataValidation>
    <dataValidation type="list" allowBlank="1" showInputMessage="1" showErrorMessage="1" sqref="L6:L162" xr:uid="{00000000-0002-0000-0600-000002000000}">
      <formula1>"YULIA,VIVI,TERAS ATIQAH,DANSAV MAKMUR,DANSAV UPY,DANSAV TERAS ATIQAH,DANSAV GU"</formula1>
    </dataValidation>
    <dataValidation type="list" allowBlank="1" showInputMessage="1" showErrorMessage="1" sqref="M6:M162" xr:uid="{00000000-0002-0000-0600-000003000000}">
      <formula1>"HUTANG,LUNAS,BAYAR SEBAGIAN"</formula1>
    </dataValidation>
  </dataValidations>
  <printOptions horizontalCentered="1"/>
  <pageMargins left="0.118110236220472" right="0.118110236220472" top="0.118110236220472" bottom="0.118110236220472" header="0.31496062992126" footer="0.31496062992126"/>
  <pageSetup paperSize="5" scale="60" orientation="landscape"/>
  <drawing r:id="rId1"/>
  <legacyDrawing r:id="rId2"/>
  <oleObjects>
    <mc:AlternateContent xmlns:mc="http://schemas.openxmlformats.org/markup-compatibility/2006">
      <mc:Choice Requires="x14">
        <oleObject progId="Package" dvAspect="DVASPECT_ICON" shapeId="8196" r:id="rId3">
          <objectPr defaultSize="0" altText="" r:id="rId4">
            <anchor moveWithCells="1">
              <from>
                <xdr:col>13</xdr:col>
                <xdr:colOff>1009650</xdr:colOff>
                <xdr:row>19</xdr:row>
                <xdr:rowOff>0</xdr:rowOff>
              </from>
              <to>
                <xdr:col>14</xdr:col>
                <xdr:colOff>857250</xdr:colOff>
                <xdr:row>20</xdr:row>
                <xdr:rowOff>158750</xdr:rowOff>
              </to>
            </anchor>
          </objectPr>
        </oleObject>
      </mc:Choice>
      <mc:Fallback>
        <oleObject progId="Package" dvAspect="DVASPECT_ICON" shapeId="8196" r:id="rId3"/>
      </mc:Fallback>
    </mc:AlternateContent>
    <mc:AlternateContent xmlns:mc="http://schemas.openxmlformats.org/markup-compatibility/2006">
      <mc:Choice Requires="x14">
        <oleObject progId="Package" dvAspect="DVASPECT_ICON" shapeId="8197" r:id="rId5">
          <objectPr defaultSize="0" altText="" r:id="rId6">
            <anchor moveWithCells="1">
              <from>
                <xdr:col>14</xdr:col>
                <xdr:colOff>50800</xdr:colOff>
                <xdr:row>15</xdr:row>
                <xdr:rowOff>279400</xdr:rowOff>
              </from>
              <to>
                <xdr:col>14</xdr:col>
                <xdr:colOff>958850</xdr:colOff>
                <xdr:row>16</xdr:row>
                <xdr:rowOff>241300</xdr:rowOff>
              </to>
            </anchor>
          </objectPr>
        </oleObject>
      </mc:Choice>
      <mc:Fallback>
        <oleObject progId="Package" dvAspect="DVASPECT_ICON" shapeId="8197" r:id="rId5"/>
      </mc:Fallback>
    </mc:AlternateContent>
    <mc:AlternateContent xmlns:mc="http://schemas.openxmlformats.org/markup-compatibility/2006">
      <mc:Choice Requires="x14">
        <oleObject progId="Acrobat.Document.DC" dvAspect="DVASPECT_ICON" shapeId="8198" r:id="rId7">
          <objectPr defaultSize="0" altText="" r:id="rId8">
            <anchor moveWithCells="1">
              <from>
                <xdr:col>14</xdr:col>
                <xdr:colOff>88900</xdr:colOff>
                <xdr:row>6</xdr:row>
                <xdr:rowOff>0</xdr:rowOff>
              </from>
              <to>
                <xdr:col>14</xdr:col>
                <xdr:colOff>908050</xdr:colOff>
                <xdr:row>8</xdr:row>
                <xdr:rowOff>6350</xdr:rowOff>
              </to>
            </anchor>
          </objectPr>
        </oleObject>
      </mc:Choice>
      <mc:Fallback>
        <oleObject progId="Acrobat.Document.DC" dvAspect="DVASPECT_ICON" shapeId="8198" r:id="rId7"/>
      </mc:Fallback>
    </mc:AlternateContent>
    <mc:AlternateContent xmlns:mc="http://schemas.openxmlformats.org/markup-compatibility/2006">
      <mc:Choice Requires="x14">
        <oleObject progId="Acrobat.Document.DC" dvAspect="DVASPECT_ICON" shapeId="8199" r:id="rId9">
          <objectPr defaultSize="0" altText="" r:id="rId10">
            <anchor moveWithCells="1">
              <from>
                <xdr:col>13</xdr:col>
                <xdr:colOff>1009650</xdr:colOff>
                <xdr:row>20</xdr:row>
                <xdr:rowOff>0</xdr:rowOff>
              </from>
              <to>
                <xdr:col>14</xdr:col>
                <xdr:colOff>609600</xdr:colOff>
                <xdr:row>21</xdr:row>
                <xdr:rowOff>0</xdr:rowOff>
              </to>
            </anchor>
          </objectPr>
        </oleObject>
      </mc:Choice>
      <mc:Fallback>
        <oleObject progId="Acrobat.Document.DC" dvAspect="DVASPECT_ICON" shapeId="8199" r:id="rId9"/>
      </mc:Fallback>
    </mc:AlternateContent>
    <mc:AlternateContent xmlns:mc="http://schemas.openxmlformats.org/markup-compatibility/2006">
      <mc:Choice Requires="x14">
        <oleObject progId="Acrobat.Document.DC" dvAspect="DVASPECT_ICON" shapeId="8200" r:id="rId11">
          <objectPr defaultSize="0" altText="" r:id="rId12">
            <anchor moveWithCells="1">
              <from>
                <xdr:col>13</xdr:col>
                <xdr:colOff>1009650</xdr:colOff>
                <xdr:row>21</xdr:row>
                <xdr:rowOff>0</xdr:rowOff>
              </from>
              <to>
                <xdr:col>14</xdr:col>
                <xdr:colOff>609600</xdr:colOff>
                <xdr:row>22</xdr:row>
                <xdr:rowOff>95250</xdr:rowOff>
              </to>
            </anchor>
          </objectPr>
        </oleObject>
      </mc:Choice>
      <mc:Fallback>
        <oleObject progId="Acrobat.Document.DC" dvAspect="DVASPECT_ICON" shapeId="8200" r:id="rId11"/>
      </mc:Fallback>
    </mc:AlternateContent>
    <mc:AlternateContent xmlns:mc="http://schemas.openxmlformats.org/markup-compatibility/2006">
      <mc:Choice Requires="x14">
        <oleObject progId="Acrobat.Document.DC" dvAspect="DVASPECT_ICON" shapeId="8201" r:id="rId13">
          <objectPr defaultSize="0" altText="" r:id="rId14">
            <anchor moveWithCells="1">
              <from>
                <xdr:col>13</xdr:col>
                <xdr:colOff>1016000</xdr:colOff>
                <xdr:row>24</xdr:row>
                <xdr:rowOff>0</xdr:rowOff>
              </from>
              <to>
                <xdr:col>14</xdr:col>
                <xdr:colOff>609600</xdr:colOff>
                <xdr:row>25</xdr:row>
                <xdr:rowOff>95250</xdr:rowOff>
              </to>
            </anchor>
          </objectPr>
        </oleObject>
      </mc:Choice>
      <mc:Fallback>
        <oleObject progId="Acrobat.Document.DC" dvAspect="DVASPECT_ICON" shapeId="8201" r:id="rId13"/>
      </mc:Fallback>
    </mc:AlternateContent>
    <mc:AlternateContent xmlns:mc="http://schemas.openxmlformats.org/markup-compatibility/2006">
      <mc:Choice Requires="x14">
        <oleObject progId="Acrobat.Document.DC" dvAspect="DVASPECT_ICON" shapeId="8202" r:id="rId15">
          <objectPr defaultSize="0" altText="" r:id="rId16">
            <anchor moveWithCells="1">
              <from>
                <xdr:col>13</xdr:col>
                <xdr:colOff>1016000</xdr:colOff>
                <xdr:row>23</xdr:row>
                <xdr:rowOff>0</xdr:rowOff>
              </from>
              <to>
                <xdr:col>14</xdr:col>
                <xdr:colOff>609600</xdr:colOff>
                <xdr:row>24</xdr:row>
                <xdr:rowOff>95250</xdr:rowOff>
              </to>
            </anchor>
          </objectPr>
        </oleObject>
      </mc:Choice>
      <mc:Fallback>
        <oleObject progId="Acrobat.Document.DC" dvAspect="DVASPECT_ICON" shapeId="8202" r:id="rId15"/>
      </mc:Fallback>
    </mc:AlternateContent>
    <mc:AlternateContent xmlns:mc="http://schemas.openxmlformats.org/markup-compatibility/2006">
      <mc:Choice Requires="x14">
        <oleObject progId="Acrobat.Document.DC" dvAspect="DVASPECT_ICON" shapeId="8203" r:id="rId17">
          <objectPr defaultSize="0" altText="" r:id="rId18">
            <anchor moveWithCells="1">
              <from>
                <xdr:col>13</xdr:col>
                <xdr:colOff>1016000</xdr:colOff>
                <xdr:row>22</xdr:row>
                <xdr:rowOff>0</xdr:rowOff>
              </from>
              <to>
                <xdr:col>14</xdr:col>
                <xdr:colOff>609600</xdr:colOff>
                <xdr:row>23</xdr:row>
                <xdr:rowOff>95250</xdr:rowOff>
              </to>
            </anchor>
          </objectPr>
        </oleObject>
      </mc:Choice>
      <mc:Fallback>
        <oleObject progId="Acrobat.Document.DC" dvAspect="DVASPECT_ICON" shapeId="8203" r:id="rId17"/>
      </mc:Fallback>
    </mc:AlternateContent>
    <mc:AlternateContent xmlns:mc="http://schemas.openxmlformats.org/markup-compatibility/2006">
      <mc:Choice Requires="x14">
        <oleObject progId="Acrobat.Document.DC" dvAspect="DVASPECT_ICON" shapeId="8204" r:id="rId19">
          <objectPr defaultSize="0" altText="" r:id="rId20">
            <anchor moveWithCells="1">
              <from>
                <xdr:col>13</xdr:col>
                <xdr:colOff>1016000</xdr:colOff>
                <xdr:row>25</xdr:row>
                <xdr:rowOff>0</xdr:rowOff>
              </from>
              <to>
                <xdr:col>14</xdr:col>
                <xdr:colOff>609600</xdr:colOff>
                <xdr:row>26</xdr:row>
                <xdr:rowOff>95250</xdr:rowOff>
              </to>
            </anchor>
          </objectPr>
        </oleObject>
      </mc:Choice>
      <mc:Fallback>
        <oleObject progId="Acrobat.Document.DC" dvAspect="DVASPECT_ICON" shapeId="8204" r:id="rId19"/>
      </mc:Fallback>
    </mc:AlternateContent>
    <mc:AlternateContent xmlns:mc="http://schemas.openxmlformats.org/markup-compatibility/2006">
      <mc:Choice Requires="x14">
        <oleObject progId="Acrobat.Document.DC" dvAspect="DVASPECT_ICON" shapeId="8205" r:id="rId21">
          <objectPr defaultSize="0" altText="" r:id="rId22">
            <anchor moveWithCells="1">
              <from>
                <xdr:col>13</xdr:col>
                <xdr:colOff>1016000</xdr:colOff>
                <xdr:row>26</xdr:row>
                <xdr:rowOff>0</xdr:rowOff>
              </from>
              <to>
                <xdr:col>14</xdr:col>
                <xdr:colOff>609600</xdr:colOff>
                <xdr:row>27</xdr:row>
                <xdr:rowOff>95250</xdr:rowOff>
              </to>
            </anchor>
          </objectPr>
        </oleObject>
      </mc:Choice>
      <mc:Fallback>
        <oleObject progId="Acrobat.Document.DC" dvAspect="DVASPECT_ICON" shapeId="8205" r:id="rId21"/>
      </mc:Fallback>
    </mc:AlternateContent>
    <mc:AlternateContent xmlns:mc="http://schemas.openxmlformats.org/markup-compatibility/2006">
      <mc:Choice Requires="x14">
        <oleObject progId="Acrobat.Document.DC" dvAspect="DVASPECT_ICON" shapeId="8206" r:id="rId23">
          <objectPr defaultSize="0" altText="" r:id="rId24">
            <anchor moveWithCells="1">
              <from>
                <xdr:col>13</xdr:col>
                <xdr:colOff>1016000</xdr:colOff>
                <xdr:row>27</xdr:row>
                <xdr:rowOff>0</xdr:rowOff>
              </from>
              <to>
                <xdr:col>14</xdr:col>
                <xdr:colOff>609600</xdr:colOff>
                <xdr:row>28</xdr:row>
                <xdr:rowOff>95250</xdr:rowOff>
              </to>
            </anchor>
          </objectPr>
        </oleObject>
      </mc:Choice>
      <mc:Fallback>
        <oleObject progId="Acrobat.Document.DC" dvAspect="DVASPECT_ICON" shapeId="8206" r:id="rId23"/>
      </mc:Fallback>
    </mc:AlternateContent>
    <mc:AlternateContent xmlns:mc="http://schemas.openxmlformats.org/markup-compatibility/2006">
      <mc:Choice Requires="x14">
        <oleObject progId="Acrobat.Document.DC" dvAspect="DVASPECT_ICON" shapeId="8207" r:id="rId25">
          <objectPr defaultSize="0" altText="" r:id="rId26">
            <anchor moveWithCells="1">
              <from>
                <xdr:col>13</xdr:col>
                <xdr:colOff>1016000</xdr:colOff>
                <xdr:row>28</xdr:row>
                <xdr:rowOff>0</xdr:rowOff>
              </from>
              <to>
                <xdr:col>14</xdr:col>
                <xdr:colOff>609600</xdr:colOff>
                <xdr:row>29</xdr:row>
                <xdr:rowOff>95250</xdr:rowOff>
              </to>
            </anchor>
          </objectPr>
        </oleObject>
      </mc:Choice>
      <mc:Fallback>
        <oleObject progId="Acrobat.Document.DC" dvAspect="DVASPECT_ICON" shapeId="8207" r:id="rId25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K274"/>
  <sheetViews>
    <sheetView zoomScale="80" zoomScaleNormal="80" workbookViewId="0">
      <selection activeCell="C1" sqref="C1"/>
    </sheetView>
  </sheetViews>
  <sheetFormatPr defaultColWidth="9" defaultRowHeight="14.5"/>
  <cols>
    <col min="1" max="1" width="25.54296875" customWidth="1"/>
    <col min="2" max="2" width="21.08984375" customWidth="1"/>
    <col min="3" max="3" width="16.26953125" customWidth="1"/>
    <col min="4" max="4" width="23.90625" customWidth="1"/>
    <col min="6" max="6" width="21.81640625" customWidth="1"/>
    <col min="7" max="7" width="13.81640625" customWidth="1"/>
    <col min="8" max="8" width="31.36328125" customWidth="1"/>
    <col min="9" max="9" width="17.54296875" customWidth="1"/>
    <col min="10" max="10" width="15.54296875" customWidth="1"/>
  </cols>
  <sheetData>
    <row r="1" spans="1:11">
      <c r="B1" s="2" t="s">
        <v>203</v>
      </c>
      <c r="C1" s="3" t="s">
        <v>180</v>
      </c>
      <c r="D1" t="s">
        <v>204</v>
      </c>
      <c r="E1" t="s">
        <v>205</v>
      </c>
    </row>
    <row r="3" spans="1:11" s="1" customFormat="1" ht="29">
      <c r="A3" s="4" t="s">
        <v>75</v>
      </c>
      <c r="B3" s="5" t="s">
        <v>76</v>
      </c>
      <c r="C3" s="5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235" t="s">
        <v>83</v>
      </c>
      <c r="J3" s="235"/>
    </row>
    <row r="4" spans="1:11" ht="29">
      <c r="A4" s="6">
        <f t="array" ref="A4">IFERROR(INDEX(Februari!B$6:B$161,SMALL(IF(Februari!$L$6:$L$161=$C$1,ROW(Februari!$L$6:$L$161)-ROW(Februari!$L$6)+1),ROW(A1))),"")</f>
        <v>46056</v>
      </c>
      <c r="B4" s="7">
        <f t="array" ref="B4">IF($A4="","",INDEX(Februari!C$6:C$161,SMALL(IF(Februari!$L$6:$L$161=$C$1,ROW(Februari!$L$6:$L$161)-ROW(Februari!$L$6)+1),ROW(A1))))</f>
        <v>310000</v>
      </c>
      <c r="C4" s="7">
        <f t="array" ref="C4">IF($A4="","",INDEX(Februari!D$6:D$161,SMALL(IF(Februari!$L$6:$L$161=$C$1,ROW(Februari!$L$6:$L$161)-ROW(Februari!$L$6)+1),ROW(B1))))</f>
        <v>310000</v>
      </c>
      <c r="D4" s="7" t="str">
        <f t="array" ref="D4">IF($A4="","",INDEX(Februari!E$6:E$161,SMALL(IF(Februari!$L$6:$L$161=$C$1,ROW(Februari!$L$6:$L$161)-ROW(Februari!$L$6)+1),ROW(C1))))</f>
        <v>Teras Atiqah</v>
      </c>
      <c r="E4" s="7" t="str">
        <f t="array" ref="E4">IF($A4="","",INDEX(Februari!F$6:F$161,SMALL(IF(Februari!$L$6:$L$161=$C$1,ROW(Februari!$L$6:$L$161)-ROW(Februari!$L$6)+1),ROW(D1))))</f>
        <v>Yulia</v>
      </c>
      <c r="F4" s="7" t="str">
        <f t="array" ref="F4">IF($A4="","",INDEX(Februari!G$6:G$161,SMALL(IF(Februari!$L$6:$L$161=$C$1,ROW(Februari!$L$6:$L$161)-ROW(Februari!$L$6)+1),ROW(E1))))</f>
        <v>Vivi</v>
      </c>
      <c r="G4" s="7" t="str">
        <f t="array" ref="G4">IF($A4="","",INDEX(Februari!H$6:H$161,SMALL(IF(Februari!$L$6:$L$161=$C$1,ROW(Februari!$L$6:$L$161)-ROW(Februari!$L$6)+1),ROW(F1))))</f>
        <v>Pagi</v>
      </c>
      <c r="H4" s="7" t="str">
        <f t="array" ref="H4">IF($A4="","",INDEX(Februari!I$6:I$161,SMALL(IF(Februari!$L$6:$L$161=$C$1,ROW(Februari!$L$6:$L$161)-ROW(Februari!$L$6)+1),ROW(G1))))</f>
        <v>SMK Negeri 1 Ternate</v>
      </c>
      <c r="I4" s="103" t="str">
        <f t="array" ref="I4">IF($A4="","",INDEX(Februari!J$6:J$161,SMALL(IF(Februari!$L$6:$L$161=$C$1,ROW(Februari!$L$6:$L$161)-ROW(Februari!$L$6)+1),ROW(H1))))</f>
        <v>Pembelian Snack Pagi+Minuman</v>
      </c>
      <c r="J4" s="104" t="str">
        <f t="array" ref="J4">IF($A4="","",INDEX(Februari!K$6:K$161,SMALL(IF(Februari!$L$6:$L$161=$C$1,ROW(Februari!$L$6:$L$161)-ROW(Februari!$L$6)+1),ROW(I1))))</f>
        <v>5 Piring</v>
      </c>
      <c r="K4" s="9"/>
    </row>
    <row r="5" spans="1:11" ht="29">
      <c r="A5" s="6">
        <f t="array" ref="A5">IFERROR(INDEX(Februari!B$6:B$161,SMALL(IF(Februari!$L$6:$L$161=$C$1,ROW(Februari!$L$6:$L$161)-ROW(Februari!$L$6)+1),ROW(A2))),"")</f>
        <v>46056</v>
      </c>
      <c r="B5" s="7">
        <f t="array" ref="B5">IF($A5="","",INDEX(Februari!C$6:C$161,SMALL(IF(Februari!$L$6:$L$161=$C$1,ROW(Februari!$L$6:$L$161)-ROW(Februari!$L$6)+1),ROW(A2))))</f>
        <v>585000</v>
      </c>
      <c r="C5" s="7">
        <f t="array" ref="C5">IF($A5="","",INDEX(Februari!D$6:D$161,SMALL(IF(Februari!$L$6:$L$161=$C$1,ROW(Februari!$L$6:$L$161)-ROW(Februari!$L$6)+1),ROW(B2))))</f>
        <v>585000</v>
      </c>
      <c r="D5" s="7" t="str">
        <f t="array" ref="D5">IF($A5="","",INDEX(Februari!E$6:E$161,SMALL(IF(Februari!$L$6:$L$161=$C$1,ROW(Februari!$L$6:$L$161)-ROW(Februari!$L$6)+1),ROW(C2))))</f>
        <v>Teras Atiqah</v>
      </c>
      <c r="E5" s="7" t="str">
        <f t="array" ref="E5">IF($A5="","",INDEX(Februari!F$6:F$161,SMALL(IF(Februari!$L$6:$L$161=$C$1,ROW(Februari!$L$6:$L$161)-ROW(Februari!$L$6)+1),ROW(D2))))</f>
        <v>Yulia</v>
      </c>
      <c r="F5" s="7" t="str">
        <f t="array" ref="F5">IF($A5="","",INDEX(Februari!G$6:G$161,SMALL(IF(Februari!$L$6:$L$161=$C$1,ROW(Februari!$L$6:$L$161)-ROW(Februari!$L$6)+1),ROW(E2))))</f>
        <v>Vivi</v>
      </c>
      <c r="G5" s="7" t="str">
        <f t="array" ref="G5">IF($A5="","",INDEX(Februari!H$6:H$161,SMALL(IF(Februari!$L$6:$L$161=$C$1,ROW(Februari!$L$6:$L$161)-ROW(Februari!$L$6)+1),ROW(F2))))</f>
        <v>Pagi</v>
      </c>
      <c r="H5" s="7" t="str">
        <f t="array" ref="H5">IF($A5="","",INDEX(Februari!I$6:I$161,SMALL(IF(Februari!$L$6:$L$161=$C$1,ROW(Februari!$L$6:$L$161)-ROW(Februari!$L$6)+1),ROW(G2))))</f>
        <v>SMK Negeri 1 Ternate</v>
      </c>
      <c r="I5" s="103" t="str">
        <f t="array" ref="I5">IF($A5="","",INDEX(Februari!J$6:J$161,SMALL(IF(Februari!$L$6:$L$161=$C$1,ROW(Februari!$L$6:$L$161)-ROW(Februari!$L$6)+1),ROW(H2))))</f>
        <v>Pembelian Makan Siang+Minuman</v>
      </c>
      <c r="J5" s="104" t="str">
        <f t="array" ref="J5">IF($A5="","",INDEX(Februari!K$6:K$161,SMALL(IF(Februari!$L$6:$L$161=$C$1,ROW(Februari!$L$6:$L$161)-ROW(Februari!$L$6)+1),ROW(I2))))</f>
        <v>15 Orang</v>
      </c>
      <c r="K5" s="9"/>
    </row>
    <row r="6" spans="1:11">
      <c r="A6" s="6">
        <f t="array" ref="A6">IFERROR(INDEX(Februari!B$6:B$161,SMALL(IF(Februari!$L$6:$L$161=$C$1,ROW(Februari!$L$6:$L$161)-ROW(Februari!$L$6)+1),ROW(A3))),"")</f>
        <v>46056</v>
      </c>
      <c r="B6" s="7">
        <f t="array" ref="B6">IF($A6="","",INDEX(Februari!C$6:C$161,SMALL(IF(Februari!$L$6:$L$161=$C$1,ROW(Februari!$L$6:$L$161)-ROW(Februari!$L$6)+1),ROW(A3))))</f>
        <v>500000</v>
      </c>
      <c r="C6" s="7">
        <f t="array" ref="C6">IF($A6="","",INDEX(Februari!D$6:D$161,SMALL(IF(Februari!$L$6:$L$161=$C$1,ROW(Februari!$L$6:$L$161)-ROW(Februari!$L$6)+1),ROW(B3))))</f>
        <v>500000</v>
      </c>
      <c r="D6" s="7" t="str">
        <f t="array" ref="D6">IF($A6="","",INDEX(Februari!E$6:E$161,SMALL(IF(Februari!$L$6:$L$161=$C$1,ROW(Februari!$L$6:$L$161)-ROW(Februari!$L$6)+1),ROW(C3))))</f>
        <v>Teras Atiqah</v>
      </c>
      <c r="E6" s="7" t="str">
        <f t="array" ref="E6">IF($A6="","",INDEX(Februari!F$6:F$161,SMALL(IF(Februari!$L$6:$L$161=$C$1,ROW(Februari!$L$6:$L$161)-ROW(Februari!$L$6)+1),ROW(D3))))</f>
        <v>Yulia</v>
      </c>
      <c r="F6" s="7" t="str">
        <f t="array" ref="F6">IF($A6="","",INDEX(Februari!G$6:G$161,SMALL(IF(Februari!$L$6:$L$161=$C$1,ROW(Februari!$L$6:$L$161)-ROW(Februari!$L$6)+1),ROW(E3))))</f>
        <v>Vivi</v>
      </c>
      <c r="G6" s="7" t="str">
        <f t="array" ref="G6">IF($A6="","",INDEX(Februari!H$6:H$161,SMALL(IF(Februari!$L$6:$L$161=$C$1,ROW(Februari!$L$6:$L$161)-ROW(Februari!$L$6)+1),ROW(F3))))</f>
        <v>Pagi</v>
      </c>
      <c r="H6" s="7" t="str">
        <f t="array" ref="H6">IF($A6="","",INDEX(Februari!I$6:I$161,SMALL(IF(Februari!$L$6:$L$161=$C$1,ROW(Februari!$L$6:$L$161)-ROW(Februari!$L$6)+1),ROW(G3))))</f>
        <v>SMK Negeri 1 Ternate</v>
      </c>
      <c r="I6" s="103" t="str">
        <f t="array" ref="I6">IF($A6="","",INDEX(Februari!J$6:J$161,SMALL(IF(Februari!$L$6:$L$161=$C$1,ROW(Februari!$L$6:$L$161)-ROW(Februari!$L$6)+1),ROW(H3))))</f>
        <v>transportasi</v>
      </c>
      <c r="J6" s="104">
        <f t="array" ref="J6">IF($A6="","",INDEX(Februari!K$6:K$161,SMALL(IF(Februari!$L$6:$L$161=$C$1,ROW(Februari!$L$6:$L$161)-ROW(Februari!$L$6)+1),ROW(I3))))</f>
        <v>0</v>
      </c>
      <c r="K6" s="9"/>
    </row>
    <row r="7" spans="1:11" ht="29">
      <c r="A7" s="6">
        <f t="array" ref="A7">IFERROR(INDEX(Februari!B$6:B$161,SMALL(IF(Februari!$L$6:$L$161=$C$1,ROW(Februari!$L$6:$L$161)-ROW(Februari!$L$6)+1),ROW(A4))),"")</f>
        <v>46057</v>
      </c>
      <c r="B7" s="7">
        <f t="array" ref="B7">IF($A7="","",INDEX(Februari!C$6:C$161,SMALL(IF(Februari!$L$6:$L$161=$C$1,ROW(Februari!$L$6:$L$161)-ROW(Februari!$L$6)+1),ROW(A4))))</f>
        <v>6000000</v>
      </c>
      <c r="C7" s="7">
        <f t="array" ref="C7">IF($A7="","",INDEX(Februari!D$6:D$161,SMALL(IF(Februari!$L$6:$L$161=$C$1,ROW(Februari!$L$6:$L$161)-ROW(Februari!$L$6)+1),ROW(B4))))</f>
        <v>6000000</v>
      </c>
      <c r="D7" s="7" t="str">
        <f t="array" ref="D7">IF($A7="","",INDEX(Februari!E$6:E$161,SMALL(IF(Februari!$L$6:$L$161=$C$1,ROW(Februari!$L$6:$L$161)-ROW(Februari!$L$6)+1),ROW(C4))))</f>
        <v>Teras Atiqah</v>
      </c>
      <c r="E7" s="7" t="str">
        <f t="array" ref="E7">IF($A7="","",INDEX(Februari!F$6:F$161,SMALL(IF(Februari!$L$6:$L$161=$C$1,ROW(Februari!$L$6:$L$161)-ROW(Februari!$L$6)+1),ROW(D4))))</f>
        <v>Yulia</v>
      </c>
      <c r="F7" s="7" t="str">
        <f t="array" ref="F7">IF($A7="","",INDEX(Februari!G$6:G$161,SMALL(IF(Februari!$L$6:$L$161=$C$1,ROW(Februari!$L$6:$L$161)-ROW(Februari!$L$6)+1),ROW(E4))))</f>
        <v>Vivi</v>
      </c>
      <c r="G7" s="7" t="str">
        <f t="array" ref="G7">IF($A7="","",INDEX(Februari!H$6:H$161,SMALL(IF(Februari!$L$6:$L$161=$C$1,ROW(Februari!$L$6:$L$161)-ROW(Februari!$L$6)+1),ROW(F4))))</f>
        <v>Pagi</v>
      </c>
      <c r="H7" s="7" t="str">
        <f t="array" ref="H7">IF($A7="","",INDEX(Februari!I$6:I$161,SMALL(IF(Februari!$L$6:$L$161=$C$1,ROW(Februari!$L$6:$L$161)-ROW(Februari!$L$6)+1),ROW(G4))))</f>
        <v>Sofifi, Kantor DIKBUD</v>
      </c>
      <c r="I7" s="103" t="str">
        <f t="array" ref="I7">IF($A7="","",INDEX(Februari!J$6:J$161,SMALL(IF(Februari!$L$6:$L$161=$C$1,ROW(Februari!$L$6:$L$161)-ROW(Februari!$L$6)+1),ROW(H4))))</f>
        <v>Mami RAPAT Kick Off Meeting</v>
      </c>
      <c r="J7" s="104">
        <f t="array" ref="J7">IF($A7="","",INDEX(Februari!K$6:K$161,SMALL(IF(Februari!$L$6:$L$161=$C$1,ROW(Februari!$L$6:$L$161)-ROW(Februari!$L$6)+1),ROW(I4))))</f>
        <v>0</v>
      </c>
      <c r="K7" s="9"/>
    </row>
    <row r="8" spans="1:11">
      <c r="A8" s="6">
        <f t="array" ref="A8">IFERROR(INDEX(Februari!B$6:B$161,SMALL(IF(Februari!$L$6:$L$161=$C$1,ROW(Februari!$L$6:$L$161)-ROW(Februari!$L$6)+1),ROW(A5))),"")</f>
        <v>46057</v>
      </c>
      <c r="B8" s="7">
        <f t="array" ref="B8">IF($A8="","",INDEX(Februari!C$6:C$161,SMALL(IF(Februari!$L$6:$L$161=$C$1,ROW(Februari!$L$6:$L$161)-ROW(Februari!$L$6)+1),ROW(A5))))</f>
        <v>1200000</v>
      </c>
      <c r="C8" s="7">
        <f t="array" ref="C8">IF($A8="","",INDEX(Februari!D$6:D$161,SMALL(IF(Februari!$L$6:$L$161=$C$1,ROW(Februari!$L$6:$L$161)-ROW(Februari!$L$6)+1),ROW(B5))))</f>
        <v>1200000</v>
      </c>
      <c r="D8" s="7" t="str">
        <f t="array" ref="D8">IF($A8="","",INDEX(Februari!E$6:E$161,SMALL(IF(Februari!$L$6:$L$161=$C$1,ROW(Februari!$L$6:$L$161)-ROW(Februari!$L$6)+1),ROW(C5))))</f>
        <v>Teluk Persia 2</v>
      </c>
      <c r="E8" s="7" t="str">
        <f t="array" ref="E8">IF($A8="","",INDEX(Februari!F$6:F$161,SMALL(IF(Februari!$L$6:$L$161=$C$1,ROW(Februari!$L$6:$L$161)-ROW(Februari!$L$6)+1),ROW(D5))))</f>
        <v>Daffa</v>
      </c>
      <c r="F8" s="7" t="str">
        <f t="array" ref="F8">IF($A8="","",INDEX(Februari!G$6:G$161,SMALL(IF(Februari!$L$6:$L$161=$C$1,ROW(Februari!$L$6:$L$161)-ROW(Februari!$L$6)+1),ROW(E5))))</f>
        <v>Vivi</v>
      </c>
      <c r="G8" s="7" t="str">
        <f t="array" ref="G8">IF($A8="","",INDEX(Februari!H$6:H$161,SMALL(IF(Februari!$L$6:$L$161=$C$1,ROW(Februari!$L$6:$L$161)-ROW(Februari!$L$6)+1),ROW(F5))))</f>
        <v>Pagi</v>
      </c>
      <c r="H8" s="7" t="str">
        <f t="array" ref="H8">IF($A8="","",INDEX(Februari!I$6:I$161,SMALL(IF(Februari!$L$6:$L$161=$C$1,ROW(Februari!$L$6:$L$161)-ROW(Februari!$L$6)+1),ROW(G5))))</f>
        <v>Ternate, Pelabuhan SEMUT</v>
      </c>
      <c r="I8" s="103" t="str">
        <f t="array" ref="I8">IF($A8="","",INDEX(Februari!J$6:J$161,SMALL(IF(Februari!$L$6:$L$161=$C$1,ROW(Februari!$L$6:$L$161)-ROW(Februari!$L$6)+1),ROW(H5))))</f>
        <v>Kantor</v>
      </c>
      <c r="J8" s="104">
        <f t="array" ref="J8">IF($A8="","",INDEX(Februari!K$6:K$161,SMALL(IF(Februari!$L$6:$L$161=$C$1,ROW(Februari!$L$6:$L$161)-ROW(Februari!$L$6)+1),ROW(I5))))</f>
        <v>0</v>
      </c>
      <c r="K8" s="9"/>
    </row>
    <row r="9" spans="1:11">
      <c r="A9" s="6">
        <f t="array" ref="A9">IFERROR(INDEX(Februari!B$6:B$161,SMALL(IF(Februari!$L$6:$L$161=$C$1,ROW(Februari!$L$6:$L$161)-ROW(Februari!$L$6)+1),ROW(A6))),"")</f>
        <v>46057</v>
      </c>
      <c r="B9" s="7">
        <f t="array" ref="B9">IF($A9="","",INDEX(Februari!C$6:C$161,SMALL(IF(Februari!$L$6:$L$161=$C$1,ROW(Februari!$L$6:$L$161)-ROW(Februari!$L$6)+1),ROW(A6))))</f>
        <v>1200000</v>
      </c>
      <c r="C9" s="7">
        <f t="array" ref="C9">IF($A9="","",INDEX(Februari!D$6:D$161,SMALL(IF(Februari!$L$6:$L$161=$C$1,ROW(Februari!$L$6:$L$161)-ROW(Februari!$L$6)+1),ROW(B6))))</f>
        <v>1200000</v>
      </c>
      <c r="D9" s="7" t="str">
        <f t="array" ref="D9">IF($A9="","",INDEX(Februari!E$6:E$161,SMALL(IF(Februari!$L$6:$L$161=$C$1,ROW(Februari!$L$6:$L$161)-ROW(Februari!$L$6)+1),ROW(C6))))</f>
        <v>Teluk Persia 2</v>
      </c>
      <c r="E9" s="7" t="str">
        <f t="array" ref="E9">IF($A9="","",INDEX(Februari!F$6:F$161,SMALL(IF(Februari!$L$6:$L$161=$C$1,ROW(Februari!$L$6:$L$161)-ROW(Februari!$L$6)+1),ROW(D6))))</f>
        <v>Daffa</v>
      </c>
      <c r="F9" s="7" t="str">
        <f t="array" ref="F9">IF($A9="","",INDEX(Februari!G$6:G$161,SMALL(IF(Februari!$L$6:$L$161=$C$1,ROW(Februari!$L$6:$L$161)-ROW(Februari!$L$6)+1),ROW(E6))))</f>
        <v>Vivi</v>
      </c>
      <c r="G9" s="7" t="str">
        <f t="array" ref="G9">IF($A9="","",INDEX(Februari!H$6:H$161,SMALL(IF(Februari!$L$6:$L$161=$C$1,ROW(Februari!$L$6:$L$161)-ROW(Februari!$L$6)+1),ROW(F6))))</f>
        <v>Sore</v>
      </c>
      <c r="H9" s="7" t="str">
        <f t="array" ref="H9">IF($A9="","",INDEX(Februari!I$6:I$161,SMALL(IF(Februari!$L$6:$L$161=$C$1,ROW(Februari!$L$6:$L$161)-ROW(Februari!$L$6)+1),ROW(G6))))</f>
        <v>Sofifi, Pelabuhan Spead Sofifi</v>
      </c>
      <c r="I9" s="103" t="str">
        <f t="array" ref="I9">IF($A9="","",INDEX(Februari!J$6:J$161,SMALL(IF(Februari!$L$6:$L$161=$C$1,ROW(Februari!$L$6:$L$161)-ROW(Februari!$L$6)+1),ROW(H6))))</f>
        <v>Balik</v>
      </c>
      <c r="J9" s="104">
        <f t="array" ref="J9">IF($A9="","",INDEX(Februari!K$6:K$161,SMALL(IF(Februari!$L$6:$L$161=$C$1,ROW(Februari!$L$6:$L$161)-ROW(Februari!$L$6)+1),ROW(I6))))</f>
        <v>0</v>
      </c>
      <c r="K9" s="9"/>
    </row>
    <row r="10" spans="1:11">
      <c r="A10" s="6">
        <f t="array" ref="A10">IFERROR(INDEX(Februari!B$6:B$161,SMALL(IF(Februari!$L$6:$L$161=$C$1,ROW(Februari!$L$6:$L$161)-ROW(Februari!$L$6)+1),ROW(A7))),"")</f>
        <v>46057</v>
      </c>
      <c r="B10" s="7">
        <f t="array" ref="B10">IF($A10="","",INDEX(Februari!C$6:C$161,SMALL(IF(Februari!$L$6:$L$161=$C$1,ROW(Februari!$L$6:$L$161)-ROW(Februari!$L$6)+1),ROW(A7))))</f>
        <v>1000000</v>
      </c>
      <c r="C10" s="7">
        <f t="array" ref="C10">IF($A10="","",INDEX(Februari!D$6:D$161,SMALL(IF(Februari!$L$6:$L$161=$C$1,ROW(Februari!$L$6:$L$161)-ROW(Februari!$L$6)+1),ROW(B7))))</f>
        <v>1000000</v>
      </c>
      <c r="D10" s="7" t="str">
        <f t="array" ref="D10">IF($A10="","",INDEX(Februari!E$6:E$161,SMALL(IF(Februari!$L$6:$L$161=$C$1,ROW(Februari!$L$6:$L$161)-ROW(Februari!$L$6)+1),ROW(C7))))</f>
        <v>Sekretaris KADIS</v>
      </c>
      <c r="E10" s="7" t="str">
        <f t="array" ref="E10">IF($A10="","",INDEX(Februari!F$6:F$161,SMALL(IF(Februari!$L$6:$L$161=$C$1,ROW(Februari!$L$6:$L$161)-ROW(Februari!$L$6)+1),ROW(D7))))</f>
        <v>Ayu</v>
      </c>
      <c r="F10" s="7" t="str">
        <f t="array" ref="F10">IF($A10="","",INDEX(Februari!G$6:G$161,SMALL(IF(Februari!$L$6:$L$161=$C$1,ROW(Februari!$L$6:$L$161)-ROW(Februari!$L$6)+1),ROW(E7))))</f>
        <v>Vivi</v>
      </c>
      <c r="G10" s="7" t="str">
        <f t="array" ref="G10">IF($A10="","",INDEX(Februari!H$6:H$161,SMALL(IF(Februari!$L$6:$L$161=$C$1,ROW(Februari!$L$6:$L$161)-ROW(Februari!$L$6)+1),ROW(F7))))</f>
        <v>Pagi</v>
      </c>
      <c r="H10" s="7" t="str">
        <f t="array" ref="H10">IF($A10="","",INDEX(Februari!I$6:I$161,SMALL(IF(Februari!$L$6:$L$161=$C$1,ROW(Februari!$L$6:$L$161)-ROW(Februari!$L$6)+1),ROW(G7))))</f>
        <v>Sofifi, Pelabuhan Spead Sofifi</v>
      </c>
      <c r="I10" s="103" t="str">
        <f t="array" ref="I10">IF($A10="","",INDEX(Februari!J$6:J$161,SMALL(IF(Februari!$L$6:$L$161=$C$1,ROW(Februari!$L$6:$L$161)-ROW(Februari!$L$6)+1),ROW(H7))))</f>
        <v>Makanan</v>
      </c>
      <c r="J10" s="104">
        <f t="array" ref="J10">IF($A10="","",INDEX(Februari!K$6:K$161,SMALL(IF(Februari!$L$6:$L$161=$C$1,ROW(Februari!$L$6:$L$161)-ROW(Februari!$L$6)+1),ROW(I7))))</f>
        <v>0</v>
      </c>
      <c r="K10" s="9"/>
    </row>
    <row r="11" spans="1:11" ht="29">
      <c r="A11" s="6">
        <f t="array" ref="A11">IFERROR(INDEX(Februari!B$6:B$161,SMALL(IF(Februari!$L$6:$L$161=$C$1,ROW(Februari!$L$6:$L$161)-ROW(Februari!$L$6)+1),ROW(A8))),"")</f>
        <v>0</v>
      </c>
      <c r="B11" s="7">
        <f t="array" ref="B11">IF($A11="","",INDEX(Februari!C$6:C$161,SMALL(IF(Februari!$L$6:$L$161=$C$1,ROW(Februari!$L$6:$L$161)-ROW(Februari!$L$6)+1),ROW(A8))))</f>
        <v>1000000</v>
      </c>
      <c r="C11" s="7">
        <f t="array" ref="C11">IF($A11="","",INDEX(Februari!D$6:D$161,SMALL(IF(Februari!$L$6:$L$161=$C$1,ROW(Februari!$L$6:$L$161)-ROW(Februari!$L$6)+1),ROW(B8))))</f>
        <v>1000000</v>
      </c>
      <c r="D11" s="7" t="str">
        <f t="array" ref="D11">IF($A11="","",INDEX(Februari!E$6:E$161,SMALL(IF(Februari!$L$6:$L$161=$C$1,ROW(Februari!$L$6:$L$161)-ROW(Februari!$L$6)+1),ROW(C8))))</f>
        <v>Ayu</v>
      </c>
      <c r="E11" s="7" t="str">
        <f t="array" ref="E11">IF($A11="","",INDEX(Februari!F$6:F$161,SMALL(IF(Februari!$L$6:$L$161=$C$1,ROW(Februari!$L$6:$L$161)-ROW(Februari!$L$6)+1),ROW(D8))))</f>
        <v>Yulia</v>
      </c>
      <c r="F11" s="7" t="str">
        <f t="array" ref="F11">IF($A11="","",INDEX(Februari!G$6:G$161,SMALL(IF(Februari!$L$6:$L$161=$C$1,ROW(Februari!$L$6:$L$161)-ROW(Februari!$L$6)+1),ROW(E8))))</f>
        <v>Vivi</v>
      </c>
      <c r="G11" s="7" t="str">
        <f t="array" ref="G11">IF($A11="","",INDEX(Februari!H$6:H$161,SMALL(IF(Februari!$L$6:$L$161=$C$1,ROW(Februari!$L$6:$L$161)-ROW(Februari!$L$6)+1),ROW(F8))))</f>
        <v>Pagi</v>
      </c>
      <c r="H11" s="7" t="str">
        <f t="array" ref="H11">IF($A11="","",INDEX(Februari!I$6:I$161,SMALL(IF(Februari!$L$6:$L$161=$C$1,ROW(Februari!$L$6:$L$161)-ROW(Februari!$L$6)+1),ROW(G8))))</f>
        <v>Sofifi, Kantor DIKBUD</v>
      </c>
      <c r="I11" s="103" t="str">
        <f t="array" ref="I11">IF($A11="","",INDEX(Februari!J$6:J$161,SMALL(IF(Februari!$L$6:$L$161=$C$1,ROW(Februari!$L$6:$L$161)-ROW(Februari!$L$6)+1),ROW(H8))))</f>
        <v>Makanan Kadis dan kue</v>
      </c>
      <c r="J11" s="104">
        <f t="array" ref="J11">IF($A11="","",INDEX(Februari!K$6:K$161,SMALL(IF(Februari!$L$6:$L$161=$C$1,ROW(Februari!$L$6:$L$161)-ROW(Februari!$L$6)+1),ROW(I8))))</f>
        <v>0</v>
      </c>
      <c r="K11" s="9"/>
    </row>
    <row r="12" spans="1:11" ht="29">
      <c r="A12" s="6">
        <f t="array" ref="A12">IFERROR(INDEX(Februari!B$6:B$161,SMALL(IF(Februari!$L$6:$L$161=$C$1,ROW(Februari!$L$6:$L$161)-ROW(Februari!$L$6)+1),ROW(A9))),"")</f>
        <v>46057</v>
      </c>
      <c r="B12" s="7">
        <f t="array" ref="B12">IF($A12="","",INDEX(Februari!C$6:C$161,SMALL(IF(Februari!$L$6:$L$161=$C$1,ROW(Februari!$L$6:$L$161)-ROW(Februari!$L$6)+1),ROW(A9))))</f>
        <v>6000000</v>
      </c>
      <c r="C12" s="7">
        <f t="array" ref="C12">IF($A12="","",INDEX(Februari!D$6:D$161,SMALL(IF(Februari!$L$6:$L$161=$C$1,ROW(Februari!$L$6:$L$161)-ROW(Februari!$L$6)+1),ROW(B9))))</f>
        <v>500000</v>
      </c>
      <c r="D12" s="7" t="str">
        <f t="array" ref="D12">IF($A12="","",INDEX(Februari!E$6:E$161,SMALL(IF(Februari!$L$6:$L$161=$C$1,ROW(Februari!$L$6:$L$161)-ROW(Februari!$L$6)+1),ROW(C9))))</f>
        <v>Tribun Ternate</v>
      </c>
      <c r="E12" s="7" t="str">
        <f t="array" ref="E12">IF($A12="","",INDEX(Februari!F$6:F$161,SMALL(IF(Februari!$L$6:$L$161=$C$1,ROW(Februari!$L$6:$L$161)-ROW(Februari!$L$6)+1),ROW(D9))))</f>
        <v>Yulia</v>
      </c>
      <c r="F12" s="7" t="str">
        <f t="array" ref="F12">IF($A12="","",INDEX(Februari!G$6:G$161,SMALL(IF(Februari!$L$6:$L$161=$C$1,ROW(Februari!$L$6:$L$161)-ROW(Februari!$L$6)+1),ROW(E9))))</f>
        <v>Vivi</v>
      </c>
      <c r="G12" s="7" t="str">
        <f t="array" ref="G12">IF($A12="","",INDEX(Februari!H$6:H$161,SMALL(IF(Februari!$L$6:$L$161=$C$1,ROW(Februari!$L$6:$L$161)-ROW(Februari!$L$6)+1),ROW(F9))))</f>
        <v>Siang</v>
      </c>
      <c r="H12" s="7" t="str">
        <f t="array" ref="H12">IF($A12="","",INDEX(Februari!I$6:I$161,SMALL(IF(Februari!$L$6:$L$161=$C$1,ROW(Februari!$L$6:$L$161)-ROW(Februari!$L$6)+1),ROW(G9))))</f>
        <v>Sofifi, Kantor DIKBUD</v>
      </c>
      <c r="I12" s="103" t="str">
        <f t="array" ref="I12">IF($A12="","",INDEX(Februari!J$6:J$161,SMALL(IF(Februari!$L$6:$L$161=$C$1,ROW(Februari!$L$6:$L$161)-ROW(Februari!$L$6)+1),ROW(H9))))</f>
        <v>RAPAT Kick Off Meeting</v>
      </c>
      <c r="J12" s="104">
        <f t="array" ref="J12">IF($A12="","",INDEX(Februari!K$6:K$161,SMALL(IF(Februari!$L$6:$L$161=$C$1,ROW(Februari!$L$6:$L$161)-ROW(Februari!$L$6)+1),ROW(I9))))</f>
        <v>0</v>
      </c>
      <c r="K12" s="9"/>
    </row>
    <row r="13" spans="1:11" ht="29">
      <c r="A13" s="6">
        <f t="array" ref="A13">IFERROR(INDEX(Februari!B$6:B$161,SMALL(IF(Februari!$L$6:$L$161=$C$1,ROW(Februari!$L$6:$L$161)-ROW(Februari!$L$6)+1),ROW(A10))),"")</f>
        <v>0</v>
      </c>
      <c r="B13" s="7">
        <f t="array" ref="B13">IF($A13="","",INDEX(Februari!C$6:C$161,SMALL(IF(Februari!$L$6:$L$161=$C$1,ROW(Februari!$L$6:$L$161)-ROW(Februari!$L$6)+1),ROW(A10))))</f>
        <v>0</v>
      </c>
      <c r="C13" s="7">
        <f t="array" ref="C13">IF($A13="","",INDEX(Februari!D$6:D$161,SMALL(IF(Februari!$L$6:$L$161=$C$1,ROW(Februari!$L$6:$L$161)-ROW(Februari!$L$6)+1),ROW(B10))))</f>
        <v>500000</v>
      </c>
      <c r="D13" s="7" t="str">
        <f t="array" ref="D13">IF($A13="","",INDEX(Februari!E$6:E$161,SMALL(IF(Februari!$L$6:$L$161=$C$1,ROW(Februari!$L$6:$L$161)-ROW(Februari!$L$6)+1),ROW(C10))))</f>
        <v>Warta Sofifi</v>
      </c>
      <c r="E13" s="7" t="str">
        <f t="array" ref="E13">IF($A13="","",INDEX(Februari!F$6:F$161,SMALL(IF(Februari!$L$6:$L$161=$C$1,ROW(Februari!$L$6:$L$161)-ROW(Februari!$L$6)+1),ROW(D10))))</f>
        <v>Yulia</v>
      </c>
      <c r="F13" s="7" t="str">
        <f t="array" ref="F13">IF($A13="","",INDEX(Februari!G$6:G$161,SMALL(IF(Februari!$L$6:$L$161=$C$1,ROW(Februari!$L$6:$L$161)-ROW(Februari!$L$6)+1),ROW(E10))))</f>
        <v>Vivi</v>
      </c>
      <c r="G13" s="7" t="str">
        <f t="array" ref="G13">IF($A13="","",INDEX(Februari!H$6:H$161,SMALL(IF(Februari!$L$6:$L$161=$C$1,ROW(Februari!$L$6:$L$161)-ROW(Februari!$L$6)+1),ROW(F10))))</f>
        <v>Siang</v>
      </c>
      <c r="H13" s="7" t="str">
        <f t="array" ref="H13">IF($A13="","",INDEX(Februari!I$6:I$161,SMALL(IF(Februari!$L$6:$L$161=$C$1,ROW(Februari!$L$6:$L$161)-ROW(Februari!$L$6)+1),ROW(G10))))</f>
        <v>Sofifi, Kantor DIKBUD</v>
      </c>
      <c r="I13" s="103" t="str">
        <f t="array" ref="I13">IF($A13="","",INDEX(Februari!J$6:J$161,SMALL(IF(Februari!$L$6:$L$161=$C$1,ROW(Februari!$L$6:$L$161)-ROW(Februari!$L$6)+1),ROW(H10))))</f>
        <v>RAPAT Kick Off Meeting</v>
      </c>
      <c r="J13" s="104">
        <f t="array" ref="J13">IF($A13="","",INDEX(Februari!K$6:K$161,SMALL(IF(Februari!$L$6:$L$161=$C$1,ROW(Februari!$L$6:$L$161)-ROW(Februari!$L$6)+1),ROW(I10))))</f>
        <v>0</v>
      </c>
      <c r="K13" s="9"/>
    </row>
    <row r="14" spans="1:11" ht="29">
      <c r="A14" s="6">
        <f t="array" ref="A14">IFERROR(INDEX(Februari!B$6:B$161,SMALL(IF(Februari!$L$6:$L$161=$C$1,ROW(Februari!$L$6:$L$161)-ROW(Februari!$L$6)+1),ROW(A11))),"")</f>
        <v>0</v>
      </c>
      <c r="B14" s="7">
        <f t="array" ref="B14">IF($A14="","",INDEX(Februari!C$6:C$161,SMALL(IF(Februari!$L$6:$L$161=$C$1,ROW(Februari!$L$6:$L$161)-ROW(Februari!$L$6)+1),ROW(A11))))</f>
        <v>0</v>
      </c>
      <c r="C14" s="7">
        <f t="array" ref="C14">IF($A14="","",INDEX(Februari!D$6:D$161,SMALL(IF(Februari!$L$6:$L$161=$C$1,ROW(Februari!$L$6:$L$161)-ROW(Februari!$L$6)+1),ROW(B11))))</f>
        <v>500000</v>
      </c>
      <c r="D14" s="7" t="str">
        <f t="array" ref="D14">IF($A14="","",INDEX(Februari!E$6:E$161,SMALL(IF(Februari!$L$6:$L$161=$C$1,ROW(Februari!$L$6:$L$161)-ROW(Februari!$L$6)+1),ROW(C11))))</f>
        <v>Berita Baru com</v>
      </c>
      <c r="E14" s="7" t="str">
        <f t="array" ref="E14">IF($A14="","",INDEX(Februari!F$6:F$161,SMALL(IF(Februari!$L$6:$L$161=$C$1,ROW(Februari!$L$6:$L$161)-ROW(Februari!$L$6)+1),ROW(D11))))</f>
        <v>Yulia</v>
      </c>
      <c r="F14" s="7" t="str">
        <f t="array" ref="F14">IF($A14="","",INDEX(Februari!G$6:G$161,SMALL(IF(Februari!$L$6:$L$161=$C$1,ROW(Februari!$L$6:$L$161)-ROW(Februari!$L$6)+1),ROW(E11))))</f>
        <v>Vivi</v>
      </c>
      <c r="G14" s="7" t="str">
        <f t="array" ref="G14">IF($A14="","",INDEX(Februari!H$6:H$161,SMALL(IF(Februari!$L$6:$L$161=$C$1,ROW(Februari!$L$6:$L$161)-ROW(Februari!$L$6)+1),ROW(F11))))</f>
        <v>Siang</v>
      </c>
      <c r="H14" s="7" t="str">
        <f t="array" ref="H14">IF($A14="","",INDEX(Februari!I$6:I$161,SMALL(IF(Februari!$L$6:$L$161=$C$1,ROW(Februari!$L$6:$L$161)-ROW(Februari!$L$6)+1),ROW(G11))))</f>
        <v>Sofifi, Kantor DIKBUD</v>
      </c>
      <c r="I14" s="103" t="str">
        <f t="array" ref="I14">IF($A14="","",INDEX(Februari!J$6:J$161,SMALL(IF(Februari!$L$6:$L$161=$C$1,ROW(Februari!$L$6:$L$161)-ROW(Februari!$L$6)+1),ROW(H11))))</f>
        <v>RAPAT Kick Off Meeting</v>
      </c>
      <c r="J14" s="104">
        <f t="array" ref="J14">IF($A14="","",INDEX(Februari!K$6:K$161,SMALL(IF(Februari!$L$6:$L$161=$C$1,ROW(Februari!$L$6:$L$161)-ROW(Februari!$L$6)+1),ROW(I11))))</f>
        <v>0</v>
      </c>
      <c r="K14" s="9"/>
    </row>
    <row r="15" spans="1:11" ht="29">
      <c r="A15" s="6">
        <f t="array" ref="A15">IFERROR(INDEX(Februari!B$6:B$161,SMALL(IF(Februari!$L$6:$L$161=$C$1,ROW(Februari!$L$6:$L$161)-ROW(Februari!$L$6)+1),ROW(A12))),"")</f>
        <v>0</v>
      </c>
      <c r="B15" s="7">
        <f t="array" ref="B15">IF($A15="","",INDEX(Februari!C$6:C$161,SMALL(IF(Februari!$L$6:$L$161=$C$1,ROW(Februari!$L$6:$L$161)-ROW(Februari!$L$6)+1),ROW(A12))))</f>
        <v>0</v>
      </c>
      <c r="C15" s="7">
        <f t="array" ref="C15">IF($A15="","",INDEX(Februari!D$6:D$161,SMALL(IF(Februari!$L$6:$L$161=$C$1,ROW(Februari!$L$6:$L$161)-ROW(Februari!$L$6)+1),ROW(B12))))</f>
        <v>500000</v>
      </c>
      <c r="D15" s="7" t="str">
        <f t="array" ref="D15">IF($A15="","",INDEX(Februari!E$6:E$161,SMALL(IF(Februari!$L$6:$L$161=$C$1,ROW(Februari!$L$6:$L$161)-ROW(Februari!$L$6)+1),ROW(C12))))</f>
        <v>RRI Ternate</v>
      </c>
      <c r="E15" s="7" t="str">
        <f t="array" ref="E15">IF($A15="","",INDEX(Februari!F$6:F$161,SMALL(IF(Februari!$L$6:$L$161=$C$1,ROW(Februari!$L$6:$L$161)-ROW(Februari!$L$6)+1),ROW(D12))))</f>
        <v>Yulia</v>
      </c>
      <c r="F15" s="7" t="str">
        <f t="array" ref="F15">IF($A15="","",INDEX(Februari!G$6:G$161,SMALL(IF(Februari!$L$6:$L$161=$C$1,ROW(Februari!$L$6:$L$161)-ROW(Februari!$L$6)+1),ROW(E12))))</f>
        <v>Vivi</v>
      </c>
      <c r="G15" s="7" t="str">
        <f t="array" ref="G15">IF($A15="","",INDEX(Februari!H$6:H$161,SMALL(IF(Februari!$L$6:$L$161=$C$1,ROW(Februari!$L$6:$L$161)-ROW(Februari!$L$6)+1),ROW(F12))))</f>
        <v>Siang</v>
      </c>
      <c r="H15" s="7" t="str">
        <f t="array" ref="H15">IF($A15="","",INDEX(Februari!I$6:I$161,SMALL(IF(Februari!$L$6:$L$161=$C$1,ROW(Februari!$L$6:$L$161)-ROW(Februari!$L$6)+1),ROW(G12))))</f>
        <v>Sofifi, Kantor DIKBUD</v>
      </c>
      <c r="I15" s="103" t="str">
        <f t="array" ref="I15">IF($A15="","",INDEX(Februari!J$6:J$161,SMALL(IF(Februari!$L$6:$L$161=$C$1,ROW(Februari!$L$6:$L$161)-ROW(Februari!$L$6)+1),ROW(H12))))</f>
        <v>RAPAT Kick Off Meeting</v>
      </c>
      <c r="J15" s="104">
        <f t="array" ref="J15">IF($A15="","",INDEX(Februari!K$6:K$161,SMALL(IF(Februari!$L$6:$L$161=$C$1,ROW(Februari!$L$6:$L$161)-ROW(Februari!$L$6)+1),ROW(I12))))</f>
        <v>0</v>
      </c>
      <c r="K15" s="9"/>
    </row>
    <row r="16" spans="1:11" ht="29">
      <c r="A16" s="6">
        <f t="array" ref="A16">IFERROR(INDEX(Februari!B$6:B$161,SMALL(IF(Februari!$L$6:$L$161=$C$1,ROW(Februari!$L$6:$L$161)-ROW(Februari!$L$6)+1),ROW(A13))),"")</f>
        <v>0</v>
      </c>
      <c r="B16" s="7">
        <f t="array" ref="B16">IF($A16="","",INDEX(Februari!C$6:C$161,SMALL(IF(Februari!$L$6:$L$161=$C$1,ROW(Februari!$L$6:$L$161)-ROW(Februari!$L$6)+1),ROW(A13))))</f>
        <v>0</v>
      </c>
      <c r="C16" s="7">
        <f t="array" ref="C16">IF($A16="","",INDEX(Februari!D$6:D$161,SMALL(IF(Februari!$L$6:$L$161=$C$1,ROW(Februari!$L$6:$L$161)-ROW(Februari!$L$6)+1),ROW(B13))))</f>
        <v>500000</v>
      </c>
      <c r="D16" s="7" t="str">
        <f t="array" ref="D16">IF($A16="","",INDEX(Februari!E$6:E$161,SMALL(IF(Februari!$L$6:$L$161=$C$1,ROW(Februari!$L$6:$L$161)-ROW(Februari!$L$6)+1),ROW(C13))))</f>
        <v>Monitor Indonesia.com</v>
      </c>
      <c r="E16" s="7" t="str">
        <f t="array" ref="E16">IF($A16="","",INDEX(Februari!F$6:F$161,SMALL(IF(Februari!$L$6:$L$161=$C$1,ROW(Februari!$L$6:$L$161)-ROW(Februari!$L$6)+1),ROW(D13))))</f>
        <v>Yulia</v>
      </c>
      <c r="F16" s="7" t="str">
        <f t="array" ref="F16">IF($A16="","",INDEX(Februari!G$6:G$161,SMALL(IF(Februari!$L$6:$L$161=$C$1,ROW(Februari!$L$6:$L$161)-ROW(Februari!$L$6)+1),ROW(E13))))</f>
        <v>Vivi</v>
      </c>
      <c r="G16" s="7" t="str">
        <f t="array" ref="G16">IF($A16="","",INDEX(Februari!H$6:H$161,SMALL(IF(Februari!$L$6:$L$161=$C$1,ROW(Februari!$L$6:$L$161)-ROW(Februari!$L$6)+1),ROW(F13))))</f>
        <v>Siang</v>
      </c>
      <c r="H16" s="7" t="str">
        <f t="array" ref="H16">IF($A16="","",INDEX(Februari!I$6:I$161,SMALL(IF(Februari!$L$6:$L$161=$C$1,ROW(Februari!$L$6:$L$161)-ROW(Februari!$L$6)+1),ROW(G13))))</f>
        <v>Sofifi, Kantor DIKBUD</v>
      </c>
      <c r="I16" s="103" t="str">
        <f t="array" ref="I16">IF($A16="","",INDEX(Februari!J$6:J$161,SMALL(IF(Februari!$L$6:$L$161=$C$1,ROW(Februari!$L$6:$L$161)-ROW(Februari!$L$6)+1),ROW(H13))))</f>
        <v>RAPAT Kick Off Meeting</v>
      </c>
      <c r="J16" s="104">
        <f t="array" ref="J16">IF($A16="","",INDEX(Februari!K$6:K$161,SMALL(IF(Februari!$L$6:$L$161=$C$1,ROW(Februari!$L$6:$L$161)-ROW(Februari!$L$6)+1),ROW(I13))))</f>
        <v>0</v>
      </c>
      <c r="K16" s="9"/>
    </row>
    <row r="17" spans="1:11" ht="29">
      <c r="A17" s="6">
        <f t="array" ref="A17">IFERROR(INDEX(Februari!B$6:B$161,SMALL(IF(Februari!$L$6:$L$161=$C$1,ROW(Februari!$L$6:$L$161)-ROW(Februari!$L$6)+1),ROW(A14))),"")</f>
        <v>0</v>
      </c>
      <c r="B17" s="7">
        <f t="array" ref="B17">IF($A17="","",INDEX(Februari!C$6:C$161,SMALL(IF(Februari!$L$6:$L$161=$C$1,ROW(Februari!$L$6:$L$161)-ROW(Februari!$L$6)+1),ROW(A14))))</f>
        <v>0</v>
      </c>
      <c r="C17" s="7">
        <f t="array" ref="C17">IF($A17="","",INDEX(Februari!D$6:D$161,SMALL(IF(Februari!$L$6:$L$161=$C$1,ROW(Februari!$L$6:$L$161)-ROW(Februari!$L$6)+1),ROW(B14))))</f>
        <v>500000</v>
      </c>
      <c r="D17" s="7" t="str">
        <f t="array" ref="D17">IF($A17="","",INDEX(Februari!E$6:E$161,SMALL(IF(Februari!$L$6:$L$161=$C$1,ROW(Februari!$L$6:$L$161)-ROW(Februari!$L$6)+1),ROW(C14))))</f>
        <v>Malut Post</v>
      </c>
      <c r="E17" s="7" t="str">
        <f t="array" ref="E17">IF($A17="","",INDEX(Februari!F$6:F$161,SMALL(IF(Februari!$L$6:$L$161=$C$1,ROW(Februari!$L$6:$L$161)-ROW(Februari!$L$6)+1),ROW(D14))))</f>
        <v>Yulia</v>
      </c>
      <c r="F17" s="7" t="str">
        <f t="array" ref="F17">IF($A17="","",INDEX(Februari!G$6:G$161,SMALL(IF(Februari!$L$6:$L$161=$C$1,ROW(Februari!$L$6:$L$161)-ROW(Februari!$L$6)+1),ROW(E14))))</f>
        <v>Vivi</v>
      </c>
      <c r="G17" s="7" t="str">
        <f t="array" ref="G17">IF($A17="","",INDEX(Februari!H$6:H$161,SMALL(IF(Februari!$L$6:$L$161=$C$1,ROW(Februari!$L$6:$L$161)-ROW(Februari!$L$6)+1),ROW(F14))))</f>
        <v>Siang</v>
      </c>
      <c r="H17" s="7" t="str">
        <f t="array" ref="H17">IF($A17="","",INDEX(Februari!I$6:I$161,SMALL(IF(Februari!$L$6:$L$161=$C$1,ROW(Februari!$L$6:$L$161)-ROW(Februari!$L$6)+1),ROW(G14))))</f>
        <v>Sofifi, Kantor DIKBUD</v>
      </c>
      <c r="I17" s="103" t="str">
        <f t="array" ref="I17">IF($A17="","",INDEX(Februari!J$6:J$161,SMALL(IF(Februari!$L$6:$L$161=$C$1,ROW(Februari!$L$6:$L$161)-ROW(Februari!$L$6)+1),ROW(H14))))</f>
        <v>RAPAT Kick Off Meeting</v>
      </c>
      <c r="J17" s="104">
        <f t="array" ref="J17">IF($A17="","",INDEX(Februari!K$6:K$161,SMALL(IF(Februari!$L$6:$L$161=$C$1,ROW(Februari!$L$6:$L$161)-ROW(Februari!$L$6)+1),ROW(I14))))</f>
        <v>0</v>
      </c>
      <c r="K17" s="9"/>
    </row>
    <row r="18" spans="1:11" ht="29">
      <c r="A18" s="6">
        <f t="array" ref="A18">IFERROR(INDEX(Februari!B$6:B$161,SMALL(IF(Februari!$L$6:$L$161=$C$1,ROW(Februari!$L$6:$L$161)-ROW(Februari!$L$6)+1),ROW(A15))),"")</f>
        <v>0</v>
      </c>
      <c r="B18" s="7">
        <f t="array" ref="B18">IF($A18="","",INDEX(Februari!C$6:C$161,SMALL(IF(Februari!$L$6:$L$161=$C$1,ROW(Februari!$L$6:$L$161)-ROW(Februari!$L$6)+1),ROW(A15))))</f>
        <v>0</v>
      </c>
      <c r="C18" s="7">
        <f t="array" ref="C18">IF($A18="","",INDEX(Februari!D$6:D$161,SMALL(IF(Februari!$L$6:$L$161=$C$1,ROW(Februari!$L$6:$L$161)-ROW(Februari!$L$6)+1),ROW(B15))))</f>
        <v>500000</v>
      </c>
      <c r="D18" s="7" t="str">
        <f t="array" ref="D18">IF($A18="","",INDEX(Februari!E$6:E$161,SMALL(IF(Februari!$L$6:$L$161=$C$1,ROW(Februari!$L$6:$L$161)-ROW(Februari!$L$6)+1),ROW(C15))))</f>
        <v>Haliyora</v>
      </c>
      <c r="E18" s="7" t="str">
        <f t="array" ref="E18">IF($A18="","",INDEX(Februari!F$6:F$161,SMALL(IF(Februari!$L$6:$L$161=$C$1,ROW(Februari!$L$6:$L$161)-ROW(Februari!$L$6)+1),ROW(D15))))</f>
        <v>Yulia</v>
      </c>
      <c r="F18" s="7" t="str">
        <f t="array" ref="F18">IF($A18="","",INDEX(Februari!G$6:G$161,SMALL(IF(Februari!$L$6:$L$161=$C$1,ROW(Februari!$L$6:$L$161)-ROW(Februari!$L$6)+1),ROW(E15))))</f>
        <v>Vivi</v>
      </c>
      <c r="G18" s="7" t="str">
        <f t="array" ref="G18">IF($A18="","",INDEX(Februari!H$6:H$161,SMALL(IF(Februari!$L$6:$L$161=$C$1,ROW(Februari!$L$6:$L$161)-ROW(Februari!$L$6)+1),ROW(F15))))</f>
        <v>Siang</v>
      </c>
      <c r="H18" s="7" t="str">
        <f t="array" ref="H18">IF($A18="","",INDEX(Februari!I$6:I$161,SMALL(IF(Februari!$L$6:$L$161=$C$1,ROW(Februari!$L$6:$L$161)-ROW(Februari!$L$6)+1),ROW(G15))))</f>
        <v>Sofifi, Kantor DIKBUD</v>
      </c>
      <c r="I18" s="103" t="str">
        <f t="array" ref="I18">IF($A18="","",INDEX(Februari!J$6:J$161,SMALL(IF(Februari!$L$6:$L$161=$C$1,ROW(Februari!$L$6:$L$161)-ROW(Februari!$L$6)+1),ROW(H15))))</f>
        <v>RAPAT Kick Off Meeting</v>
      </c>
      <c r="J18" s="104">
        <f t="array" ref="J18">IF($A18="","",INDEX(Februari!K$6:K$161,SMALL(IF(Februari!$L$6:$L$161=$C$1,ROW(Februari!$L$6:$L$161)-ROW(Februari!$L$6)+1),ROW(I15))))</f>
        <v>0</v>
      </c>
      <c r="K18" s="9"/>
    </row>
    <row r="19" spans="1:11" ht="29">
      <c r="A19" s="6">
        <f t="array" ref="A19">IFERROR(INDEX(Februari!B$6:B$161,SMALL(IF(Februari!$L$6:$L$161=$C$1,ROW(Februari!$L$6:$L$161)-ROW(Februari!$L$6)+1),ROW(A16))),"")</f>
        <v>0</v>
      </c>
      <c r="B19" s="7">
        <f t="array" ref="B19">IF($A19="","",INDEX(Februari!C$6:C$161,SMALL(IF(Februari!$L$6:$L$161=$C$1,ROW(Februari!$L$6:$L$161)-ROW(Februari!$L$6)+1),ROW(A16))))</f>
        <v>0</v>
      </c>
      <c r="C19" s="7">
        <f t="array" ref="C19">IF($A19="","",INDEX(Februari!D$6:D$161,SMALL(IF(Februari!$L$6:$L$161=$C$1,ROW(Februari!$L$6:$L$161)-ROW(Februari!$L$6)+1),ROW(B16))))</f>
        <v>500000</v>
      </c>
      <c r="D19" s="7" t="str">
        <f t="array" ref="D19">IF($A19="","",INDEX(Februari!E$6:E$161,SMALL(IF(Februari!$L$6:$L$161=$C$1,ROW(Februari!$L$6:$L$161)-ROW(Februari!$L$6)+1),ROW(C16))))</f>
        <v>Marasai.com</v>
      </c>
      <c r="E19" s="7" t="str">
        <f t="array" ref="E19">IF($A19="","",INDEX(Februari!F$6:F$161,SMALL(IF(Februari!$L$6:$L$161=$C$1,ROW(Februari!$L$6:$L$161)-ROW(Februari!$L$6)+1),ROW(D16))))</f>
        <v>Yulia</v>
      </c>
      <c r="F19" s="7" t="str">
        <f t="array" ref="F19">IF($A19="","",INDEX(Februari!G$6:G$161,SMALL(IF(Februari!$L$6:$L$161=$C$1,ROW(Februari!$L$6:$L$161)-ROW(Februari!$L$6)+1),ROW(E16))))</f>
        <v>Vivi</v>
      </c>
      <c r="G19" s="7" t="str">
        <f t="array" ref="G19">IF($A19="","",INDEX(Februari!H$6:H$161,SMALL(IF(Februari!$L$6:$L$161=$C$1,ROW(Februari!$L$6:$L$161)-ROW(Februari!$L$6)+1),ROW(F16))))</f>
        <v>Siang</v>
      </c>
      <c r="H19" s="7" t="str">
        <f t="array" ref="H19">IF($A19="","",INDEX(Februari!I$6:I$161,SMALL(IF(Februari!$L$6:$L$161=$C$1,ROW(Februari!$L$6:$L$161)-ROW(Februari!$L$6)+1),ROW(G16))))</f>
        <v>Sofifi, Kantor DIKBUD</v>
      </c>
      <c r="I19" s="103" t="str">
        <f t="array" ref="I19">IF($A19="","",INDEX(Februari!J$6:J$161,SMALL(IF(Februari!$L$6:$L$161=$C$1,ROW(Februari!$L$6:$L$161)-ROW(Februari!$L$6)+1),ROW(H16))))</f>
        <v>RAPAT Kick Off Meeting</v>
      </c>
      <c r="J19" s="104">
        <f t="array" ref="J19">IF($A19="","",INDEX(Februari!K$6:K$161,SMALL(IF(Februari!$L$6:$L$161=$C$1,ROW(Februari!$L$6:$L$161)-ROW(Februari!$L$6)+1),ROW(I16))))</f>
        <v>0</v>
      </c>
      <c r="K19" s="9"/>
    </row>
    <row r="20" spans="1:11" ht="29">
      <c r="A20" s="6">
        <f t="array" ref="A20">IFERROR(INDEX(Februari!B$6:B$161,SMALL(IF(Februari!$L$6:$L$161=$C$1,ROW(Februari!$L$6:$L$161)-ROW(Februari!$L$6)+1),ROW(A17))),"")</f>
        <v>0</v>
      </c>
      <c r="B20" s="7">
        <f t="array" ref="B20">IF($A20="","",INDEX(Februari!C$6:C$161,SMALL(IF(Februari!$L$6:$L$161=$C$1,ROW(Februari!$L$6:$L$161)-ROW(Februari!$L$6)+1),ROW(A17))))</f>
        <v>0</v>
      </c>
      <c r="C20" s="7">
        <f t="array" ref="C20">IF($A20="","",INDEX(Februari!D$6:D$161,SMALL(IF(Februari!$L$6:$L$161=$C$1,ROW(Februari!$L$6:$L$161)-ROW(Februari!$L$6)+1),ROW(B17))))</f>
        <v>500000</v>
      </c>
      <c r="D20" s="7" t="str">
        <f t="array" ref="D20">IF($A20="","",INDEX(Februari!E$6:E$161,SMALL(IF(Februari!$L$6:$L$161=$C$1,ROW(Februari!$L$6:$L$161)-ROW(Februari!$L$6)+1),ROW(C17))))</f>
        <v>Kase Data ID</v>
      </c>
      <c r="E20" s="7" t="str">
        <f t="array" ref="E20">IF($A20="","",INDEX(Februari!F$6:F$161,SMALL(IF(Februari!$L$6:$L$161=$C$1,ROW(Februari!$L$6:$L$161)-ROW(Februari!$L$6)+1),ROW(D17))))</f>
        <v>Yulia</v>
      </c>
      <c r="F20" s="7" t="str">
        <f t="array" ref="F20">IF($A20="","",INDEX(Februari!G$6:G$161,SMALL(IF(Februari!$L$6:$L$161=$C$1,ROW(Februari!$L$6:$L$161)-ROW(Februari!$L$6)+1),ROW(E17))))</f>
        <v>Vivi</v>
      </c>
      <c r="G20" s="7" t="str">
        <f t="array" ref="G20">IF($A20="","",INDEX(Februari!H$6:H$161,SMALL(IF(Februari!$L$6:$L$161=$C$1,ROW(Februari!$L$6:$L$161)-ROW(Februari!$L$6)+1),ROW(F17))))</f>
        <v>Siang</v>
      </c>
      <c r="H20" s="7" t="str">
        <f t="array" ref="H20">IF($A20="","",INDEX(Februari!I$6:I$161,SMALL(IF(Februari!$L$6:$L$161=$C$1,ROW(Februari!$L$6:$L$161)-ROW(Februari!$L$6)+1),ROW(G17))))</f>
        <v>Sofifi, Kantor DIKBUD</v>
      </c>
      <c r="I20" s="103" t="str">
        <f t="array" ref="I20">IF($A20="","",INDEX(Februari!J$6:J$161,SMALL(IF(Februari!$L$6:$L$161=$C$1,ROW(Februari!$L$6:$L$161)-ROW(Februari!$L$6)+1),ROW(H17))))</f>
        <v>RAPAT Kick Off Meeting</v>
      </c>
      <c r="J20" s="104">
        <f t="array" ref="J20">IF($A20="","",INDEX(Februari!K$6:K$161,SMALL(IF(Februari!$L$6:$L$161=$C$1,ROW(Februari!$L$6:$L$161)-ROW(Februari!$L$6)+1),ROW(I17))))</f>
        <v>0</v>
      </c>
      <c r="K20" s="9"/>
    </row>
    <row r="21" spans="1:11" ht="29">
      <c r="A21" s="6">
        <f t="array" ref="A21">IFERROR(INDEX(Februari!B$6:B$161,SMALL(IF(Februari!$L$6:$L$161=$C$1,ROW(Februari!$L$6:$L$161)-ROW(Februari!$L$6)+1),ROW(A18))),"")</f>
        <v>0</v>
      </c>
      <c r="B21" s="7">
        <f t="array" ref="B21">IF($A21="","",INDEX(Februari!C$6:C$161,SMALL(IF(Februari!$L$6:$L$161=$C$1,ROW(Februari!$L$6:$L$161)-ROW(Februari!$L$6)+1),ROW(A18))))</f>
        <v>0</v>
      </c>
      <c r="C21" s="7">
        <f t="array" ref="C21">IF($A21="","",INDEX(Februari!D$6:D$161,SMALL(IF(Februari!$L$6:$L$161=$C$1,ROW(Februari!$L$6:$L$161)-ROW(Februari!$L$6)+1),ROW(B18))))</f>
        <v>500000</v>
      </c>
      <c r="D21" s="7" t="str">
        <f t="array" ref="D21">IF($A21="","",INDEX(Februari!E$6:E$161,SMALL(IF(Februari!$L$6:$L$161=$C$1,ROW(Februari!$L$6:$L$161)-ROW(Februari!$L$6)+1),ROW(C18))))</f>
        <v>Malut Post.com</v>
      </c>
      <c r="E21" s="7" t="str">
        <f t="array" ref="E21">IF($A21="","",INDEX(Februari!F$6:F$161,SMALL(IF(Februari!$L$6:$L$161=$C$1,ROW(Februari!$L$6:$L$161)-ROW(Februari!$L$6)+1),ROW(D18))))</f>
        <v>Yulia</v>
      </c>
      <c r="F21" s="7" t="str">
        <f t="array" ref="F21">IF($A21="","",INDEX(Februari!G$6:G$161,SMALL(IF(Februari!$L$6:$L$161=$C$1,ROW(Februari!$L$6:$L$161)-ROW(Februari!$L$6)+1),ROW(E18))))</f>
        <v>Vivi</v>
      </c>
      <c r="G21" s="7" t="str">
        <f t="array" ref="G21">IF($A21="","",INDEX(Februari!H$6:H$161,SMALL(IF(Februari!$L$6:$L$161=$C$1,ROW(Februari!$L$6:$L$161)-ROW(Februari!$L$6)+1),ROW(F18))))</f>
        <v>Siang</v>
      </c>
      <c r="H21" s="7" t="str">
        <f t="array" ref="H21">IF($A21="","",INDEX(Februari!I$6:I$161,SMALL(IF(Februari!$L$6:$L$161=$C$1,ROW(Februari!$L$6:$L$161)-ROW(Februari!$L$6)+1),ROW(G18))))</f>
        <v>Sofifi, Kantor DIKBUD</v>
      </c>
      <c r="I21" s="103" t="str">
        <f t="array" ref="I21">IF($A21="","",INDEX(Februari!J$6:J$161,SMALL(IF(Februari!$L$6:$L$161=$C$1,ROW(Februari!$L$6:$L$161)-ROW(Februari!$L$6)+1),ROW(H18))))</f>
        <v>RAPAT Kick Off Meeting</v>
      </c>
      <c r="J21" s="104">
        <f t="array" ref="J21">IF($A21="","",INDEX(Februari!K$6:K$161,SMALL(IF(Februari!$L$6:$L$161=$C$1,ROW(Februari!$L$6:$L$161)-ROW(Februari!$L$6)+1),ROW(I18))))</f>
        <v>0</v>
      </c>
      <c r="K21" s="9"/>
    </row>
    <row r="22" spans="1:11" ht="29">
      <c r="A22" s="6">
        <f t="array" ref="A22">IFERROR(INDEX(Februari!B$6:B$161,SMALL(IF(Februari!$L$6:$L$161=$C$1,ROW(Februari!$L$6:$L$161)-ROW(Februari!$L$6)+1),ROW(A19))),"")</f>
        <v>0</v>
      </c>
      <c r="B22" s="7">
        <f t="array" ref="B22">IF($A22="","",INDEX(Februari!C$6:C$161,SMALL(IF(Februari!$L$6:$L$161=$C$1,ROW(Februari!$L$6:$L$161)-ROW(Februari!$L$6)+1),ROW(A19))))</f>
        <v>0</v>
      </c>
      <c r="C22" s="7">
        <f t="array" ref="C22">IF($A22="","",INDEX(Februari!D$6:D$161,SMALL(IF(Februari!$L$6:$L$161=$C$1,ROW(Februari!$L$6:$L$161)-ROW(Februari!$L$6)+1),ROW(B19))))</f>
        <v>500000</v>
      </c>
      <c r="D22" s="7" t="str">
        <f t="array" ref="D22">IF($A22="","",INDEX(Februari!E$6:E$161,SMALL(IF(Februari!$L$6:$L$161=$C$1,ROW(Februari!$L$6:$L$161)-ROW(Februari!$L$6)+1),ROW(C19))))</f>
        <v>Seputar Malut</v>
      </c>
      <c r="E22" s="7" t="str">
        <f t="array" ref="E22">IF($A22="","",INDEX(Februari!F$6:F$161,SMALL(IF(Februari!$L$6:$L$161=$C$1,ROW(Februari!$L$6:$L$161)-ROW(Februari!$L$6)+1),ROW(D19))))</f>
        <v>Yulia</v>
      </c>
      <c r="F22" s="7" t="str">
        <f t="array" ref="F22">IF($A22="","",INDEX(Februari!G$6:G$161,SMALL(IF(Februari!$L$6:$L$161=$C$1,ROW(Februari!$L$6:$L$161)-ROW(Februari!$L$6)+1),ROW(E19))))</f>
        <v>Vivi</v>
      </c>
      <c r="G22" s="7" t="str">
        <f t="array" ref="G22">IF($A22="","",INDEX(Februari!H$6:H$161,SMALL(IF(Februari!$L$6:$L$161=$C$1,ROW(Februari!$L$6:$L$161)-ROW(Februari!$L$6)+1),ROW(F19))))</f>
        <v>Siang</v>
      </c>
      <c r="H22" s="7" t="str">
        <f t="array" ref="H22">IF($A22="","",INDEX(Februari!I$6:I$161,SMALL(IF(Februari!$L$6:$L$161=$C$1,ROW(Februari!$L$6:$L$161)-ROW(Februari!$L$6)+1),ROW(G19))))</f>
        <v>Sofifi, Kantor DIKBUD</v>
      </c>
      <c r="I22" s="103" t="str">
        <f t="array" ref="I22">IF($A22="","",INDEX(Februari!J$6:J$161,SMALL(IF(Februari!$L$6:$L$161=$C$1,ROW(Februari!$L$6:$L$161)-ROW(Februari!$L$6)+1),ROW(H19))))</f>
        <v>RAPAT Kick Off Meeting</v>
      </c>
      <c r="J22" s="104">
        <f t="array" ref="J22">IF($A22="","",INDEX(Februari!K$6:K$161,SMALL(IF(Februari!$L$6:$L$161=$C$1,ROW(Februari!$L$6:$L$161)-ROW(Februari!$L$6)+1),ROW(I19))))</f>
        <v>0</v>
      </c>
      <c r="K22" s="9"/>
    </row>
    <row r="23" spans="1:11" ht="29">
      <c r="A23" s="6">
        <f t="array" ref="A23">IFERROR(INDEX(Februari!B$6:B$161,SMALL(IF(Februari!$L$6:$L$161=$C$1,ROW(Februari!$L$6:$L$161)-ROW(Februari!$L$6)+1),ROW(A20))),"")</f>
        <v>0</v>
      </c>
      <c r="B23" s="7">
        <f t="array" ref="B23">IF($A23="","",INDEX(Februari!C$6:C$161,SMALL(IF(Februari!$L$6:$L$161=$C$1,ROW(Februari!$L$6:$L$161)-ROW(Februari!$L$6)+1),ROW(A20))))</f>
        <v>0</v>
      </c>
      <c r="C23" s="7">
        <f t="array" ref="C23">IF($A23="","",INDEX(Februari!D$6:D$161,SMALL(IF(Februari!$L$6:$L$161=$C$1,ROW(Februari!$L$6:$L$161)-ROW(Februari!$L$6)+1),ROW(B20))))</f>
        <v>500000</v>
      </c>
      <c r="D23" s="7" t="str">
        <f t="array" ref="D23">IF($A23="","",INDEX(Februari!E$6:E$161,SMALL(IF(Februari!$L$6:$L$161=$C$1,ROW(Februari!$L$6:$L$161)-ROW(Februari!$L$6)+1),ROW(C20))))</f>
        <v>Mang Asep</v>
      </c>
      <c r="E23" s="7" t="str">
        <f t="array" ref="E23">IF($A23="","",INDEX(Februari!F$6:F$161,SMALL(IF(Februari!$L$6:$L$161=$C$1,ROW(Februari!$L$6:$L$161)-ROW(Februari!$L$6)+1),ROW(D20))))</f>
        <v>Yulia</v>
      </c>
      <c r="F23" s="7" t="str">
        <f t="array" ref="F23">IF($A23="","",INDEX(Februari!G$6:G$161,SMALL(IF(Februari!$L$6:$L$161=$C$1,ROW(Februari!$L$6:$L$161)-ROW(Februari!$L$6)+1),ROW(E20))))</f>
        <v>Vivi</v>
      </c>
      <c r="G23" s="7" t="str">
        <f t="array" ref="G23">IF($A23="","",INDEX(Februari!H$6:H$161,SMALL(IF(Februari!$L$6:$L$161=$C$1,ROW(Februari!$L$6:$L$161)-ROW(Februari!$L$6)+1),ROW(F20))))</f>
        <v>Siang</v>
      </c>
      <c r="H23" s="7" t="str">
        <f t="array" ref="H23">IF($A23="","",INDEX(Februari!I$6:I$161,SMALL(IF(Februari!$L$6:$L$161=$C$1,ROW(Februari!$L$6:$L$161)-ROW(Februari!$L$6)+1),ROW(G20))))</f>
        <v>Sofifi, Kantor DIKBUD</v>
      </c>
      <c r="I23" s="103" t="str">
        <f t="array" ref="I23">IF($A23="","",INDEX(Februari!J$6:J$161,SMALL(IF(Februari!$L$6:$L$161=$C$1,ROW(Februari!$L$6:$L$161)-ROW(Februari!$L$6)+1),ROW(H20))))</f>
        <v>RAPAT Kick Off Meeting</v>
      </c>
      <c r="J23" s="104">
        <f t="array" ref="J23">IF($A23="","",INDEX(Februari!K$6:K$161,SMALL(IF(Februari!$L$6:$L$161=$C$1,ROW(Februari!$L$6:$L$161)-ROW(Februari!$L$6)+1),ROW(I20))))</f>
        <v>0</v>
      </c>
      <c r="K23" s="9"/>
    </row>
    <row r="24" spans="1:11">
      <c r="A24" s="6">
        <f t="array" ref="A24">IFERROR(INDEX(Februari!B$6:B$161,SMALL(IF(Februari!$L$6:$L$161=$C$1,ROW(Februari!$L$6:$L$161)-ROW(Februari!$L$6)+1),ROW(A21))),"")</f>
        <v>46057</v>
      </c>
      <c r="B24" s="7">
        <f t="array" ref="B24">IF($A24="","",INDEX(Februari!C$6:C$161,SMALL(IF(Februari!$L$6:$L$161=$C$1,ROW(Februari!$L$6:$L$161)-ROW(Februari!$L$6)+1),ROW(A21))))</f>
        <v>100000</v>
      </c>
      <c r="C24" s="7">
        <f t="array" ref="C24">IF($A24="","",INDEX(Februari!D$6:D$161,SMALL(IF(Februari!$L$6:$L$161=$C$1,ROW(Februari!$L$6:$L$161)-ROW(Februari!$L$6)+1),ROW(B21))))</f>
        <v>100000</v>
      </c>
      <c r="D24" s="7" t="str">
        <f t="array" ref="D24">IF($A24="","",INDEX(Februari!E$6:E$161,SMALL(IF(Februari!$L$6:$L$161=$C$1,ROW(Februari!$L$6:$L$161)-ROW(Februari!$L$6)+1),ROW(C21))))</f>
        <v>Om ino</v>
      </c>
      <c r="E24" s="7" t="str">
        <f t="array" ref="E24">IF($A24="","",INDEX(Februari!F$6:F$161,SMALL(IF(Februari!$L$6:$L$161=$C$1,ROW(Februari!$L$6:$L$161)-ROW(Februari!$L$6)+1),ROW(D21))))</f>
        <v>Yulia</v>
      </c>
      <c r="F24" s="7" t="str">
        <f t="array" ref="F24">IF($A24="","",INDEX(Februari!G$6:G$161,SMALL(IF(Februari!$L$6:$L$161=$C$1,ROW(Februari!$L$6:$L$161)-ROW(Februari!$L$6)+1),ROW(E21))))</f>
        <v>Vivi</v>
      </c>
      <c r="G24" s="7" t="str">
        <f t="array" ref="G24">IF($A24="","",INDEX(Februari!H$6:H$161,SMALL(IF(Februari!$L$6:$L$161=$C$1,ROW(Februari!$L$6:$L$161)-ROW(Februari!$L$6)+1),ROW(F21))))</f>
        <v>Siang</v>
      </c>
      <c r="H24" s="7" t="str">
        <f t="array" ref="H24">IF($A24="","",INDEX(Februari!I$6:I$161,SMALL(IF(Februari!$L$6:$L$161=$C$1,ROW(Februari!$L$6:$L$161)-ROW(Februari!$L$6)+1),ROW(G21))))</f>
        <v>Sofifi, Kantor DIKBUD</v>
      </c>
      <c r="I24" s="103" t="str">
        <f t="array" ref="I24">IF($A24="","",INDEX(Februari!J$6:J$161,SMALL(IF(Februari!$L$6:$L$161=$C$1,ROW(Februari!$L$6:$L$161)-ROW(Februari!$L$6)+1),ROW(H21))))</f>
        <v>Beli Kopi Pak sek</v>
      </c>
      <c r="J24" s="104">
        <f t="array" ref="J24">IF($A24="","",INDEX(Februari!K$6:K$161,SMALL(IF(Februari!$L$6:$L$161=$C$1,ROW(Februari!$L$6:$L$161)-ROW(Februari!$L$6)+1),ROW(I21))))</f>
        <v>0</v>
      </c>
      <c r="K24" s="9"/>
    </row>
    <row r="25" spans="1:11">
      <c r="A25" s="6">
        <f t="array" ref="A25">IFERROR(INDEX(Februari!B$6:B$161,SMALL(IF(Februari!$L$6:$L$161=$C$1,ROW(Februari!$L$6:$L$161)-ROW(Februari!$L$6)+1),ROW(A22))),"")</f>
        <v>46058</v>
      </c>
      <c r="B25" s="7">
        <f t="array" ref="B25">IF($A25="","",INDEX(Februari!C$6:C$161,SMALL(IF(Februari!$L$6:$L$161=$C$1,ROW(Februari!$L$6:$L$161)-ROW(Februari!$L$6)+1),ROW(A22))))</f>
        <v>7500000</v>
      </c>
      <c r="C25" s="7">
        <f t="array" ref="C25">IF($A25="","",INDEX(Februari!D$6:D$161,SMALL(IF(Februari!$L$6:$L$161=$C$1,ROW(Februari!$L$6:$L$161)-ROW(Februari!$L$6)+1),ROW(B22))))</f>
        <v>7500000</v>
      </c>
      <c r="D25" s="7" t="str">
        <f t="array" ref="D25">IF($A25="","",INDEX(Februari!E$6:E$161,SMALL(IF(Februari!$L$6:$L$161=$C$1,ROW(Februari!$L$6:$L$161)-ROW(Februari!$L$6)+1),ROW(C22))))</f>
        <v>Teras Atiqah</v>
      </c>
      <c r="E25" s="7" t="str">
        <f t="array" ref="E25">IF($A25="","",INDEX(Februari!F$6:F$161,SMALL(IF(Februari!$L$6:$L$161=$C$1,ROW(Februari!$L$6:$L$161)-ROW(Februari!$L$6)+1),ROW(D22))))</f>
        <v>Yulia</v>
      </c>
      <c r="F25" s="7" t="str">
        <f t="array" ref="F25">IF($A25="","",INDEX(Februari!G$6:G$161,SMALL(IF(Februari!$L$6:$L$161=$C$1,ROW(Februari!$L$6:$L$161)-ROW(Februari!$L$6)+1),ROW(E22))))</f>
        <v>Vivi</v>
      </c>
      <c r="G25" s="7" t="str">
        <f t="array" ref="G25">IF($A25="","",INDEX(Februari!H$6:H$161,SMALL(IF(Februari!$L$6:$L$161=$C$1,ROW(Februari!$L$6:$L$161)-ROW(Februari!$L$6)+1),ROW(F22))))</f>
        <v>Pagi</v>
      </c>
      <c r="H25" s="7" t="str">
        <f t="array" ref="H25">IF($A25="","",INDEX(Februari!I$6:I$161,SMALL(IF(Februari!$L$6:$L$161=$C$1,ROW(Februari!$L$6:$L$161)-ROW(Februari!$L$6)+1),ROW(G22))))</f>
        <v>Ternate SMA Negeri 5 Kota Ternate</v>
      </c>
      <c r="I25" s="103" t="str">
        <f t="array" ref="I25">IF($A25="","",INDEX(Februari!J$6:J$161,SMALL(IF(Februari!$L$6:$L$161=$C$1,ROW(Februari!$L$6:$L$161)-ROW(Februari!$L$6)+1),ROW(H22))))</f>
        <v>Peresmian</v>
      </c>
      <c r="J25" s="104" t="str">
        <f t="array" ref="J25">IF($A25="","",INDEX(Februari!K$6:K$161,SMALL(IF(Februari!$L$6:$L$161=$C$1,ROW(Februari!$L$6:$L$161)-ROW(Februari!$L$6)+1),ROW(I22))))</f>
        <v>250 dos</v>
      </c>
      <c r="K25" s="9"/>
    </row>
    <row r="26" spans="1:11">
      <c r="A26" s="6">
        <f t="array" ref="A26">IFERROR(INDEX(Februari!B$6:B$161,SMALL(IF(Februari!$L$6:$L$161=$C$1,ROW(Februari!$L$6:$L$161)-ROW(Februari!$L$6)+1),ROW(A23))),"")</f>
        <v>0</v>
      </c>
      <c r="B26" s="7">
        <f t="array" ref="B26">IF($A26="","",INDEX(Februari!C$6:C$161,SMALL(IF(Februari!$L$6:$L$161=$C$1,ROW(Februari!$L$6:$L$161)-ROW(Februari!$L$6)+1),ROW(A23))))</f>
        <v>500000</v>
      </c>
      <c r="C26" s="7">
        <f t="array" ref="C26">IF($A26="","",INDEX(Februari!D$6:D$161,SMALL(IF(Februari!$L$6:$L$161=$C$1,ROW(Februari!$L$6:$L$161)-ROW(Februari!$L$6)+1),ROW(B23))))</f>
        <v>500000</v>
      </c>
      <c r="D26" s="7" t="str">
        <f t="array" ref="D26">IF($A26="","",INDEX(Februari!E$6:E$161,SMALL(IF(Februari!$L$6:$L$161=$C$1,ROW(Februari!$L$6:$L$161)-ROW(Februari!$L$6)+1),ROW(C23))))</f>
        <v>Teras Atiqah</v>
      </c>
      <c r="E26" s="7" t="str">
        <f t="array" ref="E26">IF($A26="","",INDEX(Februari!F$6:F$161,SMALL(IF(Februari!$L$6:$L$161=$C$1,ROW(Februari!$L$6:$L$161)-ROW(Februari!$L$6)+1),ROW(D23))))</f>
        <v>Yulia</v>
      </c>
      <c r="F26" s="7" t="str">
        <f t="array" ref="F26">IF($A26="","",INDEX(Februari!G$6:G$161,SMALL(IF(Februari!$L$6:$L$161=$C$1,ROW(Februari!$L$6:$L$161)-ROW(Februari!$L$6)+1),ROW(E23))))</f>
        <v>Vivi</v>
      </c>
      <c r="G26" s="7" t="str">
        <f t="array" ref="G26">IF($A26="","",INDEX(Februari!H$6:H$161,SMALL(IF(Februari!$L$6:$L$161=$C$1,ROW(Februari!$L$6:$L$161)-ROW(Februari!$L$6)+1),ROW(F23))))</f>
        <v>Pagi</v>
      </c>
      <c r="H26" s="7" t="str">
        <f t="array" ref="H26">IF($A26="","",INDEX(Februari!I$6:I$161,SMALL(IF(Februari!$L$6:$L$161=$C$1,ROW(Februari!$L$6:$L$161)-ROW(Februari!$L$6)+1),ROW(G23))))</f>
        <v>Ternate SMA Negeri 5 Kota Ternate</v>
      </c>
      <c r="I26" s="103" t="str">
        <f t="array" ref="I26">IF($A26="","",INDEX(Februari!J$6:J$161,SMALL(IF(Februari!$L$6:$L$161=$C$1,ROW(Februari!$L$6:$L$161)-ROW(Februari!$L$6)+1),ROW(H23))))</f>
        <v>Peresmian</v>
      </c>
      <c r="J26" s="104" t="str">
        <f t="array" ref="J26">IF($A26="","",INDEX(Februari!K$6:K$161,SMALL(IF(Februari!$L$6:$L$161=$C$1,ROW(Februari!$L$6:$L$161)-ROW(Februari!$L$6)+1),ROW(I23))))</f>
        <v>Buah</v>
      </c>
      <c r="K26" s="9"/>
    </row>
    <row r="27" spans="1:11">
      <c r="A27" s="6">
        <f t="array" ref="A27">IFERROR(INDEX(Februari!B$6:B$161,SMALL(IF(Februari!$L$6:$L$161=$C$1,ROW(Februari!$L$6:$L$161)-ROW(Februari!$L$6)+1),ROW(A24))),"")</f>
        <v>0</v>
      </c>
      <c r="B27" s="7">
        <f t="array" ref="B27">IF($A27="","",INDEX(Februari!C$6:C$161,SMALL(IF(Februari!$L$6:$L$161=$C$1,ROW(Februari!$L$6:$L$161)-ROW(Februari!$L$6)+1),ROW(A24))))</f>
        <v>370000</v>
      </c>
      <c r="C27" s="7">
        <f t="array" ref="C27">IF($A27="","",INDEX(Februari!D$6:D$161,SMALL(IF(Februari!$L$6:$L$161=$C$1,ROW(Februari!$L$6:$L$161)-ROW(Februari!$L$6)+1),ROW(B24))))</f>
        <v>370000</v>
      </c>
      <c r="D27" s="7" t="str">
        <f t="array" ref="D27">IF($A27="","",INDEX(Februari!E$6:E$161,SMALL(IF(Februari!$L$6:$L$161=$C$1,ROW(Februari!$L$6:$L$161)-ROW(Februari!$L$6)+1),ROW(C24))))</f>
        <v>Teras Atiqah</v>
      </c>
      <c r="E27" s="7" t="str">
        <f t="array" ref="E27">IF($A27="","",INDEX(Februari!F$6:F$161,SMALL(IF(Februari!$L$6:$L$161=$C$1,ROW(Februari!$L$6:$L$161)-ROW(Februari!$L$6)+1),ROW(D24))))</f>
        <v>Yulia</v>
      </c>
      <c r="F27" s="7" t="str">
        <f t="array" ref="F27">IF($A27="","",INDEX(Februari!G$6:G$161,SMALL(IF(Februari!$L$6:$L$161=$C$1,ROW(Februari!$L$6:$L$161)-ROW(Februari!$L$6)+1),ROW(E24))))</f>
        <v>Vivi</v>
      </c>
      <c r="G27" s="7" t="str">
        <f t="array" ref="G27">IF($A27="","",INDEX(Februari!H$6:H$161,SMALL(IF(Februari!$L$6:$L$161=$C$1,ROW(Februari!$L$6:$L$161)-ROW(Februari!$L$6)+1),ROW(F24))))</f>
        <v>Pagi</v>
      </c>
      <c r="H27" s="7" t="str">
        <f t="array" ref="H27">IF($A27="","",INDEX(Februari!I$6:I$161,SMALL(IF(Februari!$L$6:$L$161=$C$1,ROW(Februari!$L$6:$L$161)-ROW(Februari!$L$6)+1),ROW(G24))))</f>
        <v>Ternate SMA Negeri 5 Kota Ternate</v>
      </c>
      <c r="I27" s="103" t="str">
        <f t="array" ref="I27">IF($A27="","",INDEX(Februari!J$6:J$161,SMALL(IF(Februari!$L$6:$L$161=$C$1,ROW(Februari!$L$6:$L$161)-ROW(Februari!$L$6)+1),ROW(H24))))</f>
        <v>Peresmian</v>
      </c>
      <c r="J27" s="104" t="str">
        <f t="array" ref="J27">IF($A27="","",INDEX(Februari!K$6:K$161,SMALL(IF(Februari!$L$6:$L$161=$C$1,ROW(Februari!$L$6:$L$161)-ROW(Februari!$L$6)+1),ROW(I24))))</f>
        <v>Prasmanan</v>
      </c>
      <c r="K27" s="9"/>
    </row>
    <row r="28" spans="1:11">
      <c r="A28" s="6">
        <f t="array" ref="A28">IFERROR(INDEX(Februari!B$6:B$161,SMALL(IF(Februari!$L$6:$L$161=$C$1,ROW(Februari!$L$6:$L$161)-ROW(Februari!$L$6)+1),ROW(A25))),"")</f>
        <v>0</v>
      </c>
      <c r="B28" s="7">
        <f t="array" ref="B28">IF($A28="","",INDEX(Februari!C$6:C$161,SMALL(IF(Februari!$L$6:$L$161=$C$1,ROW(Februari!$L$6:$L$161)-ROW(Februari!$L$6)+1),ROW(A25))))</f>
        <v>444700</v>
      </c>
      <c r="C28" s="7">
        <f t="array" ref="C28">IF($A28="","",INDEX(Februari!D$6:D$161,SMALL(IF(Februari!$L$6:$L$161=$C$1,ROW(Februari!$L$6:$L$161)-ROW(Februari!$L$6)+1),ROW(B25))))</f>
        <v>444700</v>
      </c>
      <c r="D28" s="7" t="str">
        <f t="array" ref="D28">IF($A28="","",INDEX(Februari!E$6:E$161,SMALL(IF(Februari!$L$6:$L$161=$C$1,ROW(Februari!$L$6:$L$161)-ROW(Februari!$L$6)+1),ROW(C25))))</f>
        <v>Teras Atiqah</v>
      </c>
      <c r="E28" s="7" t="str">
        <f t="array" ref="E28">IF($A28="","",INDEX(Februari!F$6:F$161,SMALL(IF(Februari!$L$6:$L$161=$C$1,ROW(Februari!$L$6:$L$161)-ROW(Februari!$L$6)+1),ROW(D25))))</f>
        <v>Yulia</v>
      </c>
      <c r="F28" s="7" t="str">
        <f t="array" ref="F28">IF($A28="","",INDEX(Februari!G$6:G$161,SMALL(IF(Februari!$L$6:$L$161=$C$1,ROW(Februari!$L$6:$L$161)-ROW(Februari!$L$6)+1),ROW(E25))))</f>
        <v>Vivi</v>
      </c>
      <c r="G28" s="7" t="str">
        <f t="array" ref="G28">IF($A28="","",INDEX(Februari!H$6:H$161,SMALL(IF(Februari!$L$6:$L$161=$C$1,ROW(Februari!$L$6:$L$161)-ROW(Februari!$L$6)+1),ROW(F25))))</f>
        <v>Pagi</v>
      </c>
      <c r="H28" s="7" t="str">
        <f t="array" ref="H28">IF($A28="","",INDEX(Februari!I$6:I$161,SMALL(IF(Februari!$L$6:$L$161=$C$1,ROW(Februari!$L$6:$L$161)-ROW(Februari!$L$6)+1),ROW(G25))))</f>
        <v>Ternate SMA Negeri 5 Kota Ternate</v>
      </c>
      <c r="I28" s="103" t="str">
        <f t="array" ref="I28">IF($A28="","",INDEX(Februari!J$6:J$161,SMALL(IF(Februari!$L$6:$L$161=$C$1,ROW(Februari!$L$6:$L$161)-ROW(Februari!$L$6)+1),ROW(H25))))</f>
        <v>Peresmian</v>
      </c>
      <c r="J28" s="104" t="str">
        <f t="array" ref="J28">IF($A28="","",INDEX(Februari!K$6:K$161,SMALL(IF(Februari!$L$6:$L$161=$C$1,ROW(Februari!$L$6:$L$161)-ROW(Februari!$L$6)+1),ROW(I25))))</f>
        <v>Minuman Meja</v>
      </c>
      <c r="K28" s="9"/>
    </row>
    <row r="29" spans="1:11" ht="43.5">
      <c r="A29" s="6">
        <f t="array" ref="A29">IFERROR(INDEX(Februari!B$6:B$161,SMALL(IF(Februari!$L$6:$L$161=$C$1,ROW(Februari!$L$6:$L$161)-ROW(Februari!$L$6)+1),ROW(A26))),"")</f>
        <v>46058</v>
      </c>
      <c r="B29" s="7">
        <f t="array" ref="B29">IF($A29="","",INDEX(Februari!C$6:C$161,SMALL(IF(Februari!$L$6:$L$161=$C$1,ROW(Februari!$L$6:$L$161)-ROW(Februari!$L$6)+1),ROW(A26))))</f>
        <v>860000</v>
      </c>
      <c r="C29" s="7">
        <f t="array" ref="C29">IF($A29="","",INDEX(Februari!D$6:D$161,SMALL(IF(Februari!$L$6:$L$161=$C$1,ROW(Februari!$L$6:$L$161)-ROW(Februari!$L$6)+1),ROW(B26))))</f>
        <v>860000</v>
      </c>
      <c r="D29" s="7" t="str">
        <f t="array" ref="D29">IF($A29="","",INDEX(Februari!E$6:E$161,SMALL(IF(Februari!$L$6:$L$161=$C$1,ROW(Februari!$L$6:$L$161)-ROW(Februari!$L$6)+1),ROW(C26))))</f>
        <v>Om Dade</v>
      </c>
      <c r="E29" s="7" t="str">
        <f t="array" ref="E29">IF($A29="","",INDEX(Februari!F$6:F$161,SMALL(IF(Februari!$L$6:$L$161=$C$1,ROW(Februari!$L$6:$L$161)-ROW(Februari!$L$6)+1),ROW(D26))))</f>
        <v>Yulia</v>
      </c>
      <c r="F29" s="7" t="str">
        <f t="array" ref="F29">IF($A29="","",INDEX(Februari!G$6:G$161,SMALL(IF(Februari!$L$6:$L$161=$C$1,ROW(Februari!$L$6:$L$161)-ROW(Februari!$L$6)+1),ROW(E26))))</f>
        <v>Vivi</v>
      </c>
      <c r="G29" s="7" t="str">
        <f t="array" ref="G29">IF($A29="","",INDEX(Februari!H$6:H$161,SMALL(IF(Februari!$L$6:$L$161=$C$1,ROW(Februari!$L$6:$L$161)-ROW(Februari!$L$6)+1),ROW(F26))))</f>
        <v>Pagi</v>
      </c>
      <c r="H29" s="7" t="str">
        <f t="array" ref="H29">IF($A29="","",INDEX(Februari!I$6:I$161,SMALL(IF(Februari!$L$6:$L$161=$C$1,ROW(Februari!$L$6:$L$161)-ROW(Februari!$L$6)+1),ROW(G26))))</f>
        <v>Sofifi, SPBU SOfifi</v>
      </c>
      <c r="I29" s="103" t="str">
        <f t="array" ref="I29">IF($A29="","",INDEX(Februari!J$6:J$161,SMALL(IF(Februari!$L$6:$L$161=$C$1,ROW(Februari!$L$6:$L$161)-ROW(Februari!$L$6)+1),ROW(H26))))</f>
        <v>Pembelian BBM Mobil SEKDIS di Sofifi</v>
      </c>
      <c r="J29" s="104">
        <f t="array" ref="J29">IF($A29="","",INDEX(Februari!K$6:K$161,SMALL(IF(Februari!$L$6:$L$161=$C$1,ROW(Februari!$L$6:$L$161)-ROW(Februari!$L$6)+1),ROW(I26))))</f>
        <v>0</v>
      </c>
      <c r="K29" s="9"/>
    </row>
    <row r="30" spans="1:11" ht="43.5">
      <c r="A30" s="6">
        <f t="array" ref="A30">IFERROR(INDEX(Februari!B$6:B$161,SMALL(IF(Februari!$L$6:$L$161=$C$1,ROW(Februari!$L$6:$L$161)-ROW(Februari!$L$6)+1),ROW(A27))),"")</f>
        <v>46058</v>
      </c>
      <c r="B30" s="7">
        <f t="array" ref="B30">IF($A30="","",INDEX(Februari!C$6:C$161,SMALL(IF(Februari!$L$6:$L$161=$C$1,ROW(Februari!$L$6:$L$161)-ROW(Februari!$L$6)+1),ROW(A27))))</f>
        <v>840000</v>
      </c>
      <c r="C30" s="7">
        <f t="array" ref="C30">IF($A30="","",INDEX(Februari!D$6:D$161,SMALL(IF(Februari!$L$6:$L$161=$C$1,ROW(Februari!$L$6:$L$161)-ROW(Februari!$L$6)+1),ROW(B27))))</f>
        <v>840000</v>
      </c>
      <c r="D30" s="7" t="str">
        <f t="array" ref="D30">IF($A30="","",INDEX(Februari!E$6:E$161,SMALL(IF(Februari!$L$6:$L$161=$C$1,ROW(Februari!$L$6:$L$161)-ROW(Februari!$L$6)+1),ROW(C27))))</f>
        <v>Pa Iwan</v>
      </c>
      <c r="E30" s="7" t="str">
        <f t="array" ref="E30">IF($A30="","",INDEX(Februari!F$6:F$161,SMALL(IF(Februari!$L$6:$L$161=$C$1,ROW(Februari!$L$6:$L$161)-ROW(Februari!$L$6)+1),ROW(D27))))</f>
        <v>Yulia</v>
      </c>
      <c r="F30" s="7" t="str">
        <f t="array" ref="F30">IF($A30="","",INDEX(Februari!G$6:G$161,SMALL(IF(Februari!$L$6:$L$161=$C$1,ROW(Februari!$L$6:$L$161)-ROW(Februari!$L$6)+1),ROW(E27))))</f>
        <v>Vivi</v>
      </c>
      <c r="G30" s="7" t="str">
        <f t="array" ref="G30">IF($A30="","",INDEX(Februari!H$6:H$161,SMALL(IF(Februari!$L$6:$L$161=$C$1,ROW(Februari!$L$6:$L$161)-ROW(Februari!$L$6)+1),ROW(F27))))</f>
        <v>Pagi</v>
      </c>
      <c r="H30" s="7" t="str">
        <f t="array" ref="H30">IF($A30="","",INDEX(Februari!I$6:I$161,SMALL(IF(Februari!$L$6:$L$161=$C$1,ROW(Februari!$L$6:$L$161)-ROW(Februari!$L$6)+1),ROW(G27))))</f>
        <v>Sofifi, SPBU SOfifi</v>
      </c>
      <c r="I30" s="103" t="str">
        <f t="array" ref="I30">IF($A30="","",INDEX(Februari!J$6:J$161,SMALL(IF(Februari!$L$6:$L$161=$C$1,ROW(Februari!$L$6:$L$161)-ROW(Februari!$L$6)+1),ROW(H27))))</f>
        <v>Pembelian BBM Mobil KADIS di Sofifi</v>
      </c>
      <c r="J30" s="104">
        <f t="array" ref="J30">IF($A30="","",INDEX(Februari!K$6:K$161,SMALL(IF(Februari!$L$6:$L$161=$C$1,ROW(Februari!$L$6:$L$161)-ROW(Februari!$L$6)+1),ROW(I27))))</f>
        <v>0</v>
      </c>
      <c r="K30" s="9"/>
    </row>
    <row r="31" spans="1:11" ht="101.5">
      <c r="A31" s="6">
        <f t="array" ref="A31">IFERROR(INDEX(Februari!B$6:B$161,SMALL(IF(Februari!$L$6:$L$161=$C$1,ROW(Februari!$L$6:$L$161)-ROW(Februari!$L$6)+1),ROW(A28))),"")</f>
        <v>46058</v>
      </c>
      <c r="B31" s="7">
        <f t="array" ref="B31">IF($A31="","",INDEX(Februari!C$6:C$161,SMALL(IF(Februari!$L$6:$L$161=$C$1,ROW(Februari!$L$6:$L$161)-ROW(Februari!$L$6)+1),ROW(A28))))</f>
        <v>4500000</v>
      </c>
      <c r="C31" s="7">
        <f t="array" ref="C31">IF($A31="","",INDEX(Februari!D$6:D$161,SMALL(IF(Februari!$L$6:$L$161=$C$1,ROW(Februari!$L$6:$L$161)-ROW(Februari!$L$6)+1),ROW(B28))))</f>
        <v>4500000</v>
      </c>
      <c r="D31" s="7" t="str">
        <f t="array" ref="D31">IF($A31="","",INDEX(Februari!E$6:E$161,SMALL(IF(Februari!$L$6:$L$161=$C$1,ROW(Februari!$L$6:$L$161)-ROW(Februari!$L$6)+1),ROW(C28))))</f>
        <v>Media-media</v>
      </c>
      <c r="E31" s="7" t="str">
        <f t="array" ref="E31">IF($A31="","",INDEX(Februari!F$6:F$161,SMALL(IF(Februari!$L$6:$L$161=$C$1,ROW(Februari!$L$6:$L$161)-ROW(Februari!$L$6)+1),ROW(D28))))</f>
        <v>Yulia</v>
      </c>
      <c r="F31" s="7" t="str">
        <f t="array" ref="F31">IF($A31="","",INDEX(Februari!G$6:G$161,SMALL(IF(Februari!$L$6:$L$161=$C$1,ROW(Februari!$L$6:$L$161)-ROW(Februari!$L$6)+1),ROW(E28))))</f>
        <v>Vivi</v>
      </c>
      <c r="G31" s="7" t="str">
        <f t="array" ref="G31">IF($A31="","",INDEX(Februari!H$6:H$161,SMALL(IF(Februari!$L$6:$L$161=$C$1,ROW(Februari!$L$6:$L$161)-ROW(Februari!$L$6)+1),ROW(F28))))</f>
        <v>Siang</v>
      </c>
      <c r="H31" s="7" t="str">
        <f t="array" ref="H31">IF($A31="","",INDEX(Februari!I$6:I$161,SMALL(IF(Februari!$L$6:$L$161=$C$1,ROW(Februari!$L$6:$L$161)-ROW(Februari!$L$6)+1),ROW(G28))))</f>
        <v>Sofifi, Kantor DIKBUD</v>
      </c>
      <c r="I31" s="103" t="str">
        <f t="array" ref="I31">IF($A31="","",INDEX(Februari!J$6:J$161,SMALL(IF(Februari!$L$6:$L$161=$C$1,ROW(Februari!$L$6:$L$161)-ROW(Februari!$L$6)+1),ROW(H28))))</f>
        <v>Pembayaran kepada media-media yang di undang untuk peresmian Aula SMA N 5 Kota Ternate</v>
      </c>
      <c r="J31" s="104" t="str">
        <f t="array" ref="J31">IF($A31="","",INDEX(Februari!K$6:K$161,SMALL(IF(Februari!$L$6:$L$161=$C$1,ROW(Februari!$L$6:$L$161)-ROW(Februari!$L$6)+1),ROW(I28))))</f>
        <v>Daffa</v>
      </c>
      <c r="K31" s="9"/>
    </row>
    <row r="32" spans="1:11">
      <c r="A32" s="6">
        <f t="array" ref="A32">IFERROR(INDEX(Februari!B$6:B$161,SMALL(IF(Februari!$L$6:$L$161=$C$1,ROW(Februari!$L$6:$L$161)-ROW(Februari!$L$6)+1),ROW(A29))),"")</f>
        <v>0</v>
      </c>
      <c r="B32" s="7">
        <f t="array" ref="B32">IF($A32="","",INDEX(Februari!C$6:C$161,SMALL(IF(Februari!$L$6:$L$161=$C$1,ROW(Februari!$L$6:$L$161)-ROW(Februari!$L$6)+1),ROW(A29))))</f>
        <v>20000</v>
      </c>
      <c r="C32" s="7">
        <f t="array" ref="C32">IF($A32="","",INDEX(Februari!D$6:D$161,SMALL(IF(Februari!$L$6:$L$161=$C$1,ROW(Februari!$L$6:$L$161)-ROW(Februari!$L$6)+1),ROW(B29))))</f>
        <v>20000</v>
      </c>
      <c r="D32" s="7" t="str">
        <f t="array" ref="D32">IF($A32="","",INDEX(Februari!E$6:E$161,SMALL(IF(Februari!$L$6:$L$161=$C$1,ROW(Februari!$L$6:$L$161)-ROW(Februari!$L$6)+1),ROW(C29))))</f>
        <v xml:space="preserve">Brilling </v>
      </c>
      <c r="E32" s="7" t="str">
        <f t="array" ref="E32">IF($A32="","",INDEX(Februari!F$6:F$161,SMALL(IF(Februari!$L$6:$L$161=$C$1,ROW(Februari!$L$6:$L$161)-ROW(Februari!$L$6)+1),ROW(D29))))</f>
        <v>Yulia</v>
      </c>
      <c r="F32" s="7" t="str">
        <f t="array" ref="F32">IF($A32="","",INDEX(Februari!G$6:G$161,SMALL(IF(Februari!$L$6:$L$161=$C$1,ROW(Februari!$L$6:$L$161)-ROW(Februari!$L$6)+1),ROW(E29))))</f>
        <v>Vivi</v>
      </c>
      <c r="G32" s="7" t="str">
        <f t="array" ref="G32">IF($A32="","",INDEX(Februari!H$6:H$161,SMALL(IF(Februari!$L$6:$L$161=$C$1,ROW(Februari!$L$6:$L$161)-ROW(Februari!$L$6)+1),ROW(F29))))</f>
        <v>Siang</v>
      </c>
      <c r="H32" s="7" t="str">
        <f t="array" ref="H32">IF($A32="","",INDEX(Februari!I$6:I$161,SMALL(IF(Februari!$L$6:$L$161=$C$1,ROW(Februari!$L$6:$L$161)-ROW(Februari!$L$6)+1),ROW(G29))))</f>
        <v>Sofifi, Kantor DIKBUD</v>
      </c>
      <c r="I32" s="103" t="str">
        <f t="array" ref="I32">IF($A32="","",INDEX(Februari!J$6:J$161,SMALL(IF(Februari!$L$6:$L$161=$C$1,ROW(Februari!$L$6:$L$161)-ROW(Februari!$L$6)+1),ROW(H29))))</f>
        <v>Ongkos Transfer</v>
      </c>
      <c r="J32" s="104">
        <f t="array" ref="J32">IF($A32="","",INDEX(Februari!K$6:K$161,SMALL(IF(Februari!$L$6:$L$161=$C$1,ROW(Februari!$L$6:$L$161)-ROW(Februari!$L$6)+1),ROW(I29))))</f>
        <v>0</v>
      </c>
      <c r="K32" s="9"/>
    </row>
    <row r="33" spans="1:11" ht="43.5">
      <c r="A33" s="6">
        <f t="array" ref="A33">IFERROR(INDEX(Februari!B$6:B$161,SMALL(IF(Februari!$L$6:$L$161=$C$1,ROW(Februari!$L$6:$L$161)-ROW(Februari!$L$6)+1),ROW(A30))),"")</f>
        <v>46058</v>
      </c>
      <c r="B33" s="7">
        <f t="array" ref="B33">IF($A33="","",INDEX(Februari!C$6:C$161,SMALL(IF(Februari!$L$6:$L$161=$C$1,ROW(Februari!$L$6:$L$161)-ROW(Februari!$L$6)+1),ROW(A30))))</f>
        <v>2500000</v>
      </c>
      <c r="C33" s="7">
        <f t="array" ref="C33">IF($A33="","",INDEX(Februari!D$6:D$161,SMALL(IF(Februari!$L$6:$L$161=$C$1,ROW(Februari!$L$6:$L$161)-ROW(Februari!$L$6)+1),ROW(B30))))</f>
        <v>2500000</v>
      </c>
      <c r="D33" s="7" t="str">
        <f t="array" ref="D33">IF($A33="","",INDEX(Februari!E$6:E$161,SMALL(IF(Februari!$L$6:$L$161=$C$1,ROW(Februari!$L$6:$L$161)-ROW(Februari!$L$6)+1),ROW(C30))))</f>
        <v>Teras Atiqah</v>
      </c>
      <c r="E33" s="7" t="str">
        <f t="array" ref="E33">IF($A33="","",INDEX(Februari!F$6:F$161,SMALL(IF(Februari!$L$6:$L$161=$C$1,ROW(Februari!$L$6:$L$161)-ROW(Februari!$L$6)+1),ROW(D30))))</f>
        <v>Yulia</v>
      </c>
      <c r="F33" s="7" t="str">
        <f t="array" ref="F33">IF($A33="","",INDEX(Februari!G$6:G$161,SMALL(IF(Februari!$L$6:$L$161=$C$1,ROW(Februari!$L$6:$L$161)-ROW(Februari!$L$6)+1),ROW(E30))))</f>
        <v>Vivi</v>
      </c>
      <c r="G33" s="7" t="str">
        <f t="array" ref="G33">IF($A33="","",INDEX(Februari!H$6:H$161,SMALL(IF(Februari!$L$6:$L$161=$C$1,ROW(Februari!$L$6:$L$161)-ROW(Februari!$L$6)+1),ROW(F30))))</f>
        <v>Pagi</v>
      </c>
      <c r="H33" s="7" t="str">
        <f t="array" ref="H33">IF($A33="","",INDEX(Februari!I$6:I$161,SMALL(IF(Februari!$L$6:$L$161=$C$1,ROW(Februari!$L$6:$L$161)-ROW(Februari!$L$6)+1),ROW(G30))))</f>
        <v>Sofifi, Kantor DIKBUD</v>
      </c>
      <c r="I33" s="103" t="str">
        <f t="array" ref="I33">IF($A33="","",INDEX(Februari!J$6:J$161,SMALL(IF(Februari!$L$6:$L$161=$C$1,ROW(Februari!$L$6:$L$161)-ROW(Februari!$L$6)+1),ROW(H30))))</f>
        <v>Pembelian Snack Pagi, di SMK Negeri 1 Kota Ternate</v>
      </c>
      <c r="J33" s="104" t="str">
        <f t="array" ref="J33">IF($A33="","",INDEX(Februari!K$6:K$161,SMALL(IF(Februari!$L$6:$L$161=$C$1,ROW(Februari!$L$6:$L$161)-ROW(Februari!$L$6)+1),ROW(I30))))</f>
        <v>Teras Atiqah</v>
      </c>
      <c r="K33" s="9"/>
    </row>
    <row r="34" spans="1:11" ht="58">
      <c r="A34" s="6">
        <f t="array" ref="A34">IFERROR(INDEX(Februari!B$6:B$161,SMALL(IF(Februari!$L$6:$L$161=$C$1,ROW(Februari!$L$6:$L$161)-ROW(Februari!$L$6)+1),ROW(A31))),"")</f>
        <v>0</v>
      </c>
      <c r="B34" s="7">
        <f t="array" ref="B34">IF($A34="","",INDEX(Februari!C$6:C$161,SMALL(IF(Februari!$L$6:$L$161=$C$1,ROW(Februari!$L$6:$L$161)-ROW(Februari!$L$6)+1),ROW(A31))))</f>
        <v>444700</v>
      </c>
      <c r="C34" s="7">
        <f t="array" ref="C34">IF($A34="","",INDEX(Februari!D$6:D$161,SMALL(IF(Februari!$L$6:$L$161=$C$1,ROW(Februari!$L$6:$L$161)-ROW(Februari!$L$6)+1),ROW(B31))))</f>
        <v>444700</v>
      </c>
      <c r="D34" s="7" t="str">
        <f t="array" ref="D34">IF($A34="","",INDEX(Februari!E$6:E$161,SMALL(IF(Februari!$L$6:$L$161=$C$1,ROW(Februari!$L$6:$L$161)-ROW(Februari!$L$6)+1),ROW(C31))))</f>
        <v>Teras Atiqah</v>
      </c>
      <c r="E34" s="7" t="str">
        <f t="array" ref="E34">IF($A34="","",INDEX(Februari!F$6:F$161,SMALL(IF(Februari!$L$6:$L$161=$C$1,ROW(Februari!$L$6:$L$161)-ROW(Februari!$L$6)+1),ROW(D31))))</f>
        <v>Yulia</v>
      </c>
      <c r="F34" s="7" t="str">
        <f t="array" ref="F34">IF($A34="","",INDEX(Februari!G$6:G$161,SMALL(IF(Februari!$L$6:$L$161=$C$1,ROW(Februari!$L$6:$L$161)-ROW(Februari!$L$6)+1),ROW(E31))))</f>
        <v>Vivi</v>
      </c>
      <c r="G34" s="7" t="str">
        <f t="array" ref="G34">IF($A34="","",INDEX(Februari!H$6:H$161,SMALL(IF(Februari!$L$6:$L$161=$C$1,ROW(Februari!$L$6:$L$161)-ROW(Februari!$L$6)+1),ROW(F31))))</f>
        <v>Pagi</v>
      </c>
      <c r="H34" s="7" t="str">
        <f t="array" ref="H34">IF($A34="","",INDEX(Februari!I$6:I$161,SMALL(IF(Februari!$L$6:$L$161=$C$1,ROW(Februari!$L$6:$L$161)-ROW(Februari!$L$6)+1),ROW(G31))))</f>
        <v>Sofifi, Kantor DIKBUD</v>
      </c>
      <c r="I34" s="103" t="str">
        <f t="array" ref="I34">IF($A34="","",INDEX(Februari!J$6:J$161,SMALL(IF(Februari!$L$6:$L$161=$C$1,ROW(Februari!$L$6:$L$161)-ROW(Februari!$L$6)+1),ROW(H31))))</f>
        <v>Pembelian Minuman di SMK Negeri 1 Kota Ternate</v>
      </c>
      <c r="J34" s="104" t="str">
        <f t="array" ref="J34">IF($A34="","",INDEX(Februari!K$6:K$161,SMALL(IF(Februari!$L$6:$L$161=$C$1,ROW(Februari!$L$6:$L$161)-ROW(Februari!$L$6)+1),ROW(I31))))</f>
        <v>Teras Atiqah</v>
      </c>
      <c r="K34" s="9"/>
    </row>
    <row r="35" spans="1:11" ht="43.5">
      <c r="A35" s="6">
        <f t="array" ref="A35">IFERROR(INDEX(Februari!B$6:B$161,SMALL(IF(Februari!$L$6:$L$161=$C$1,ROW(Februari!$L$6:$L$161)-ROW(Februari!$L$6)+1),ROW(A32))),"")</f>
        <v>46058</v>
      </c>
      <c r="B35" s="7">
        <f t="array" ref="B35">IF($A35="","",INDEX(Februari!C$6:C$161,SMALL(IF(Februari!$L$6:$L$161=$C$1,ROW(Februari!$L$6:$L$161)-ROW(Februari!$L$6)+1),ROW(A32))))</f>
        <v>800000</v>
      </c>
      <c r="C35" s="7">
        <f t="array" ref="C35">IF($A35="","",INDEX(Februari!D$6:D$161,SMALL(IF(Februari!$L$6:$L$161=$C$1,ROW(Februari!$L$6:$L$161)-ROW(Februari!$L$6)+1),ROW(B32))))</f>
        <v>800000</v>
      </c>
      <c r="D35" s="7" t="str">
        <f t="array" ref="D35">IF($A35="","",INDEX(Februari!E$6:E$161,SMALL(IF(Februari!$L$6:$L$161=$C$1,ROW(Februari!$L$6:$L$161)-ROW(Februari!$L$6)+1),ROW(C32))))</f>
        <v>BAPAK AFDAL</v>
      </c>
      <c r="E35" s="7" t="str">
        <f t="array" ref="E35">IF($A35="","",INDEX(Februari!F$6:F$161,SMALL(IF(Februari!$L$6:$L$161=$C$1,ROW(Februari!$L$6:$L$161)-ROW(Februari!$L$6)+1),ROW(D32))))</f>
        <v>Yulia</v>
      </c>
      <c r="F35" s="7" t="str">
        <f t="array" ref="F35">IF($A35="","",INDEX(Februari!G$6:G$161,SMALL(IF(Februari!$L$6:$L$161=$C$1,ROW(Februari!$L$6:$L$161)-ROW(Februari!$L$6)+1),ROW(E32))))</f>
        <v>Vivi</v>
      </c>
      <c r="G35" s="7" t="str">
        <f t="array" ref="G35">IF($A35="","",INDEX(Februari!H$6:H$161,SMALL(IF(Februari!$L$6:$L$161=$C$1,ROW(Februari!$L$6:$L$161)-ROW(Februari!$L$6)+1),ROW(F32))))</f>
        <v>Siang</v>
      </c>
      <c r="H35" s="7" t="str">
        <f t="array" ref="H35">IF($A35="","",INDEX(Februari!I$6:I$161,SMALL(IF(Februari!$L$6:$L$161=$C$1,ROW(Februari!$L$6:$L$161)-ROW(Februari!$L$6)+1),ROW(G32))))</f>
        <v>Sofifi, Kantor DIKBUD</v>
      </c>
      <c r="I35" s="103" t="str">
        <f t="array" ref="I35">IF($A35="","",INDEX(Februari!J$6:J$161,SMALL(IF(Februari!$L$6:$L$161=$C$1,ROW(Februari!$L$6:$L$161)-ROW(Februari!$L$6)+1),ROW(H32))))</f>
        <v>Service AC Ruangan Sekretaris Dinas 2 unit</v>
      </c>
      <c r="J35" s="104">
        <f t="array" ref="J35">IF($A35="","",INDEX(Februari!K$6:K$161,SMALL(IF(Februari!$L$6:$L$161=$C$1,ROW(Februari!$L$6:$L$161)-ROW(Februari!$L$6)+1),ROW(I32))))</f>
        <v>0</v>
      </c>
      <c r="K35" s="9"/>
    </row>
    <row r="36" spans="1:11" ht="58">
      <c r="A36" s="6">
        <f t="array" ref="A36">IFERROR(INDEX(Februari!B$6:B$161,SMALL(IF(Februari!$L$6:$L$161=$C$1,ROW(Februari!$L$6:$L$161)-ROW(Februari!$L$6)+1),ROW(A33))),"")</f>
        <v>46059</v>
      </c>
      <c r="B36" s="7">
        <f t="array" ref="B36">IF($A36="","",INDEX(Februari!C$6:C$161,SMALL(IF(Februari!$L$6:$L$161=$C$1,ROW(Februari!$L$6:$L$161)-ROW(Februari!$L$6)+1),ROW(A33))))</f>
        <v>150000</v>
      </c>
      <c r="C36" s="7">
        <f t="array" ref="C36">IF($A36="","",INDEX(Februari!D$6:D$161,SMALL(IF(Februari!$L$6:$L$161=$C$1,ROW(Februari!$L$6:$L$161)-ROW(Februari!$L$6)+1),ROW(B33))))</f>
        <v>150000</v>
      </c>
      <c r="D36" s="7" t="str">
        <f t="array" ref="D36">IF($A36="","",INDEX(Februari!E$6:E$161,SMALL(IF(Februari!$L$6:$L$161=$C$1,ROW(Februari!$L$6:$L$161)-ROW(Februari!$L$6)+1),ROW(C33))))</f>
        <v>Kantor Pos Ternate</v>
      </c>
      <c r="E36" s="7" t="str">
        <f t="array" ref="E36">IF($A36="","",INDEX(Februari!F$6:F$161,SMALL(IF(Februari!$L$6:$L$161=$C$1,ROW(Februari!$L$6:$L$161)-ROW(Februari!$L$6)+1),ROW(D33))))</f>
        <v>Yulia</v>
      </c>
      <c r="F36" s="7" t="str">
        <f t="array" ref="F36">IF($A36="","",INDEX(Februari!G$6:G$161,SMALL(IF(Februari!$L$6:$L$161=$C$1,ROW(Februari!$L$6:$L$161)-ROW(Februari!$L$6)+1),ROW(E33))))</f>
        <v>Vivi</v>
      </c>
      <c r="G36" s="7" t="str">
        <f t="array" ref="G36">IF($A36="","",INDEX(Februari!H$6:H$161,SMALL(IF(Februari!$L$6:$L$161=$C$1,ROW(Februari!$L$6:$L$161)-ROW(Februari!$L$6)+1),ROW(F33))))</f>
        <v>Pagi</v>
      </c>
      <c r="H36" s="7" t="str">
        <f t="array" ref="H36">IF($A36="","",INDEX(Februari!I$6:I$161,SMALL(IF(Februari!$L$6:$L$161=$C$1,ROW(Februari!$L$6:$L$161)-ROW(Februari!$L$6)+1),ROW(G33))))</f>
        <v>Ternate</v>
      </c>
      <c r="I36" s="103" t="str">
        <f t="array" ref="I36">IF($A36="","",INDEX(Februari!J$6:J$161,SMALL(IF(Februari!$L$6:$L$161=$C$1,ROW(Februari!$L$6:$L$161)-ROW(Februari!$L$6)+1),ROW(H33))))</f>
        <v>Pembelian Materai Untuk Keperluan Kontrak Catring Teras Atiqa</v>
      </c>
      <c r="J36" s="104" t="str">
        <f t="array" ref="J36">IF($A36="","",INDEX(Februari!K$6:K$161,SMALL(IF(Februari!$L$6:$L$161=$C$1,ROW(Februari!$L$6:$L$161)-ROW(Februari!$L$6)+1),ROW(I33))))</f>
        <v>Teras Atiqah</v>
      </c>
      <c r="K36" s="9"/>
    </row>
    <row r="37" spans="1:11" ht="29">
      <c r="A37" s="6">
        <f t="array" ref="A37">IFERROR(INDEX(Februari!B$6:B$161,SMALL(IF(Februari!$L$6:$L$161=$C$1,ROW(Februari!$L$6:$L$161)-ROW(Februari!$L$6)+1),ROW(A34))),"")</f>
        <v>46059</v>
      </c>
      <c r="B37" s="7">
        <f t="array" ref="B37">IF($A37="","",INDEX(Februari!C$6:C$161,SMALL(IF(Februari!$L$6:$L$161=$C$1,ROW(Februari!$L$6:$L$161)-ROW(Februari!$L$6)+1),ROW(A34))))</f>
        <v>500600</v>
      </c>
      <c r="C37" s="7">
        <f t="array" ref="C37">IF($A37="","",INDEX(Februari!D$6:D$161,SMALL(IF(Februari!$L$6:$L$161=$C$1,ROW(Februari!$L$6:$L$161)-ROW(Februari!$L$6)+1),ROW(B34))))</f>
        <v>500600</v>
      </c>
      <c r="D37" s="7" t="str">
        <f t="array" ref="D37">IF($A37="","",INDEX(Februari!E$6:E$161,SMALL(IF(Februari!$L$6:$L$161=$C$1,ROW(Februari!$L$6:$L$161)-ROW(Februari!$L$6)+1),ROW(C34))))</f>
        <v>Sabil</v>
      </c>
      <c r="E37" s="7" t="str">
        <f t="array" ref="E37">IF($A37="","",INDEX(Februari!F$6:F$161,SMALL(IF(Februari!$L$6:$L$161=$C$1,ROW(Februari!$L$6:$L$161)-ROW(Februari!$L$6)+1),ROW(D34))))</f>
        <v>Yulia</v>
      </c>
      <c r="F37" s="7" t="str">
        <f t="array" ref="F37">IF($A37="","",INDEX(Februari!G$6:G$161,SMALL(IF(Februari!$L$6:$L$161=$C$1,ROW(Februari!$L$6:$L$161)-ROW(Februari!$L$6)+1),ROW(E34))))</f>
        <v>Vivi</v>
      </c>
      <c r="G37" s="7" t="str">
        <f t="array" ref="G37">IF($A37="","",INDEX(Februari!H$6:H$161,SMALL(IF(Februari!$L$6:$L$161=$C$1,ROW(Februari!$L$6:$L$161)-ROW(Februari!$L$6)+1),ROW(F34))))</f>
        <v>Pagi</v>
      </c>
      <c r="H37" s="7" t="str">
        <f t="array" ref="H37">IF($A37="","",INDEX(Februari!I$6:I$161,SMALL(IF(Februari!$L$6:$L$161=$C$1,ROW(Februari!$L$6:$L$161)-ROW(Februari!$L$6)+1),ROW(G34))))</f>
        <v>Sofifi, Kantor DIKBUD</v>
      </c>
      <c r="I37" s="103" t="str">
        <f t="array" ref="I37">IF($A37="","",INDEX(Februari!J$6:J$161,SMALL(IF(Februari!$L$6:$L$161=$C$1,ROW(Februari!$L$6:$L$161)-ROW(Februari!$L$6)+1),ROW(H34))))</f>
        <v>Pembelian BBM KABID SMA</v>
      </c>
      <c r="J37" s="104" t="str">
        <f t="array" ref="J37">IF($A37="","",INDEX(Februari!K$6:K$161,SMALL(IF(Februari!$L$6:$L$161=$C$1,ROW(Februari!$L$6:$L$161)-ROW(Februari!$L$6)+1),ROW(I34))))</f>
        <v>Sabil</v>
      </c>
      <c r="K37" s="9"/>
    </row>
    <row r="38" spans="1:11">
      <c r="A38" s="6">
        <f t="array" ref="A38">IFERROR(INDEX(Februari!B$6:B$161,SMALL(IF(Februari!$L$6:$L$161=$C$1,ROW(Februari!$L$6:$L$161)-ROW(Februari!$L$6)+1),ROW(A35))),"")</f>
        <v>46060</v>
      </c>
      <c r="B38" s="7">
        <f t="array" ref="B38">IF($A38="","",INDEX(Februari!C$6:C$161,SMALL(IF(Februari!$L$6:$L$161=$C$1,ROW(Februari!$L$6:$L$161)-ROW(Februari!$L$6)+1),ROW(A35))))</f>
        <v>62000</v>
      </c>
      <c r="C38" s="7">
        <f t="array" ref="C38">IF($A38="","",INDEX(Februari!D$6:D$161,SMALL(IF(Februari!$L$6:$L$161=$C$1,ROW(Februari!$L$6:$L$161)-ROW(Februari!$L$6)+1),ROW(B35))))</f>
        <v>62000</v>
      </c>
      <c r="D38" s="7" t="str">
        <f t="array" ref="D38">IF($A38="","",INDEX(Februari!E$6:E$161,SMALL(IF(Februari!$L$6:$L$161=$C$1,ROW(Februari!$L$6:$L$161)-ROW(Februari!$L$6)+1),ROW(C35))))</f>
        <v>Yulia</v>
      </c>
      <c r="E38" s="7" t="str">
        <f t="array" ref="E38">IF($A38="","",INDEX(Februari!F$6:F$161,SMALL(IF(Februari!$L$6:$L$161=$C$1,ROW(Februari!$L$6:$L$161)-ROW(Februari!$L$6)+1),ROW(D35))))</f>
        <v>Yulia</v>
      </c>
      <c r="F38" s="7" t="str">
        <f t="array" ref="F38">IF($A38="","",INDEX(Februari!G$6:G$161,SMALL(IF(Februari!$L$6:$L$161=$C$1,ROW(Februari!$L$6:$L$161)-ROW(Februari!$L$6)+1),ROW(E35))))</f>
        <v>Vivi</v>
      </c>
      <c r="G38" s="7" t="str">
        <f t="array" ref="G38">IF($A38="","",INDEX(Februari!H$6:H$161,SMALL(IF(Februari!$L$6:$L$161=$C$1,ROW(Februari!$L$6:$L$161)-ROW(Februari!$L$6)+1),ROW(F35))))</f>
        <v>Malam</v>
      </c>
      <c r="H38" s="7" t="str">
        <f t="array" ref="H38">IF($A38="","",INDEX(Februari!I$6:I$161,SMALL(IF(Februari!$L$6:$L$161=$C$1,ROW(Februari!$L$6:$L$161)-ROW(Februari!$L$6)+1),ROW(G35))))</f>
        <v>Ternate</v>
      </c>
      <c r="I38" s="103" t="str">
        <f t="array" ref="I38">IF($A38="","",INDEX(Februari!J$6:J$161,SMALL(IF(Februari!$L$6:$L$161=$C$1,ROW(Februari!$L$6:$L$161)-ROW(Februari!$L$6)+1),ROW(H35))))</f>
        <v>Belanja kertas</v>
      </c>
      <c r="J38" s="104" t="str">
        <f t="array" ref="J38">IF($A38="","",INDEX(Februari!K$6:K$161,SMALL(IF(Februari!$L$6:$L$161=$C$1,ROW(Februari!$L$6:$L$161)-ROW(Februari!$L$6)+1),ROW(I35))))</f>
        <v>Data Grid</v>
      </c>
      <c r="K38" s="9"/>
    </row>
    <row r="39" spans="1:11" ht="29">
      <c r="A39" s="6">
        <f t="array" ref="A39">IFERROR(INDEX(Februari!B$6:B$161,SMALL(IF(Februari!$L$6:$L$161=$C$1,ROW(Februari!$L$6:$L$161)-ROW(Februari!$L$6)+1),ROW(A36))),"")</f>
        <v>46060</v>
      </c>
      <c r="B39" s="7">
        <f t="array" ref="B39">IF($A39="","",INDEX(Februari!C$6:C$161,SMALL(IF(Februari!$L$6:$L$161=$C$1,ROW(Februari!$L$6:$L$161)-ROW(Februari!$L$6)+1),ROW(A36))))</f>
        <v>300000</v>
      </c>
      <c r="C39" s="7">
        <f t="array" ref="C39">IF($A39="","",INDEX(Februari!D$6:D$161,SMALL(IF(Februari!$L$6:$L$161=$C$1,ROW(Februari!$L$6:$L$161)-ROW(Februari!$L$6)+1),ROW(B36))))</f>
        <v>300000</v>
      </c>
      <c r="D39" s="7" t="str">
        <f t="array" ref="D39">IF($A39="","",INDEX(Februari!E$6:E$161,SMALL(IF(Februari!$L$6:$L$161=$C$1,ROW(Februari!$L$6:$L$161)-ROW(Februari!$L$6)+1),ROW(C36))))</f>
        <v>Sabil</v>
      </c>
      <c r="E39" s="7" t="str">
        <f t="array" ref="E39">IF($A39="","",INDEX(Februari!F$6:F$161,SMALL(IF(Februari!$L$6:$L$161=$C$1,ROW(Februari!$L$6:$L$161)-ROW(Februari!$L$6)+1),ROW(D36))))</f>
        <v>Yulia</v>
      </c>
      <c r="F39" s="7" t="str">
        <f t="array" ref="F39">IF($A39="","",INDEX(Februari!G$6:G$161,SMALL(IF(Februari!$L$6:$L$161=$C$1,ROW(Februari!$L$6:$L$161)-ROW(Februari!$L$6)+1),ROW(E36))))</f>
        <v>Vivi</v>
      </c>
      <c r="G39" s="7" t="str">
        <f t="array" ref="G39">IF($A39="","",INDEX(Februari!H$6:H$161,SMALL(IF(Februari!$L$6:$L$161=$C$1,ROW(Februari!$L$6:$L$161)-ROW(Februari!$L$6)+1),ROW(F36))))</f>
        <v>Pagi</v>
      </c>
      <c r="H39" s="7" t="str">
        <f t="array" ref="H39">IF($A39="","",INDEX(Februari!I$6:I$161,SMALL(IF(Februari!$L$6:$L$161=$C$1,ROW(Februari!$L$6:$L$161)-ROW(Februari!$L$6)+1),ROW(G36))))</f>
        <v>Sofifi, Kantor DIKBUD</v>
      </c>
      <c r="I39" s="103" t="str">
        <f t="array" ref="I39">IF($A39="","",INDEX(Februari!J$6:J$161,SMALL(IF(Februari!$L$6:$L$161=$C$1,ROW(Februari!$L$6:$L$161)-ROW(Februari!$L$6)+1),ROW(H36))))</f>
        <v>Pembelian BBM KABID SMA</v>
      </c>
      <c r="J39" s="104" t="str">
        <f t="array" ref="J39">IF($A39="","",INDEX(Februari!K$6:K$161,SMALL(IF(Februari!$L$6:$L$161=$C$1,ROW(Februari!$L$6:$L$161)-ROW(Februari!$L$6)+1),ROW(I36))))</f>
        <v>Sabil</v>
      </c>
      <c r="K39" s="9"/>
    </row>
    <row r="40" spans="1:11" ht="29">
      <c r="A40" s="6">
        <f t="array" ref="A40">IFERROR(INDEX(Februari!B$6:B$161,SMALL(IF(Februari!$L$6:$L$161=$C$1,ROW(Februari!$L$6:$L$161)-ROW(Februari!$L$6)+1),ROW(A37))),"")</f>
        <v>46062</v>
      </c>
      <c r="B40" s="7">
        <f t="array" ref="B40">IF($A40="","",INDEX(Februari!C$6:C$161,SMALL(IF(Februari!$L$6:$L$161=$C$1,ROW(Februari!$L$6:$L$161)-ROW(Februari!$L$6)+1),ROW(A37))))</f>
        <v>2200000</v>
      </c>
      <c r="C40" s="7">
        <f t="array" ref="C40">IF($A40="","",INDEX(Februari!D$6:D$161,SMALL(IF(Februari!$L$6:$L$161=$C$1,ROW(Februari!$L$6:$L$161)-ROW(Februari!$L$6)+1),ROW(B37))))</f>
        <v>2200000</v>
      </c>
      <c r="D40" s="7" t="str">
        <f t="array" ref="D40">IF($A40="","",INDEX(Februari!E$6:E$161,SMALL(IF(Februari!$L$6:$L$161=$C$1,ROW(Februari!$L$6:$L$161)-ROW(Februari!$L$6)+1),ROW(C37))))</f>
        <v>KABID SMA</v>
      </c>
      <c r="E40" s="7" t="str">
        <f t="array" ref="E40">IF($A40="","",INDEX(Februari!F$6:F$161,SMALL(IF(Februari!$L$6:$L$161=$C$1,ROW(Februari!$L$6:$L$161)-ROW(Februari!$L$6)+1),ROW(D37))))</f>
        <v>Yulia</v>
      </c>
      <c r="F40" s="7" t="str">
        <f t="array" ref="F40">IF($A40="","",INDEX(Februari!G$6:G$161,SMALL(IF(Februari!$L$6:$L$161=$C$1,ROW(Februari!$L$6:$L$161)-ROW(Februari!$L$6)+1),ROW(E37))))</f>
        <v>Vivi</v>
      </c>
      <c r="G40" s="7" t="str">
        <f t="array" ref="G40">IF($A40="","",INDEX(Februari!H$6:H$161,SMALL(IF(Februari!$L$6:$L$161=$C$1,ROW(Februari!$L$6:$L$161)-ROW(Februari!$L$6)+1),ROW(F37))))</f>
        <v>Pagi</v>
      </c>
      <c r="H40" s="7" t="str">
        <f t="array" ref="H40">IF($A40="","",INDEX(Februari!I$6:I$161,SMALL(IF(Februari!$L$6:$L$161=$C$1,ROW(Februari!$L$6:$L$161)-ROW(Februari!$L$6)+1),ROW(G37))))</f>
        <v>Sofifi, Kantor DIKBUD</v>
      </c>
      <c r="I40" s="103" t="str">
        <f t="array" ref="I40">IF($A40="","",INDEX(Februari!J$6:J$161,SMALL(IF(Februari!$L$6:$L$161=$C$1,ROW(Februari!$L$6:$L$161)-ROW(Februari!$L$6)+1),ROW(H37))))</f>
        <v>BBM, Nginap dan Makan</v>
      </c>
      <c r="J40" s="104">
        <f t="array" ref="J40">IF($A40="","",INDEX(Februari!K$6:K$161,SMALL(IF(Februari!$L$6:$L$161=$C$1,ROW(Februari!$L$6:$L$161)-ROW(Februari!$L$6)+1),ROW(I37))))</f>
        <v>0</v>
      </c>
      <c r="K40" s="9"/>
    </row>
    <row r="41" spans="1:11">
      <c r="A41" s="6">
        <f t="array" ref="A41">IFERROR(INDEX(Februari!B$6:B$161,SMALL(IF(Februari!$L$6:$L$161=$C$1,ROW(Februari!$L$6:$L$161)-ROW(Februari!$L$6)+1),ROW(A38))),"")</f>
        <v>46062</v>
      </c>
      <c r="B41" s="7">
        <f t="array" ref="B41">IF($A41="","",INDEX(Februari!C$6:C$161,SMALL(IF(Februari!$L$6:$L$161=$C$1,ROW(Februari!$L$6:$L$161)-ROW(Februari!$L$6)+1),ROW(A38))))</f>
        <v>200000</v>
      </c>
      <c r="C41" s="7">
        <f t="array" ref="C41">IF($A41="","",INDEX(Februari!D$6:D$161,SMALL(IF(Februari!$L$6:$L$161=$C$1,ROW(Februari!$L$6:$L$161)-ROW(Februari!$L$6)+1),ROW(B38))))</f>
        <v>200000</v>
      </c>
      <c r="D41" s="7">
        <f t="array" ref="D41">IF($A41="","",INDEX(Februari!E$6:E$161,SMALL(IF(Februari!$L$6:$L$161=$C$1,ROW(Februari!$L$6:$L$161)-ROW(Februari!$L$6)+1),ROW(C38))))</f>
        <v>0</v>
      </c>
      <c r="E41" s="7" t="str">
        <f t="array" ref="E41">IF($A41="","",INDEX(Februari!F$6:F$161,SMALL(IF(Februari!$L$6:$L$161=$C$1,ROW(Februari!$L$6:$L$161)-ROW(Februari!$L$6)+1),ROW(D38))))</f>
        <v>Ana</v>
      </c>
      <c r="F41" s="7" t="str">
        <f t="array" ref="F41">IF($A41="","",INDEX(Februari!G$6:G$161,SMALL(IF(Februari!$L$6:$L$161=$C$1,ROW(Februari!$L$6:$L$161)-ROW(Februari!$L$6)+1),ROW(E38))))</f>
        <v>Vivi</v>
      </c>
      <c r="G41" s="7" t="str">
        <f t="array" ref="G41">IF($A41="","",INDEX(Februari!H$6:H$161,SMALL(IF(Februari!$L$6:$L$161=$C$1,ROW(Februari!$L$6:$L$161)-ROW(Februari!$L$6)+1),ROW(F38))))</f>
        <v>Pagi</v>
      </c>
      <c r="H41" s="7" t="str">
        <f t="array" ref="H41">IF($A41="","",INDEX(Februari!I$6:I$161,SMALL(IF(Februari!$L$6:$L$161=$C$1,ROW(Februari!$L$6:$L$161)-ROW(Februari!$L$6)+1),ROW(G38))))</f>
        <v>Sofifi, Kantor DIKBUD</v>
      </c>
      <c r="I41" s="103" t="str">
        <f t="array" ref="I41">IF($A41="","",INDEX(Februari!J$6:J$161,SMALL(IF(Februari!$L$6:$L$161=$C$1,ROW(Februari!$L$6:$L$161)-ROW(Februari!$L$6)+1),ROW(H38))))</f>
        <v>Beli MAP BENING</v>
      </c>
      <c r="J41" s="104">
        <f t="array" ref="J41">IF($A41="","",INDEX(Februari!K$6:K$161,SMALL(IF(Februari!$L$6:$L$161=$C$1,ROW(Februari!$L$6:$L$161)-ROW(Februari!$L$6)+1),ROW(I38))))</f>
        <v>0</v>
      </c>
      <c r="K41" s="9"/>
    </row>
    <row r="42" spans="1:11" ht="29">
      <c r="A42" s="6">
        <f t="array" ref="A42">IFERROR(INDEX(Februari!B$6:B$161,SMALL(IF(Februari!$L$6:$L$161=$C$1,ROW(Februari!$L$6:$L$161)-ROW(Februari!$L$6)+1),ROW(A39))),"")</f>
        <v>46062</v>
      </c>
      <c r="B42" s="7">
        <f t="array" ref="B42">IF($A42="","",INDEX(Februari!C$6:C$161,SMALL(IF(Februari!$L$6:$L$161=$C$1,ROW(Februari!$L$6:$L$161)-ROW(Februari!$L$6)+1),ROW(A39))))</f>
        <v>2000000</v>
      </c>
      <c r="C42" s="7">
        <f t="array" ref="C42">IF($A42="","",INDEX(Februari!D$6:D$161,SMALL(IF(Februari!$L$6:$L$161=$C$1,ROW(Februari!$L$6:$L$161)-ROW(Februari!$L$6)+1),ROW(B39))))</f>
        <v>2000000</v>
      </c>
      <c r="D42" s="7" t="str">
        <f t="array" ref="D42">IF($A42="","",INDEX(Februari!E$6:E$161,SMALL(IF(Februari!$L$6:$L$161=$C$1,ROW(Februari!$L$6:$L$161)-ROW(Februari!$L$6)+1),ROW(C39))))</f>
        <v>Pa Ongen</v>
      </c>
      <c r="E42" s="7" t="str">
        <f t="array" ref="E42">IF($A42="","",INDEX(Februari!F$6:F$161,SMALL(IF(Februari!$L$6:$L$161=$C$1,ROW(Februari!$L$6:$L$161)-ROW(Februari!$L$6)+1),ROW(D39))))</f>
        <v>Yulia</v>
      </c>
      <c r="F42" s="7" t="str">
        <f t="array" ref="F42">IF($A42="","",INDEX(Februari!G$6:G$161,SMALL(IF(Februari!$L$6:$L$161=$C$1,ROW(Februari!$L$6:$L$161)-ROW(Februari!$L$6)+1),ROW(E39))))</f>
        <v>Vivi</v>
      </c>
      <c r="G42" s="7" t="str">
        <f t="array" ref="G42">IF($A42="","",INDEX(Februari!H$6:H$161,SMALL(IF(Februari!$L$6:$L$161=$C$1,ROW(Februari!$L$6:$L$161)-ROW(Februari!$L$6)+1),ROW(F39))))</f>
        <v>Pagi</v>
      </c>
      <c r="H42" s="7" t="str">
        <f t="array" ref="H42">IF($A42="","",INDEX(Februari!I$6:I$161,SMALL(IF(Februari!$L$6:$L$161=$C$1,ROW(Februari!$L$6:$L$161)-ROW(Februari!$L$6)+1),ROW(G39))))</f>
        <v>Sofifi, Kantor DIKBUD</v>
      </c>
      <c r="I42" s="103" t="str">
        <f t="array" ref="I42">IF($A42="","",INDEX(Februari!J$6:J$161,SMALL(IF(Februari!$L$6:$L$161=$C$1,ROW(Februari!$L$6:$L$161)-ROW(Februari!$L$6)+1),ROW(H39))))</f>
        <v>Pembelian BBM 2 Mini Bus di Sofifi</v>
      </c>
      <c r="J42" s="104" t="str">
        <f t="array" ref="J42">IF($A42="","",INDEX(Februari!K$6:K$161,SMALL(IF(Februari!$L$6:$L$161=$C$1,ROW(Februari!$L$6:$L$161)-ROW(Februari!$L$6)+1),ROW(I39))))</f>
        <v>Perjalanan ke Tayawi</v>
      </c>
      <c r="K42" s="9"/>
    </row>
    <row r="43" spans="1:11" ht="29">
      <c r="A43" s="6">
        <f t="array" ref="A43">IFERROR(INDEX(Februari!B$6:B$161,SMALL(IF(Februari!$L$6:$L$161=$C$1,ROW(Februari!$L$6:$L$161)-ROW(Februari!$L$6)+1),ROW(A40))),"")</f>
        <v>46062</v>
      </c>
      <c r="B43" s="7">
        <f t="array" ref="B43">IF($A43="","",INDEX(Februari!C$6:C$161,SMALL(IF(Februari!$L$6:$L$161=$C$1,ROW(Februari!$L$6:$L$161)-ROW(Februari!$L$6)+1),ROW(A40))))</f>
        <v>2000000</v>
      </c>
      <c r="C43" s="7">
        <f t="array" ref="C43">IF($A43="","",INDEX(Februari!D$6:D$161,SMALL(IF(Februari!$L$6:$L$161=$C$1,ROW(Februari!$L$6:$L$161)-ROW(Februari!$L$6)+1),ROW(B40))))</f>
        <v>2000000</v>
      </c>
      <c r="D43" s="7" t="str">
        <f t="array" ref="D43">IF($A43="","",INDEX(Februari!E$6:E$161,SMALL(IF(Februari!$L$6:$L$161=$C$1,ROW(Februari!$L$6:$L$161)-ROW(Februari!$L$6)+1),ROW(C40))))</f>
        <v>Pa Iwan</v>
      </c>
      <c r="E43" s="7" t="str">
        <f t="array" ref="E43">IF($A43="","",INDEX(Februari!F$6:F$161,SMALL(IF(Februari!$L$6:$L$161=$C$1,ROW(Februari!$L$6:$L$161)-ROW(Februari!$L$6)+1),ROW(D40))))</f>
        <v>Yulia</v>
      </c>
      <c r="F43" s="7" t="str">
        <f t="array" ref="F43">IF($A43="","",INDEX(Februari!G$6:G$161,SMALL(IF(Februari!$L$6:$L$161=$C$1,ROW(Februari!$L$6:$L$161)-ROW(Februari!$L$6)+1),ROW(E40))))</f>
        <v>Vivi</v>
      </c>
      <c r="G43" s="7" t="str">
        <f t="array" ref="G43">IF($A43="","",INDEX(Februari!H$6:H$161,SMALL(IF(Februari!$L$6:$L$161=$C$1,ROW(Februari!$L$6:$L$161)-ROW(Februari!$L$6)+1),ROW(F40))))</f>
        <v>Pagi</v>
      </c>
      <c r="H43" s="7" t="str">
        <f t="array" ref="H43">IF($A43="","",INDEX(Februari!I$6:I$161,SMALL(IF(Februari!$L$6:$L$161=$C$1,ROW(Februari!$L$6:$L$161)-ROW(Februari!$L$6)+1),ROW(G40))))</f>
        <v>Sofifi, Kantor DIKBUD</v>
      </c>
      <c r="I43" s="103" t="str">
        <f t="array" ref="I43">IF($A43="","",INDEX(Februari!J$6:J$161,SMALL(IF(Februari!$L$6:$L$161=$C$1,ROW(Februari!$L$6:$L$161)-ROW(Februari!$L$6)+1),ROW(H40))))</f>
        <v>Pembelian BBM Fortuner di Sofifi</v>
      </c>
      <c r="J43" s="104" t="str">
        <f t="array" ref="J43">IF($A43="","",INDEX(Februari!K$6:K$161,SMALL(IF(Februari!$L$6:$L$161=$C$1,ROW(Februari!$L$6:$L$161)-ROW(Februari!$L$6)+1),ROW(I40))))</f>
        <v>PP Sofifi-Buli</v>
      </c>
      <c r="K43" s="9"/>
    </row>
    <row r="44" spans="1:11" ht="43.5">
      <c r="A44" s="6">
        <f t="array" ref="A44">IFERROR(INDEX(Februari!B$6:B$161,SMALL(IF(Februari!$L$6:$L$161=$C$1,ROW(Februari!$L$6:$L$161)-ROW(Februari!$L$6)+1),ROW(A41))),"")</f>
        <v>46062</v>
      </c>
      <c r="B44" s="7">
        <f t="array" ref="B44">IF($A44="","",INDEX(Februari!C$6:C$161,SMALL(IF(Februari!$L$6:$L$161=$C$1,ROW(Februari!$L$6:$L$161)-ROW(Februari!$L$6)+1),ROW(A41))))</f>
        <v>1500000</v>
      </c>
      <c r="C44" s="7">
        <f t="array" ref="C44">IF($A44="","",INDEX(Februari!D$6:D$161,SMALL(IF(Februari!$L$6:$L$161=$C$1,ROW(Februari!$L$6:$L$161)-ROW(Februari!$L$6)+1),ROW(B41))))</f>
        <v>1500000</v>
      </c>
      <c r="D44" s="7">
        <f t="array" ref="D44">IF($A44="","",INDEX(Februari!E$6:E$161,SMALL(IF(Februari!$L$6:$L$161=$C$1,ROW(Februari!$L$6:$L$161)-ROW(Februari!$L$6)+1),ROW(C41))))</f>
        <v>0</v>
      </c>
      <c r="E44" s="7" t="str">
        <f t="array" ref="E44">IF($A44="","",INDEX(Februari!F$6:F$161,SMALL(IF(Februari!$L$6:$L$161=$C$1,ROW(Februari!$L$6:$L$161)-ROW(Februari!$L$6)+1),ROW(D41))))</f>
        <v>Yulia</v>
      </c>
      <c r="F44" s="7" t="str">
        <f t="array" ref="F44">IF($A44="","",INDEX(Februari!G$6:G$161,SMALL(IF(Februari!$L$6:$L$161=$C$1,ROW(Februari!$L$6:$L$161)-ROW(Februari!$L$6)+1),ROW(E41))))</f>
        <v>Vivi</v>
      </c>
      <c r="G44" s="7" t="str">
        <f t="array" ref="G44">IF($A44="","",INDEX(Februari!H$6:H$161,SMALL(IF(Februari!$L$6:$L$161=$C$1,ROW(Februari!$L$6:$L$161)-ROW(Februari!$L$6)+1),ROW(F41))))</f>
        <v>Pagi</v>
      </c>
      <c r="H44" s="7" t="str">
        <f t="array" ref="H44">IF($A44="","",INDEX(Februari!I$6:I$161,SMALL(IF(Februari!$L$6:$L$161=$C$1,ROW(Februari!$L$6:$L$161)-ROW(Februari!$L$6)+1),ROW(G41))))</f>
        <v>Sofifi, Kantor DIKBUD</v>
      </c>
      <c r="I44" s="103" t="str">
        <f t="array" ref="I44">IF($A44="","",INDEX(Februari!J$6:J$161,SMALL(IF(Februari!$L$6:$L$161=$C$1,ROW(Februari!$L$6:$L$161)-ROW(Februari!$L$6)+1),ROW(H41))))</f>
        <v>Sewa Spead Pergi kantor membawa Berkas BOSDA</v>
      </c>
      <c r="J44" s="104">
        <f t="array" ref="J44">IF($A44="","",INDEX(Februari!K$6:K$161,SMALL(IF(Februari!$L$6:$L$161=$C$1,ROW(Februari!$L$6:$L$161)-ROW(Februari!$L$6)+1),ROW(I41))))</f>
        <v>0</v>
      </c>
      <c r="K44" s="9"/>
    </row>
    <row r="45" spans="1:11" ht="43.5">
      <c r="A45" s="6">
        <f t="array" ref="A45">IFERROR(INDEX(Februari!B$6:B$161,SMALL(IF(Februari!$L$6:$L$161=$C$1,ROW(Februari!$L$6:$L$161)-ROW(Februari!$L$6)+1),ROW(A42))),"")</f>
        <v>46062</v>
      </c>
      <c r="B45" s="7">
        <f t="array" ref="B45">IF($A45="","",INDEX(Februari!C$6:C$161,SMALL(IF(Februari!$L$6:$L$161=$C$1,ROW(Februari!$L$6:$L$161)-ROW(Februari!$L$6)+1),ROW(A42))))</f>
        <v>500000</v>
      </c>
      <c r="C45" s="7">
        <f t="array" ref="C45">IF($A45="","",INDEX(Februari!D$6:D$161,SMALL(IF(Februari!$L$6:$L$161=$C$1,ROW(Februari!$L$6:$L$161)-ROW(Februari!$L$6)+1),ROW(B42))))</f>
        <v>500000</v>
      </c>
      <c r="D45" s="7" t="str">
        <f t="array" ref="D45">IF($A45="","",INDEX(Februari!E$6:E$161,SMALL(IF(Februari!$L$6:$L$161=$C$1,ROW(Februari!$L$6:$L$161)-ROW(Februari!$L$6)+1),ROW(C42))))</f>
        <v>Pa Ongen</v>
      </c>
      <c r="E45" s="7" t="str">
        <f t="array" ref="E45">IF($A45="","",INDEX(Februari!F$6:F$161,SMALL(IF(Februari!$L$6:$L$161=$C$1,ROW(Februari!$L$6:$L$161)-ROW(Februari!$L$6)+1),ROW(D42))))</f>
        <v>Yulia</v>
      </c>
      <c r="F45" s="7" t="str">
        <f t="array" ref="F45">IF($A45="","",INDEX(Februari!G$6:G$161,SMALL(IF(Februari!$L$6:$L$161=$C$1,ROW(Februari!$L$6:$L$161)-ROW(Februari!$L$6)+1),ROW(E42))))</f>
        <v>Vivi</v>
      </c>
      <c r="G45" s="7" t="str">
        <f t="array" ref="G45">IF($A45="","",INDEX(Februari!H$6:H$161,SMALL(IF(Februari!$L$6:$L$161=$C$1,ROW(Februari!$L$6:$L$161)-ROW(Februari!$L$6)+1),ROW(F42))))</f>
        <v>Pagi</v>
      </c>
      <c r="H45" s="7" t="str">
        <f t="array" ref="H45">IF($A45="","",INDEX(Februari!I$6:I$161,SMALL(IF(Februari!$L$6:$L$161=$C$1,ROW(Februari!$L$6:$L$161)-ROW(Februari!$L$6)+1),ROW(G42))))</f>
        <v>Sofifi, Kantor DIKBUD</v>
      </c>
      <c r="I45" s="103" t="str">
        <f t="array" ref="I45">IF($A45="","",INDEX(Februari!J$6:J$161,SMALL(IF(Februari!$L$6:$L$161=$C$1,ROW(Februari!$L$6:$L$161)-ROW(Februari!$L$6)+1),ROW(H42))))</f>
        <v>Ganti BAN dalam Mobil dan tampal 4 ban</v>
      </c>
      <c r="J45" s="104" t="str">
        <f t="array" ref="J45">IF($A45="","",INDEX(Februari!K$6:K$161,SMALL(IF(Februari!$L$6:$L$161=$C$1,ROW(Februari!$L$6:$L$161)-ROW(Februari!$L$6)+1),ROW(I42))))</f>
        <v>Bengkel Aditya</v>
      </c>
      <c r="K45" s="9"/>
    </row>
    <row r="46" spans="1:11" ht="29">
      <c r="A46" s="6">
        <f t="array" ref="A46">IFERROR(INDEX(Februari!B$6:B$161,SMALL(IF(Februari!$L$6:$L$161=$C$1,ROW(Februari!$L$6:$L$161)-ROW(Februari!$L$6)+1),ROW(A43))),"")</f>
        <v>46062</v>
      </c>
      <c r="B46" s="7">
        <f t="array" ref="B46">IF($A46="","",INDEX(Februari!C$6:C$161,SMALL(IF(Februari!$L$6:$L$161=$C$1,ROW(Februari!$L$6:$L$161)-ROW(Februari!$L$6)+1),ROW(A43))))</f>
        <v>1000000</v>
      </c>
      <c r="C46" s="7">
        <f t="array" ref="C46">IF($A46="","",INDEX(Februari!D$6:D$161,SMALL(IF(Februari!$L$6:$L$161=$C$1,ROW(Februari!$L$6:$L$161)-ROW(Februari!$L$6)+1),ROW(B43))))</f>
        <v>1000000</v>
      </c>
      <c r="D46" s="7" t="str">
        <f t="array" ref="D46">IF($A46="","",INDEX(Februari!E$6:E$161,SMALL(IF(Februari!$L$6:$L$161=$C$1,ROW(Februari!$L$6:$L$161)-ROW(Februari!$L$6)+1),ROW(C43))))</f>
        <v>Ka vivi minta tf di rek Telma</v>
      </c>
      <c r="E46" s="7" t="str">
        <f t="array" ref="E46">IF($A46="","",INDEX(Februari!F$6:F$161,SMALL(IF(Februari!$L$6:$L$161=$C$1,ROW(Februari!$L$6:$L$161)-ROW(Februari!$L$6)+1),ROW(D43))))</f>
        <v>Yulia</v>
      </c>
      <c r="F46" s="7" t="str">
        <f t="array" ref="F46">IF($A46="","",INDEX(Februari!G$6:G$161,SMALL(IF(Februari!$L$6:$L$161=$C$1,ROW(Februari!$L$6:$L$161)-ROW(Februari!$L$6)+1),ROW(E43))))</f>
        <v>Vivi</v>
      </c>
      <c r="G46" s="7" t="str">
        <f t="array" ref="G46">IF($A46="","",INDEX(Februari!H$6:H$161,SMALL(IF(Februari!$L$6:$L$161=$C$1,ROW(Februari!$L$6:$L$161)-ROW(Februari!$L$6)+1),ROW(F43))))</f>
        <v>Sore</v>
      </c>
      <c r="H46" s="7" t="str">
        <f t="array" ref="H46">IF($A46="","",INDEX(Februari!I$6:I$161,SMALL(IF(Februari!$L$6:$L$161=$C$1,ROW(Februari!$L$6:$L$161)-ROW(Februari!$L$6)+1),ROW(G43))))</f>
        <v>Sofifi, Kantor DIKBUD</v>
      </c>
      <c r="I46" s="103" t="str">
        <f t="array" ref="I46">IF($A46="","",INDEX(Februari!J$6:J$161,SMALL(IF(Februari!$L$6:$L$161=$C$1,ROW(Februari!$L$6:$L$161)-ROW(Februari!$L$6)+1),ROW(H43))))</f>
        <v>Transfer ke rekening ibu telma</v>
      </c>
      <c r="J46" s="104">
        <f t="array" ref="J46">IF($A46="","",INDEX(Februari!K$6:K$161,SMALL(IF(Februari!$L$6:$L$161=$C$1,ROW(Februari!$L$6:$L$161)-ROW(Februari!$L$6)+1),ROW(I43))))</f>
        <v>0</v>
      </c>
      <c r="K46" s="9"/>
    </row>
    <row r="47" spans="1:11" ht="29">
      <c r="A47" s="6">
        <f t="array" ref="A47">IFERROR(INDEX(Februari!B$6:B$161,SMALL(IF(Februari!$L$6:$L$161=$C$1,ROW(Februari!$L$6:$L$161)-ROW(Februari!$L$6)+1),ROW(A44))),"")</f>
        <v>46062</v>
      </c>
      <c r="B47" s="7">
        <f t="array" ref="B47">IF($A47="","",INDEX(Februari!C$6:C$161,SMALL(IF(Februari!$L$6:$L$161=$C$1,ROW(Februari!$L$6:$L$161)-ROW(Februari!$L$6)+1),ROW(A44))))</f>
        <v>15000000</v>
      </c>
      <c r="C47" s="7">
        <f t="array" ref="C47">IF($A47="","",INDEX(Februari!D$6:D$161,SMALL(IF(Februari!$L$6:$L$161=$C$1,ROW(Februari!$L$6:$L$161)-ROW(Februari!$L$6)+1),ROW(B44))))</f>
        <v>15000000</v>
      </c>
      <c r="D47" s="7" t="str">
        <f t="array" ref="D47">IF($A47="","",INDEX(Februari!E$6:E$161,SMALL(IF(Februari!$L$6:$L$161=$C$1,ROW(Februari!$L$6:$L$161)-ROW(Februari!$L$6)+1),ROW(C44))))</f>
        <v>Ka vivi</v>
      </c>
      <c r="E47" s="7" t="str">
        <f t="array" ref="E47">IF($A47="","",INDEX(Februari!F$6:F$161,SMALL(IF(Februari!$L$6:$L$161=$C$1,ROW(Februari!$L$6:$L$161)-ROW(Februari!$L$6)+1),ROW(D44))))</f>
        <v>Yulia</v>
      </c>
      <c r="F47" s="7" t="str">
        <f t="array" ref="F47">IF($A47="","",INDEX(Februari!G$6:G$161,SMALL(IF(Februari!$L$6:$L$161=$C$1,ROW(Februari!$L$6:$L$161)-ROW(Februari!$L$6)+1),ROW(E44))))</f>
        <v>Vivi</v>
      </c>
      <c r="G47" s="7" t="str">
        <f t="array" ref="G47">IF($A47="","",INDEX(Februari!H$6:H$161,SMALL(IF(Februari!$L$6:$L$161=$C$1,ROW(Februari!$L$6:$L$161)-ROW(Februari!$L$6)+1),ROW(F44))))</f>
        <v>Malam</v>
      </c>
      <c r="H47" s="7" t="str">
        <f t="array" ref="H47">IF($A47="","",INDEX(Februari!I$6:I$161,SMALL(IF(Februari!$L$6:$L$161=$C$1,ROW(Februari!$L$6:$L$161)-ROW(Februari!$L$6)+1),ROW(G44))))</f>
        <v>Ternate</v>
      </c>
      <c r="I47" s="103" t="str">
        <f t="array" ref="I47">IF($A47="","",INDEX(Februari!J$6:J$161,SMALL(IF(Februari!$L$6:$L$161=$C$1,ROW(Februari!$L$6:$L$161)-ROW(Februari!$L$6)+1),ROW(H44))))</f>
        <v>Transfer ke rek BCA Ka vivi</v>
      </c>
      <c r="J47" s="104">
        <f t="array" ref="J47">IF($A47="","",INDEX(Februari!K$6:K$161,SMALL(IF(Februari!$L$6:$L$161=$C$1,ROW(Februari!$L$6:$L$161)-ROW(Februari!$L$6)+1),ROW(I44))))</f>
        <v>0</v>
      </c>
      <c r="K47" s="9"/>
    </row>
    <row r="48" spans="1:11" ht="43.5">
      <c r="A48" s="6">
        <f t="array" ref="A48">IFERROR(INDEX(Februari!B$6:B$161,SMALL(IF(Februari!$L$6:$L$161=$C$1,ROW(Februari!$L$6:$L$161)-ROW(Februari!$L$6)+1),ROW(A45))),"")</f>
        <v>46063</v>
      </c>
      <c r="B48" s="7">
        <f t="array" ref="B48">IF($A48="","",INDEX(Februari!C$6:C$161,SMALL(IF(Februari!$L$6:$L$161=$C$1,ROW(Februari!$L$6:$L$161)-ROW(Februari!$L$6)+1),ROW(A45))))</f>
        <v>630000</v>
      </c>
      <c r="C48" s="7">
        <f t="array" ref="C48">IF($A48="","",INDEX(Februari!D$6:D$161,SMALL(IF(Februari!$L$6:$L$161=$C$1,ROW(Februari!$L$6:$L$161)-ROW(Februari!$L$6)+1),ROW(B45))))</f>
        <v>630000</v>
      </c>
      <c r="D48" s="7" t="str">
        <f t="array" ref="D48">IF($A48="","",INDEX(Februari!E$6:E$161,SMALL(IF(Februari!$L$6:$L$161=$C$1,ROW(Februari!$L$6:$L$161)-ROW(Februari!$L$6)+1),ROW(C45))))</f>
        <v>5 Orang Anak Honor</v>
      </c>
      <c r="E48" s="7" t="str">
        <f t="array" ref="E48">IF($A48="","",INDEX(Februari!F$6:F$161,SMALL(IF(Februari!$L$6:$L$161=$C$1,ROW(Februari!$L$6:$L$161)-ROW(Februari!$L$6)+1),ROW(D45))))</f>
        <v>Yulia</v>
      </c>
      <c r="F48" s="7" t="str">
        <f t="array" ref="F48">IF($A48="","",INDEX(Februari!G$6:G$161,SMALL(IF(Februari!$L$6:$L$161=$C$1,ROW(Februari!$L$6:$L$161)-ROW(Februari!$L$6)+1),ROW(E45))))</f>
        <v>Vivi</v>
      </c>
      <c r="G48" s="7" t="str">
        <f t="array" ref="G48">IF($A48="","",INDEX(Februari!H$6:H$161,SMALL(IF(Februari!$L$6:$L$161=$C$1,ROW(Februari!$L$6:$L$161)-ROW(Februari!$L$6)+1),ROW(F45))))</f>
        <v>Siang</v>
      </c>
      <c r="H48" s="7" t="str">
        <f t="array" ref="H48">IF($A48="","",INDEX(Februari!I$6:I$161,SMALL(IF(Februari!$L$6:$L$161=$C$1,ROW(Februari!$L$6:$L$161)-ROW(Februari!$L$6)+1),ROW(G45))))</f>
        <v>Sofifi, Kantor DIKBUD</v>
      </c>
      <c r="I48" s="103" t="str">
        <f t="array" ref="I48">IF($A48="","",INDEX(Februari!J$6:J$161,SMALL(IF(Februari!$L$6:$L$161=$C$1,ROW(Februari!$L$6:$L$161)-ROW(Februari!$L$6)+1),ROW(H45))))</f>
        <v>Bayar Uang Spead 5 Orang Anak Honor PP</v>
      </c>
      <c r="J48" s="104">
        <f t="array" ref="J48">IF($A48="","",INDEX(Februari!K$6:K$161,SMALL(IF(Februari!$L$6:$L$161=$C$1,ROW(Februari!$L$6:$L$161)-ROW(Februari!$L$6)+1),ROW(I45))))</f>
        <v>0</v>
      </c>
      <c r="K48" s="9"/>
    </row>
    <row r="49" spans="1:11" ht="43.5">
      <c r="A49" s="6">
        <f t="array" ref="A49">IFERROR(INDEX(Februari!B$6:B$161,SMALL(IF(Februari!$L$6:$L$161=$C$1,ROW(Februari!$L$6:$L$161)-ROW(Februari!$L$6)+1),ROW(A46))),"")</f>
        <v>46063</v>
      </c>
      <c r="B49" s="7">
        <f t="array" ref="B49">IF($A49="","",INDEX(Februari!C$6:C$161,SMALL(IF(Februari!$L$6:$L$161=$C$1,ROW(Februari!$L$6:$L$161)-ROW(Februari!$L$6)+1),ROW(A46))))</f>
        <v>300000</v>
      </c>
      <c r="C49" s="7">
        <f t="array" ref="C49">IF($A49="","",INDEX(Februari!D$6:D$161,SMALL(IF(Februari!$L$6:$L$161=$C$1,ROW(Februari!$L$6:$L$161)-ROW(Februari!$L$6)+1),ROW(B46))))</f>
        <v>300000</v>
      </c>
      <c r="D49" s="7" t="str">
        <f t="array" ref="D49">IF($A49="","",INDEX(Februari!E$6:E$161,SMALL(IF(Februari!$L$6:$L$161=$C$1,ROW(Februari!$L$6:$L$161)-ROW(Februari!$L$6)+1),ROW(C46))))</f>
        <v>5 Orang Anak Honor</v>
      </c>
      <c r="E49" s="7" t="str">
        <f t="array" ref="E49">IF($A49="","",INDEX(Februari!F$6:F$161,SMALL(IF(Februari!$L$6:$L$161=$C$1,ROW(Februari!$L$6:$L$161)-ROW(Februari!$L$6)+1),ROW(D46))))</f>
        <v>Yulia</v>
      </c>
      <c r="F49" s="7" t="str">
        <f t="array" ref="F49">IF($A49="","",INDEX(Februari!G$6:G$161,SMALL(IF(Februari!$L$6:$L$161=$C$1,ROW(Februari!$L$6:$L$161)-ROW(Februari!$L$6)+1),ROW(E46))))</f>
        <v>Vivi</v>
      </c>
      <c r="G49" s="7" t="str">
        <f t="array" ref="G49">IF($A49="","",INDEX(Februari!H$6:H$161,SMALL(IF(Februari!$L$6:$L$161=$C$1,ROW(Februari!$L$6:$L$161)-ROW(Februari!$L$6)+1),ROW(F46))))</f>
        <v>Siang</v>
      </c>
      <c r="H49" s="7" t="str">
        <f t="array" ref="H49">IF($A49="","",INDEX(Februari!I$6:I$161,SMALL(IF(Februari!$L$6:$L$161=$C$1,ROW(Februari!$L$6:$L$161)-ROW(Februari!$L$6)+1),ROW(G46))))</f>
        <v>Sofifi, Kantor DIKBUD</v>
      </c>
      <c r="I49" s="103" t="str">
        <f t="array" ref="I49">IF($A49="","",INDEX(Februari!J$6:J$161,SMALL(IF(Februari!$L$6:$L$161=$C$1,ROW(Februari!$L$6:$L$161)-ROW(Februari!$L$6)+1),ROW(H46))))</f>
        <v>Uang makan 5 Orang Anak Honor PP</v>
      </c>
      <c r="J49" s="104">
        <f t="array" ref="J49">IF($A49="","",INDEX(Februari!K$6:K$161,SMALL(IF(Februari!$L$6:$L$161=$C$1,ROW(Februari!$L$6:$L$161)-ROW(Februari!$L$6)+1),ROW(I46))))</f>
        <v>0</v>
      </c>
      <c r="K49" s="9"/>
    </row>
    <row r="50" spans="1:11" ht="43.5">
      <c r="A50" s="6">
        <f t="array" ref="A50">IFERROR(INDEX(Februari!B$6:B$161,SMALL(IF(Februari!$L$6:$L$161=$C$1,ROW(Februari!$L$6:$L$161)-ROW(Februari!$L$6)+1),ROW(A47))),"")</f>
        <v>46063</v>
      </c>
      <c r="B50" s="7">
        <f t="array" ref="B50">IF($A50="","",INDEX(Februari!C$6:C$161,SMALL(IF(Februari!$L$6:$L$161=$C$1,ROW(Februari!$L$6:$L$161)-ROW(Februari!$L$6)+1),ROW(A47))))</f>
        <v>100000</v>
      </c>
      <c r="C50" s="7">
        <f t="array" ref="C50">IF($A50="","",INDEX(Februari!D$6:D$161,SMALL(IF(Februari!$L$6:$L$161=$C$1,ROW(Februari!$L$6:$L$161)-ROW(Februari!$L$6)+1),ROW(B47))))</f>
        <v>100000</v>
      </c>
      <c r="D50" s="7" t="str">
        <f t="array" ref="D50">IF($A50="","",INDEX(Februari!E$6:E$161,SMALL(IF(Februari!$L$6:$L$161=$C$1,ROW(Februari!$L$6:$L$161)-ROW(Februari!$L$6)+1),ROW(C47))))</f>
        <v>Om Dade</v>
      </c>
      <c r="E50" s="7" t="str">
        <f t="array" ref="E50">IF($A50="","",INDEX(Februari!F$6:F$161,SMALL(IF(Februari!$L$6:$L$161=$C$1,ROW(Februari!$L$6:$L$161)-ROW(Februari!$L$6)+1),ROW(D47))))</f>
        <v>Yulia</v>
      </c>
      <c r="F50" s="7" t="str">
        <f t="array" ref="F50">IF($A50="","",INDEX(Februari!G$6:G$161,SMALL(IF(Februari!$L$6:$L$161=$C$1,ROW(Februari!$L$6:$L$161)-ROW(Februari!$L$6)+1),ROW(E47))))</f>
        <v>Vivi</v>
      </c>
      <c r="G50" s="7" t="str">
        <f t="array" ref="G50">IF($A50="","",INDEX(Februari!H$6:H$161,SMALL(IF(Februari!$L$6:$L$161=$C$1,ROW(Februari!$L$6:$L$161)-ROW(Februari!$L$6)+1),ROW(F47))))</f>
        <v>Siang</v>
      </c>
      <c r="H50" s="7" t="str">
        <f t="array" ref="H50">IF($A50="","",INDEX(Februari!I$6:I$161,SMALL(IF(Februari!$L$6:$L$161=$C$1,ROW(Februari!$L$6:$L$161)-ROW(Februari!$L$6)+1),ROW(G47))))</f>
        <v>Sofifi, Kantor DIKBUD</v>
      </c>
      <c r="I50" s="103" t="str">
        <f t="array" ref="I50">IF($A50="","",INDEX(Februari!J$6:J$161,SMALL(IF(Februari!$L$6:$L$161=$C$1,ROW(Februari!$L$6:$L$161)-ROW(Februari!$L$6)+1),ROW(H47))))</f>
        <v>Beli lampu Kamar Mandi Sekdis dan lampu kamar</v>
      </c>
      <c r="J50" s="104" t="str">
        <f t="array" ref="J50">IF($A50="","",INDEX(Februari!K$6:K$161,SMALL(IF(Februari!$L$6:$L$161=$C$1,ROW(Februari!$L$6:$L$161)-ROW(Februari!$L$6)+1),ROW(I47))))</f>
        <v>Harga Nota 70000</v>
      </c>
      <c r="K50" s="9"/>
    </row>
    <row r="51" spans="1:11" ht="29">
      <c r="A51" s="6">
        <f t="array" ref="A51">IFERROR(INDEX(Februari!B$6:B$161,SMALL(IF(Februari!$L$6:$L$161=$C$1,ROW(Februari!$L$6:$L$161)-ROW(Februari!$L$6)+1),ROW(A48))),"")</f>
        <v>46063</v>
      </c>
      <c r="B51" s="7">
        <f t="array" ref="B51">IF($A51="","",INDEX(Februari!C$6:C$161,SMALL(IF(Februari!$L$6:$L$161=$C$1,ROW(Februari!$L$6:$L$161)-ROW(Februari!$L$6)+1),ROW(A48))))</f>
        <v>1000000</v>
      </c>
      <c r="C51" s="7">
        <f t="array" ref="C51">IF($A51="","",INDEX(Februari!D$6:D$161,SMALL(IF(Februari!$L$6:$L$161=$C$1,ROW(Februari!$L$6:$L$161)-ROW(Februari!$L$6)+1),ROW(B48))))</f>
        <v>1000000</v>
      </c>
      <c r="D51" s="7" t="str">
        <f t="array" ref="D51">IF($A51="","",INDEX(Februari!E$6:E$161,SMALL(IF(Februari!$L$6:$L$161=$C$1,ROW(Februari!$L$6:$L$161)-ROW(Februari!$L$6)+1),ROW(C48))))</f>
        <v>Ka vivi</v>
      </c>
      <c r="E51" s="7" t="str">
        <f t="array" ref="E51">IF($A51="","",INDEX(Februari!F$6:F$161,SMALL(IF(Februari!$L$6:$L$161=$C$1,ROW(Februari!$L$6:$L$161)-ROW(Februari!$L$6)+1),ROW(D48))))</f>
        <v>Yulia</v>
      </c>
      <c r="F51" s="7" t="str">
        <f t="array" ref="F51">IF($A51="","",INDEX(Februari!G$6:G$161,SMALL(IF(Februari!$L$6:$L$161=$C$1,ROW(Februari!$L$6:$L$161)-ROW(Februari!$L$6)+1),ROW(E48))))</f>
        <v>Vivi</v>
      </c>
      <c r="G51" s="7" t="str">
        <f t="array" ref="G51">IF($A51="","",INDEX(Februari!H$6:H$161,SMALL(IF(Februari!$L$6:$L$161=$C$1,ROW(Februari!$L$6:$L$161)-ROW(Februari!$L$6)+1),ROW(F48))))</f>
        <v>Siang</v>
      </c>
      <c r="H51" s="7" t="str">
        <f t="array" ref="H51">IF($A51="","",INDEX(Februari!I$6:I$161,SMALL(IF(Februari!$L$6:$L$161=$C$1,ROW(Februari!$L$6:$L$161)-ROW(Februari!$L$6)+1),ROW(G48))))</f>
        <v>Sofifi, Kantor DIKBUD</v>
      </c>
      <c r="I51" s="103" t="str">
        <f t="array" ref="I51">IF($A51="","",INDEX(Februari!J$6:J$161,SMALL(IF(Februari!$L$6:$L$161=$C$1,ROW(Februari!$L$6:$L$161)-ROW(Februari!$L$6)+1),ROW(H48))))</f>
        <v>Transfer ke rek BCA Ka vivi</v>
      </c>
      <c r="J51" s="104">
        <f t="array" ref="J51">IF($A51="","",INDEX(Februari!K$6:K$161,SMALL(IF(Februari!$L$6:$L$161=$C$1,ROW(Februari!$L$6:$L$161)-ROW(Februari!$L$6)+1),ROW(I48))))</f>
        <v>0</v>
      </c>
      <c r="K51" s="9"/>
    </row>
    <row r="52" spans="1:11" ht="29">
      <c r="A52" s="6">
        <f t="array" ref="A52">IFERROR(INDEX(Februari!B$6:B$161,SMALL(IF(Februari!$L$6:$L$161=$C$1,ROW(Februari!$L$6:$L$161)-ROW(Februari!$L$6)+1),ROW(A49))),"")</f>
        <v>46063</v>
      </c>
      <c r="B52" s="7">
        <f t="array" ref="B52">IF($A52="","",INDEX(Februari!C$6:C$161,SMALL(IF(Februari!$L$6:$L$161=$C$1,ROW(Februari!$L$6:$L$161)-ROW(Februari!$L$6)+1),ROW(A49))))</f>
        <v>3000000</v>
      </c>
      <c r="C52" s="7">
        <f t="array" ref="C52">IF($A52="","",INDEX(Februari!D$6:D$161,SMALL(IF(Februari!$L$6:$L$161=$C$1,ROW(Februari!$L$6:$L$161)-ROW(Februari!$L$6)+1),ROW(B49))))</f>
        <v>3000000</v>
      </c>
      <c r="D52" s="7" t="str">
        <f t="array" ref="D52">IF($A52="","",INDEX(Februari!E$6:E$161,SMALL(IF(Februari!$L$6:$L$161=$C$1,ROW(Februari!$L$6:$L$161)-ROW(Februari!$L$6)+1),ROW(C49))))</f>
        <v>Ka vivi</v>
      </c>
      <c r="E52" s="7" t="str">
        <f t="array" ref="E52">IF($A52="","",INDEX(Februari!F$6:F$161,SMALL(IF(Februari!$L$6:$L$161=$C$1,ROW(Februari!$L$6:$L$161)-ROW(Februari!$L$6)+1),ROW(D49))))</f>
        <v>Yulia</v>
      </c>
      <c r="F52" s="7" t="str">
        <f t="array" ref="F52">IF($A52="","",INDEX(Februari!G$6:G$161,SMALL(IF(Februari!$L$6:$L$161=$C$1,ROW(Februari!$L$6:$L$161)-ROW(Februari!$L$6)+1),ROW(E49))))</f>
        <v>Vivi</v>
      </c>
      <c r="G52" s="7" t="str">
        <f t="array" ref="G52">IF($A52="","",INDEX(Februari!H$6:H$161,SMALL(IF(Februari!$L$6:$L$161=$C$1,ROW(Februari!$L$6:$L$161)-ROW(Februari!$L$6)+1),ROW(F49))))</f>
        <v>Siang</v>
      </c>
      <c r="H52" s="7" t="str">
        <f t="array" ref="H52">IF($A52="","",INDEX(Februari!I$6:I$161,SMALL(IF(Februari!$L$6:$L$161=$C$1,ROW(Februari!$L$6:$L$161)-ROW(Februari!$L$6)+1),ROW(G49))))</f>
        <v>Sofifi, Kantor DIKBUD</v>
      </c>
      <c r="I52" s="103" t="str">
        <f t="array" ref="I52">IF($A52="","",INDEX(Februari!J$6:J$161,SMALL(IF(Februari!$L$6:$L$161=$C$1,ROW(Februari!$L$6:$L$161)-ROW(Februari!$L$6)+1),ROW(H49))))</f>
        <v>Transfer ke rek BCA Ka vivi</v>
      </c>
      <c r="J52" s="104">
        <f t="array" ref="J52">IF($A52="","",INDEX(Februari!K$6:K$161,SMALL(IF(Februari!$L$6:$L$161=$C$1,ROW(Februari!$L$6:$L$161)-ROW(Februari!$L$6)+1),ROW(I49))))</f>
        <v>0</v>
      </c>
      <c r="K52" s="9"/>
    </row>
    <row r="53" spans="1:11" ht="58">
      <c r="A53" s="6">
        <f t="array" ref="A53">IFERROR(INDEX(Februari!B$6:B$161,SMALL(IF(Februari!$L$6:$L$161=$C$1,ROW(Februari!$L$6:$L$161)-ROW(Februari!$L$6)+1),ROW(A50))),"")</f>
        <v>46063</v>
      </c>
      <c r="B53" s="7">
        <f t="array" ref="B53">IF($A53="","",INDEX(Februari!C$6:C$161,SMALL(IF(Februari!$L$6:$L$161=$C$1,ROW(Februari!$L$6:$L$161)-ROW(Februari!$L$6)+1),ROW(A50))))</f>
        <v>1500000</v>
      </c>
      <c r="C53" s="7">
        <f t="array" ref="C53">IF($A53="","",INDEX(Februari!D$6:D$161,SMALL(IF(Februari!$L$6:$L$161=$C$1,ROW(Februari!$L$6:$L$161)-ROW(Februari!$L$6)+1),ROW(B50))))</f>
        <v>1500000</v>
      </c>
      <c r="D53" s="7" t="str">
        <f t="array" ref="D53">IF($A53="","",INDEX(Februari!E$6:E$161,SMALL(IF(Februari!$L$6:$L$161=$C$1,ROW(Februari!$L$6:$L$161)-ROW(Februari!$L$6)+1),ROW(C50))))</f>
        <v>Rusli S Jafar</v>
      </c>
      <c r="E53" s="7" t="str">
        <f t="array" ref="E53">IF($A53="","",INDEX(Februari!F$6:F$161,SMALL(IF(Februari!$L$6:$L$161=$C$1,ROW(Februari!$L$6:$L$161)-ROW(Februari!$L$6)+1),ROW(D50))))</f>
        <v>Yulia</v>
      </c>
      <c r="F53" s="7" t="str">
        <f t="array" ref="F53">IF($A53="","",INDEX(Februari!G$6:G$161,SMALL(IF(Februari!$L$6:$L$161=$C$1,ROW(Februari!$L$6:$L$161)-ROW(Februari!$L$6)+1),ROW(E50))))</f>
        <v>Vivi</v>
      </c>
      <c r="G53" s="7" t="str">
        <f t="array" ref="G53">IF($A53="","",INDEX(Februari!H$6:H$161,SMALL(IF(Februari!$L$6:$L$161=$C$1,ROW(Februari!$L$6:$L$161)-ROW(Februari!$L$6)+1),ROW(F50))))</f>
        <v>Sore</v>
      </c>
      <c r="H53" s="7" t="str">
        <f t="array" ref="H53">IF($A53="","",INDEX(Februari!I$6:I$161,SMALL(IF(Februari!$L$6:$L$161=$C$1,ROW(Februari!$L$6:$L$161)-ROW(Februari!$L$6)+1),ROW(G50))))</f>
        <v>Sofifi, Kantor DIKBUD</v>
      </c>
      <c r="I53" s="103" t="str">
        <f t="array" ref="I53">IF($A53="","",INDEX(Februari!J$6:J$161,SMALL(IF(Februari!$L$6:$L$161=$C$1,ROW(Februari!$L$6:$L$161)-ROW(Februari!$L$6)+1),ROW(H50))))</f>
        <v>Pinjaman PERJADIN Ke Taliabu Karena pencairan menggunakan LS</v>
      </c>
      <c r="J53" s="104">
        <f t="array" ref="J53">IF($A53="","",INDEX(Februari!K$6:K$161,SMALL(IF(Februari!$L$6:$L$161=$C$1,ROW(Februari!$L$6:$L$161)-ROW(Februari!$L$6)+1),ROW(I50))))</f>
        <v>0</v>
      </c>
      <c r="K53" s="9"/>
    </row>
    <row r="54" spans="1:11">
      <c r="A54" s="6">
        <f t="array" ref="A54">IFERROR(INDEX(Februari!B$6:B$161,SMALL(IF(Februari!$L$6:$L$161=$C$1,ROW(Februari!$L$6:$L$161)-ROW(Februari!$L$6)+1),ROW(A51))),"")</f>
        <v>45698</v>
      </c>
      <c r="B54" s="7">
        <f t="array" ref="B54">IF($A54="","",INDEX(Februari!C$6:C$161,SMALL(IF(Februari!$L$6:$L$161=$C$1,ROW(Februari!$L$6:$L$161)-ROW(Februari!$L$6)+1),ROW(A51))))</f>
        <v>1000000</v>
      </c>
      <c r="C54" s="7">
        <f t="array" ref="C54">IF($A54="","",INDEX(Februari!D$6:D$161,SMALL(IF(Februari!$L$6:$L$161=$C$1,ROW(Februari!$L$6:$L$161)-ROW(Februari!$L$6)+1),ROW(B51))))</f>
        <v>1000000</v>
      </c>
      <c r="D54" s="7" t="str">
        <f t="array" ref="D54">IF($A54="","",INDEX(Februari!E$6:E$161,SMALL(IF(Februari!$L$6:$L$161=$C$1,ROW(Februari!$L$6:$L$161)-ROW(Februari!$L$6)+1),ROW(C51))))</f>
        <v>Ternate Media Cemerl</v>
      </c>
      <c r="E54" s="7" t="str">
        <f t="array" ref="E54">IF($A54="","",INDEX(Februari!F$6:F$161,SMALL(IF(Februari!$L$6:$L$161=$C$1,ROW(Februari!$L$6:$L$161)-ROW(Februari!$L$6)+1),ROW(D51))))</f>
        <v>Yulia</v>
      </c>
      <c r="F54" s="7" t="str">
        <f t="array" ref="F54">IF($A54="","",INDEX(Februari!G$6:G$161,SMALL(IF(Februari!$L$6:$L$161=$C$1,ROW(Februari!$L$6:$L$161)-ROW(Februari!$L$6)+1),ROW(E51))))</f>
        <v>Vivi</v>
      </c>
      <c r="G54" s="7" t="str">
        <f t="array" ref="G54">IF($A54="","",INDEX(Februari!H$6:H$161,SMALL(IF(Februari!$L$6:$L$161=$C$1,ROW(Februari!$L$6:$L$161)-ROW(Februari!$L$6)+1),ROW(F51))))</f>
        <v>Sore</v>
      </c>
      <c r="H54" s="7" t="str">
        <f t="array" ref="H54">IF($A54="","",INDEX(Februari!I$6:I$161,SMALL(IF(Februari!$L$6:$L$161=$C$1,ROW(Februari!$L$6:$L$161)-ROW(Februari!$L$6)+1),ROW(G51))))</f>
        <v>Sofifi, Kantor DIKBUD</v>
      </c>
      <c r="I54" s="103" t="str">
        <f t="array" ref="I54">IF($A54="","",INDEX(Februari!J$6:J$161,SMALL(IF(Februari!$L$6:$L$161=$C$1,ROW(Februari!$L$6:$L$161)-ROW(Februari!$L$6)+1),ROW(H51))))</f>
        <v>Media hari pers</v>
      </c>
      <c r="J54" s="104">
        <f t="array" ref="J54">IF($A54="","",INDEX(Februari!K$6:K$161,SMALL(IF(Februari!$L$6:$L$161=$C$1,ROW(Februari!$L$6:$L$161)-ROW(Februari!$L$6)+1),ROW(I51))))</f>
        <v>0</v>
      </c>
      <c r="K54" s="9"/>
    </row>
    <row r="55" spans="1:11" ht="58">
      <c r="A55" s="6">
        <f t="array" ref="A55">IFERROR(INDEX(Februari!B$6:B$161,SMALL(IF(Februari!$L$6:$L$161=$C$1,ROW(Februari!$L$6:$L$161)-ROW(Februari!$L$6)+1),ROW(A52))),"")</f>
        <v>46063</v>
      </c>
      <c r="B55" s="7">
        <f t="array" ref="B55">IF($A55="","",INDEX(Februari!C$6:C$161,SMALL(IF(Februari!$L$6:$L$161=$C$1,ROW(Februari!$L$6:$L$161)-ROW(Februari!$L$6)+1),ROW(A52))))</f>
        <v>1700000</v>
      </c>
      <c r="C55" s="7">
        <f t="array" ref="C55">IF($A55="","",INDEX(Februari!D$6:D$161,SMALL(IF(Februari!$L$6:$L$161=$C$1,ROW(Februari!$L$6:$L$161)-ROW(Februari!$L$6)+1),ROW(B52))))</f>
        <v>1700000</v>
      </c>
      <c r="D55" s="7" t="str">
        <f t="array" ref="D55">IF($A55="","",INDEX(Februari!E$6:E$161,SMALL(IF(Februari!$L$6:$L$161=$C$1,ROW(Februari!$L$6:$L$161)-ROW(Februari!$L$6)+1),ROW(C52))))</f>
        <v>Ka vivi</v>
      </c>
      <c r="E55" s="7" t="str">
        <f t="array" ref="E55">IF($A55="","",INDEX(Februari!F$6:F$161,SMALL(IF(Februari!$L$6:$L$161=$C$1,ROW(Februari!$L$6:$L$161)-ROW(Februari!$L$6)+1),ROW(D52))))</f>
        <v>Yulia</v>
      </c>
      <c r="F55" s="7" t="str">
        <f t="array" ref="F55">IF($A55="","",INDEX(Februari!G$6:G$161,SMALL(IF(Februari!$L$6:$L$161=$C$1,ROW(Februari!$L$6:$L$161)-ROW(Februari!$L$6)+1),ROW(E52))))</f>
        <v>Vivi</v>
      </c>
      <c r="G55" s="7" t="str">
        <f t="array" ref="G55">IF($A55="","",INDEX(Februari!H$6:H$161,SMALL(IF(Februari!$L$6:$L$161=$C$1,ROW(Februari!$L$6:$L$161)-ROW(Februari!$L$6)+1),ROW(F52))))</f>
        <v>Malam</v>
      </c>
      <c r="H55" s="7" t="str">
        <f t="array" ref="H55">IF($A55="","",INDEX(Februari!I$6:I$161,SMALL(IF(Februari!$L$6:$L$161=$C$1,ROW(Februari!$L$6:$L$161)-ROW(Februari!$L$6)+1),ROW(G52))))</f>
        <v>Ternate</v>
      </c>
      <c r="I55" s="103" t="str">
        <f t="array" ref="I55">IF($A55="","",INDEX(Februari!J$6:J$161,SMALL(IF(Februari!$L$6:$L$161=$C$1,ROW(Februari!$L$6:$L$161)-ROW(Februari!$L$6)+1),ROW(H52))))</f>
        <v>Transfer ke ka vivi rekening BSI-untuk Uang Ganti BAN Kabid SMA</v>
      </c>
      <c r="J55" s="104">
        <f t="array" ref="J55">IF($A55="","",INDEX(Februari!K$6:K$161,SMALL(IF(Februari!$L$6:$L$161=$C$1,ROW(Februari!$L$6:$L$161)-ROW(Februari!$L$6)+1),ROW(I52))))</f>
        <v>0</v>
      </c>
      <c r="K55" s="9"/>
    </row>
    <row r="56" spans="1:11">
      <c r="A56" s="6">
        <f t="array" ref="A56">IFERROR(INDEX(Februari!B$6:B$161,SMALL(IF(Februari!$L$6:$L$161=$C$1,ROW(Februari!$L$6:$L$161)-ROW(Februari!$L$6)+1),ROW(A53))),"")</f>
        <v>46063</v>
      </c>
      <c r="B56" s="7">
        <f t="array" ref="B56">IF($A56="","",INDEX(Februari!C$6:C$161,SMALL(IF(Februari!$L$6:$L$161=$C$1,ROW(Februari!$L$6:$L$161)-ROW(Februari!$L$6)+1),ROW(A53))))</f>
        <v>800000</v>
      </c>
      <c r="C56" s="7">
        <f t="array" ref="C56">IF($A56="","",INDEX(Februari!D$6:D$161,SMALL(IF(Februari!$L$6:$L$161=$C$1,ROW(Februari!$L$6:$L$161)-ROW(Februari!$L$6)+1),ROW(B53))))</f>
        <v>800000</v>
      </c>
      <c r="D56" s="7" t="str">
        <f t="array" ref="D56">IF($A56="","",INDEX(Februari!E$6:E$161,SMALL(IF(Februari!$L$6:$L$161=$C$1,ROW(Februari!$L$6:$L$161)-ROW(Februari!$L$6)+1),ROW(C53))))</f>
        <v>Ka vi</v>
      </c>
      <c r="E56" s="7" t="str">
        <f t="array" ref="E56">IF($A56="","",INDEX(Februari!F$6:F$161,SMALL(IF(Februari!$L$6:$L$161=$C$1,ROW(Februari!$L$6:$L$161)-ROW(Februari!$L$6)+1),ROW(D53))))</f>
        <v>Yulia</v>
      </c>
      <c r="F56" s="7" t="str">
        <f t="array" ref="F56">IF($A56="","",INDEX(Februari!G$6:G$161,SMALL(IF(Februari!$L$6:$L$161=$C$1,ROW(Februari!$L$6:$L$161)-ROW(Februari!$L$6)+1),ROW(E53))))</f>
        <v>Vivi</v>
      </c>
      <c r="G56" s="7" t="str">
        <f t="array" ref="G56">IF($A56="","",INDEX(Februari!H$6:H$161,SMALL(IF(Februari!$L$6:$L$161=$C$1,ROW(Februari!$L$6:$L$161)-ROW(Februari!$L$6)+1),ROW(F53))))</f>
        <v>Sore</v>
      </c>
      <c r="H56" s="7" t="str">
        <f t="array" ref="H56">IF($A56="","",INDEX(Februari!I$6:I$161,SMALL(IF(Februari!$L$6:$L$161=$C$1,ROW(Februari!$L$6:$L$161)-ROW(Februari!$L$6)+1),ROW(G53))))</f>
        <v>Sofifi, Kantor DIKBUD</v>
      </c>
      <c r="I56" s="103" t="str">
        <f t="array" ref="I56">IF($A56="","",INDEX(Februari!J$6:J$161,SMALL(IF(Februari!$L$6:$L$161=$C$1,ROW(Februari!$L$6:$L$161)-ROW(Februari!$L$6)+1),ROW(H53))))</f>
        <v>Makan Durian</v>
      </c>
      <c r="J56" s="104">
        <f t="array" ref="J56">IF($A56="","",INDEX(Februari!K$6:K$161,SMALL(IF(Februari!$L$6:$L$161=$C$1,ROW(Februari!$L$6:$L$161)-ROW(Februari!$L$6)+1),ROW(I53))))</f>
        <v>0</v>
      </c>
      <c r="K56" s="9"/>
    </row>
    <row r="57" spans="1:11" ht="29">
      <c r="A57" s="6">
        <f t="array" ref="A57">IFERROR(INDEX(Februari!B$6:B$161,SMALL(IF(Februari!$L$6:$L$161=$C$1,ROW(Februari!$L$6:$L$161)-ROW(Februari!$L$6)+1),ROW(A54))),"")</f>
        <v>46064</v>
      </c>
      <c r="B57" s="7"/>
      <c r="C57" s="7">
        <f t="array" ref="C57">IF($A57="","",INDEX(Februari!D$6:D$161,SMALL(IF(Februari!$L$6:$L$161=$C$1,ROW(Februari!$L$6:$L$161)-ROW(Februari!$L$6)+1),ROW(B54))))</f>
        <v>5000000</v>
      </c>
      <c r="D57" s="7" t="str">
        <f t="array" ref="D57">IF($A57="","",INDEX(Februari!E$6:E$161,SMALL(IF(Februari!$L$6:$L$161=$C$1,ROW(Februari!$L$6:$L$161)-ROW(Februari!$L$6)+1),ROW(C54))))</f>
        <v>Ka vivi</v>
      </c>
      <c r="E57" s="7" t="str">
        <f t="array" ref="E57">IF($A57="","",INDEX(Februari!F$6:F$161,SMALL(IF(Februari!$L$6:$L$161=$C$1,ROW(Februari!$L$6:$L$161)-ROW(Februari!$L$6)+1),ROW(D54))))</f>
        <v>Yulia</v>
      </c>
      <c r="F57" s="7" t="str">
        <f t="array" ref="F57">IF($A57="","",INDEX(Februari!G$6:G$161,SMALL(IF(Februari!$L$6:$L$161=$C$1,ROW(Februari!$L$6:$L$161)-ROW(Februari!$L$6)+1),ROW(E54))))</f>
        <v>Vivi</v>
      </c>
      <c r="G57" s="7" t="str">
        <f t="array" ref="G57">IF($A57="","",INDEX(Februari!H$6:H$161,SMALL(IF(Februari!$L$6:$L$161=$C$1,ROW(Februari!$L$6:$L$161)-ROW(Februari!$L$6)+1),ROW(F54))))</f>
        <v>Pagi</v>
      </c>
      <c r="H57" s="7" t="str">
        <f t="array" ref="H57">IF($A57="","",INDEX(Februari!I$6:I$161,SMALL(IF(Februari!$L$6:$L$161=$C$1,ROW(Februari!$L$6:$L$161)-ROW(Februari!$L$6)+1),ROW(G54))))</f>
        <v>Sofifi, Kantor DIKBUD</v>
      </c>
      <c r="I57" s="103" t="str">
        <f t="array" ref="I57">IF($A57="","",INDEX(Februari!J$6:J$161,SMALL(IF(Februari!$L$6:$L$161=$C$1,ROW(Februari!$L$6:$L$161)-ROW(Februari!$L$6)+1),ROW(H54))))</f>
        <v>Transfer ke ka vivi rekening BCA</v>
      </c>
      <c r="J57" s="104">
        <f t="array" ref="J57">IF($A57="","",INDEX(Februari!K$6:K$161,SMALL(IF(Februari!$L$6:$L$161=$C$1,ROW(Februari!$L$6:$L$161)-ROW(Februari!$L$6)+1),ROW(I54))))</f>
        <v>0</v>
      </c>
      <c r="K57" s="9"/>
    </row>
    <row r="58" spans="1:11" ht="29">
      <c r="A58" s="6">
        <f t="array" ref="A58">IFERROR(INDEX(Februari!B$6:B$161,SMALL(IF(Februari!$L$6:$L$161=$C$1,ROW(Februari!$L$6:$L$161)-ROW(Februari!$L$6)+1),ROW(A55))),"")</f>
        <v>46064</v>
      </c>
      <c r="B58" s="7"/>
      <c r="C58" s="7">
        <f t="array" ref="C58">IF($A58="","",INDEX(Februari!D$6:D$161,SMALL(IF(Februari!$L$6:$L$161=$C$1,ROW(Februari!$L$6:$L$161)-ROW(Februari!$L$6)+1),ROW(B55))))</f>
        <v>200000</v>
      </c>
      <c r="D58" s="7" t="str">
        <f t="array" ref="D58">IF($A58="","",INDEX(Februari!E$6:E$161,SMALL(IF(Februari!$L$6:$L$161=$C$1,ROW(Februari!$L$6:$L$161)-ROW(Februari!$L$6)+1),ROW(C55))))</f>
        <v>Om dade</v>
      </c>
      <c r="E58" s="7" t="str">
        <f t="array" ref="E58">IF($A58="","",INDEX(Februari!F$6:F$161,SMALL(IF(Februari!$L$6:$L$161=$C$1,ROW(Februari!$L$6:$L$161)-ROW(Februari!$L$6)+1),ROW(D55))))</f>
        <v>Yulia</v>
      </c>
      <c r="F58" s="7" t="str">
        <f t="array" ref="F58">IF($A58="","",INDEX(Februari!G$6:G$161,SMALL(IF(Februari!$L$6:$L$161=$C$1,ROW(Februari!$L$6:$L$161)-ROW(Februari!$L$6)+1),ROW(E55))))</f>
        <v>Vivi</v>
      </c>
      <c r="G58" s="7" t="str">
        <f t="array" ref="G58">IF($A58="","",INDEX(Februari!H$6:H$161,SMALL(IF(Februari!$L$6:$L$161=$C$1,ROW(Februari!$L$6:$L$161)-ROW(Februari!$L$6)+1),ROW(F55))))</f>
        <v>Pagi</v>
      </c>
      <c r="H58" s="7" t="str">
        <f t="array" ref="H58">IF($A58="","",INDEX(Februari!I$6:I$161,SMALL(IF(Februari!$L$6:$L$161=$C$1,ROW(Februari!$L$6:$L$161)-ROW(Februari!$L$6)+1),ROW(G55))))</f>
        <v>Sofifi, Kantor DIKBUD</v>
      </c>
      <c r="I58" s="103" t="str">
        <f t="array" ref="I58">IF($A58="","",INDEX(Februari!J$6:J$161,SMALL(IF(Februari!$L$6:$L$161=$C$1,ROW(Februari!$L$6:$L$161)-ROW(Februari!$L$6)+1),ROW(H55))))</f>
        <v>beli lampu 2 unit di ruang server</v>
      </c>
      <c r="J58" s="104">
        <f t="array" ref="J58">IF($A58="","",INDEX(Februari!K$6:K$161,SMALL(IF(Februari!$L$6:$L$161=$C$1,ROW(Februari!$L$6:$L$161)-ROW(Februari!$L$6)+1),ROW(I55))))</f>
        <v>0</v>
      </c>
      <c r="K58" s="9"/>
    </row>
    <row r="59" spans="1:11" ht="29">
      <c r="A59" s="6">
        <f t="array" ref="A59">IFERROR(INDEX(Februari!B$6:B$161,SMALL(IF(Februari!$L$6:$L$161=$C$1,ROW(Februari!$L$6:$L$161)-ROW(Februari!$L$6)+1),ROW(A56))),"")</f>
        <v>46064</v>
      </c>
      <c r="B59" s="7"/>
      <c r="C59" s="7">
        <f t="array" ref="C59">IF($A59="","",INDEX(Februari!D$6:D$161,SMALL(IF(Februari!$L$6:$L$161=$C$1,ROW(Februari!$L$6:$L$161)-ROW(Februari!$L$6)+1),ROW(B56))))</f>
        <v>100000</v>
      </c>
      <c r="D59" s="7" t="str">
        <f t="array" ref="D59">IF($A59="","",INDEX(Februari!E$6:E$161,SMALL(IF(Februari!$L$6:$L$161=$C$1,ROW(Februari!$L$6:$L$161)-ROW(Februari!$L$6)+1),ROW(C56))))</f>
        <v>Om Dade</v>
      </c>
      <c r="E59" s="7" t="str">
        <f t="array" ref="E59">IF($A59="","",INDEX(Februari!F$6:F$161,SMALL(IF(Februari!$L$6:$L$161=$C$1,ROW(Februari!$L$6:$L$161)-ROW(Februari!$L$6)+1),ROW(D56))))</f>
        <v>Yulia</v>
      </c>
      <c r="F59" s="7" t="str">
        <f t="array" ref="F59">IF($A59="","",INDEX(Februari!G$6:G$161,SMALL(IF(Februari!$L$6:$L$161=$C$1,ROW(Februari!$L$6:$L$161)-ROW(Februari!$L$6)+1),ROW(E56))))</f>
        <v>Vivi</v>
      </c>
      <c r="G59" s="7" t="str">
        <f t="array" ref="G59">IF($A59="","",INDEX(Februari!H$6:H$161,SMALL(IF(Februari!$L$6:$L$161=$C$1,ROW(Februari!$L$6:$L$161)-ROW(Februari!$L$6)+1),ROW(F56))))</f>
        <v>Pagi</v>
      </c>
      <c r="H59" s="7" t="str">
        <f t="array" ref="H59">IF($A59="","",INDEX(Februari!I$6:I$161,SMALL(IF(Februari!$L$6:$L$161=$C$1,ROW(Februari!$L$6:$L$161)-ROW(Februari!$L$6)+1),ROW(G56))))</f>
        <v>Sofifi, Kantor DIKBUD</v>
      </c>
      <c r="I59" s="103" t="str">
        <f t="array" ref="I59">IF($A59="","",INDEX(Februari!J$6:J$161,SMALL(IF(Februari!$L$6:$L$161=$C$1,ROW(Februari!$L$6:$L$161)-ROW(Februari!$L$6)+1),ROW(H56))))</f>
        <v>Clem Untuk Pasang Lampu Server</v>
      </c>
      <c r="J59" s="104">
        <f t="array" ref="J59">IF($A59="","",INDEX(Februari!K$6:K$161,SMALL(IF(Februari!$L$6:$L$161=$C$1,ROW(Februari!$L$6:$L$161)-ROW(Februari!$L$6)+1),ROW(I56))))</f>
        <v>0</v>
      </c>
      <c r="K59" s="9"/>
    </row>
    <row r="60" spans="1:11" ht="29">
      <c r="A60" s="6">
        <f t="array" ref="A60">IFERROR(INDEX(Februari!B$6:B$161,SMALL(IF(Februari!$L$6:$L$161=$C$1,ROW(Februari!$L$6:$L$161)-ROW(Februari!$L$6)+1),ROW(A57))),"")</f>
        <v>46064</v>
      </c>
      <c r="B60" s="7"/>
      <c r="C60" s="7">
        <f t="array" ref="C60">IF($A60="","",INDEX(Februari!D$6:D$161,SMALL(IF(Februari!$L$6:$L$161=$C$1,ROW(Februari!$L$6:$L$161)-ROW(Februari!$L$6)+1),ROW(B57))))</f>
        <v>400000</v>
      </c>
      <c r="D60" s="7" t="str">
        <f t="array" ref="D60">IF($A60="","",INDEX(Februari!E$6:E$161,SMALL(IF(Februari!$L$6:$L$161=$C$1,ROW(Februari!$L$6:$L$161)-ROW(Februari!$L$6)+1),ROW(C57))))</f>
        <v>Om Dade</v>
      </c>
      <c r="E60" s="7" t="str">
        <f t="array" ref="E60">IF($A60="","",INDEX(Februari!F$6:F$161,SMALL(IF(Februari!$L$6:$L$161=$C$1,ROW(Februari!$L$6:$L$161)-ROW(Februari!$L$6)+1),ROW(D57))))</f>
        <v>Yulia</v>
      </c>
      <c r="F60" s="7" t="str">
        <f t="array" ref="F60">IF($A60="","",INDEX(Februari!G$6:G$161,SMALL(IF(Februari!$L$6:$L$161=$C$1,ROW(Februari!$L$6:$L$161)-ROW(Februari!$L$6)+1),ROW(E57))))</f>
        <v>Vivi</v>
      </c>
      <c r="G60" s="7" t="str">
        <f t="array" ref="G60">IF($A60="","",INDEX(Februari!H$6:H$161,SMALL(IF(Februari!$L$6:$L$161=$C$1,ROW(Februari!$L$6:$L$161)-ROW(Februari!$L$6)+1),ROW(F57))))</f>
        <v>Sore</v>
      </c>
      <c r="H60" s="7" t="str">
        <f t="array" ref="H60">IF($A60="","",INDEX(Februari!I$6:I$161,SMALL(IF(Februari!$L$6:$L$161=$C$1,ROW(Februari!$L$6:$L$161)-ROW(Februari!$L$6)+1),ROW(G57))))</f>
        <v>Sofifi, Kantor DIKBUD</v>
      </c>
      <c r="I60" s="103" t="str">
        <f t="array" ref="I60">IF($A60="","",INDEX(Februari!J$6:J$161,SMALL(IF(Februari!$L$6:$L$161=$C$1,ROW(Februari!$L$6:$L$161)-ROW(Februari!$L$6)+1),ROW(H57))))</f>
        <v>Beli lampu dan kabel</v>
      </c>
      <c r="J60" s="104">
        <f t="array" ref="J60">IF($A60="","",INDEX(Februari!K$6:K$161,SMALL(IF(Februari!$L$6:$L$161=$C$1,ROW(Februari!$L$6:$L$161)-ROW(Februari!$L$6)+1),ROW(I57))))</f>
        <v>0</v>
      </c>
      <c r="K60" s="9"/>
    </row>
    <row r="61" spans="1:11" ht="29">
      <c r="A61" s="6">
        <f t="array" ref="A61">IFERROR(INDEX(Februari!B$6:B$161,SMALL(IF(Februari!$L$6:$L$161=$C$1,ROW(Februari!$L$6:$L$161)-ROW(Februari!$L$6)+1),ROW(A58))),"")</f>
        <v>46064</v>
      </c>
      <c r="B61" s="7"/>
      <c r="C61" s="7">
        <f t="array" ref="C61">IF($A61="","",INDEX(Februari!D$6:D$161,SMALL(IF(Februari!$L$6:$L$161=$C$1,ROW(Februari!$L$6:$L$161)-ROW(Februari!$L$6)+1),ROW(B58))))</f>
        <v>900000</v>
      </c>
      <c r="D61" s="7" t="str">
        <f t="array" ref="D61">IF($A61="","",INDEX(Februari!E$6:E$161,SMALL(IF(Februari!$L$6:$L$161=$C$1,ROW(Februari!$L$6:$L$161)-ROW(Februari!$L$6)+1),ROW(C58))))</f>
        <v>Om Dade</v>
      </c>
      <c r="E61" s="7" t="str">
        <f t="array" ref="E61">IF($A61="","",INDEX(Februari!F$6:F$161,SMALL(IF(Februari!$L$6:$L$161=$C$1,ROW(Februari!$L$6:$L$161)-ROW(Februari!$L$6)+1),ROW(D58))))</f>
        <v>Yulia</v>
      </c>
      <c r="F61" s="7" t="str">
        <f t="array" ref="F61">IF($A61="","",INDEX(Februari!G$6:G$161,SMALL(IF(Februari!$L$6:$L$161=$C$1,ROW(Februari!$L$6:$L$161)-ROW(Februari!$L$6)+1),ROW(E58))))</f>
        <v>Vivi</v>
      </c>
      <c r="G61" s="7" t="str">
        <f t="array" ref="G61">IF($A61="","",INDEX(Februari!H$6:H$161,SMALL(IF(Februari!$L$6:$L$161=$C$1,ROW(Februari!$L$6:$L$161)-ROW(Februari!$L$6)+1),ROW(F58))))</f>
        <v>Siang</v>
      </c>
      <c r="H61" s="7" t="str">
        <f t="array" ref="H61">IF($A61="","",INDEX(Februari!I$6:I$161,SMALL(IF(Februari!$L$6:$L$161=$C$1,ROW(Februari!$L$6:$L$161)-ROW(Februari!$L$6)+1),ROW(G58))))</f>
        <v>Sofifi, Kantor DIKBUD</v>
      </c>
      <c r="I61" s="103" t="str">
        <f t="array" ref="I61">IF($A61="","",INDEX(Februari!J$6:J$161,SMALL(IF(Februari!$L$6:$L$161=$C$1,ROW(Februari!$L$6:$L$161)-ROW(Februari!$L$6)+1),ROW(H58))))</f>
        <v>Service ac dan pasang baru</v>
      </c>
      <c r="J61" s="104" t="str">
        <f t="array" ref="J61">IF($A61="","",INDEX(Februari!K$6:K$161,SMALL(IF(Februari!$L$6:$L$161=$C$1,ROW(Februari!$L$6:$L$161)-ROW(Februari!$L$6)+1),ROW(I58))))</f>
        <v>Service</v>
      </c>
      <c r="K61" s="9"/>
    </row>
    <row r="62" spans="1:11" ht="29">
      <c r="A62" s="6">
        <f t="array" ref="A62">IFERROR(INDEX(Februari!B$6:B$161,SMALL(IF(Februari!$L$6:$L$161=$C$1,ROW(Februari!$L$6:$L$161)-ROW(Februari!$L$6)+1),ROW(A59))),"")</f>
        <v>46064</v>
      </c>
      <c r="B62" s="7"/>
      <c r="C62" s="7">
        <f t="array" ref="C62">IF($A62="","",INDEX(Februari!D$6:D$161,SMALL(IF(Februari!$L$6:$L$161=$C$1,ROW(Februari!$L$6:$L$161)-ROW(Februari!$L$6)+1),ROW(B59))))</f>
        <v>100000</v>
      </c>
      <c r="D62" s="7" t="str">
        <f t="array" ref="D62">IF($A62="","",INDEX(Februari!E$6:E$161,SMALL(IF(Februari!$L$6:$L$161=$C$1,ROW(Februari!$L$6:$L$161)-ROW(Februari!$L$6)+1),ROW(C59))))</f>
        <v>Om Dade</v>
      </c>
      <c r="E62" s="7" t="str">
        <f t="array" ref="E62">IF($A62="","",INDEX(Februari!F$6:F$161,SMALL(IF(Februari!$L$6:$L$161=$C$1,ROW(Februari!$L$6:$L$161)-ROW(Februari!$L$6)+1),ROW(D59))))</f>
        <v>Yulia</v>
      </c>
      <c r="F62" s="7" t="str">
        <f t="array" ref="F62">IF($A62="","",INDEX(Februari!G$6:G$161,SMALL(IF(Februari!$L$6:$L$161=$C$1,ROW(Februari!$L$6:$L$161)-ROW(Februari!$L$6)+1),ROW(E59))))</f>
        <v>Vivi</v>
      </c>
      <c r="G62" s="7" t="str">
        <f t="array" ref="G62">IF($A62="","",INDEX(Februari!H$6:H$161,SMALL(IF(Februari!$L$6:$L$161=$C$1,ROW(Februari!$L$6:$L$161)-ROW(Februari!$L$6)+1),ROW(F59))))</f>
        <v>Siang</v>
      </c>
      <c r="H62" s="7" t="str">
        <f t="array" ref="H62">IF($A62="","",INDEX(Februari!I$6:I$161,SMALL(IF(Februari!$L$6:$L$161=$C$1,ROW(Februari!$L$6:$L$161)-ROW(Februari!$L$6)+1),ROW(G59))))</f>
        <v>Sofifi, Kantor DIKBUD</v>
      </c>
      <c r="I62" s="103" t="str">
        <f t="array" ref="I62">IF($A62="","",INDEX(Februari!J$6:J$161,SMALL(IF(Februari!$L$6:$L$161=$C$1,ROW(Februari!$L$6:$L$161)-ROW(Februari!$L$6)+1),ROW(H59))))</f>
        <v>Service ac dan pasang baru</v>
      </c>
      <c r="J62" s="104" t="str">
        <f t="array" ref="J62">IF($A62="","",INDEX(Februari!K$6:K$161,SMALL(IF(Februari!$L$6:$L$161=$C$1,ROW(Februari!$L$6:$L$161)-ROW(Februari!$L$6)+1),ROW(I59))))</f>
        <v>Om dade ongkos</v>
      </c>
      <c r="K62" s="9"/>
    </row>
    <row r="63" spans="1:11" ht="29">
      <c r="A63" s="6">
        <f t="array" ref="A63">IFERROR(INDEX(Februari!B$6:B$161,SMALL(IF(Februari!$L$6:$L$161=$C$1,ROW(Februari!$L$6:$L$161)-ROW(Februari!$L$6)+1),ROW(A60))),"")</f>
        <v>46066</v>
      </c>
      <c r="B63" s="7"/>
      <c r="C63" s="7">
        <f t="array" ref="C63">IF($A63="","",INDEX(Februari!D$6:D$161,SMALL(IF(Februari!$L$6:$L$161=$C$1,ROW(Februari!$L$6:$L$161)-ROW(Februari!$L$6)+1),ROW(B60))))</f>
        <v>450000</v>
      </c>
      <c r="D63" s="7" t="str">
        <f t="array" ref="D63">IF($A63="","",INDEX(Februari!E$6:E$161,SMALL(IF(Februari!$L$6:$L$161=$C$1,ROW(Februari!$L$6:$L$161)-ROW(Februari!$L$6)+1),ROW(C60))))</f>
        <v>Teras Atiqah</v>
      </c>
      <c r="E63" s="7" t="str">
        <f t="array" ref="E63">IF($A63="","",INDEX(Februari!F$6:F$161,SMALL(IF(Februari!$L$6:$L$161=$C$1,ROW(Februari!$L$6:$L$161)-ROW(Februari!$L$6)+1),ROW(D60))))</f>
        <v>Yulia</v>
      </c>
      <c r="F63" s="7" t="str">
        <f t="array" ref="F63">IF($A63="","",INDEX(Februari!G$6:G$161,SMALL(IF(Februari!$L$6:$L$161=$C$1,ROW(Februari!$L$6:$L$161)-ROW(Februari!$L$6)+1),ROW(E60))))</f>
        <v>Vivi</v>
      </c>
      <c r="G63" s="7" t="str">
        <f t="array" ref="G63">IF($A63="","",INDEX(Februari!H$6:H$161,SMALL(IF(Februari!$L$6:$L$161=$C$1,ROW(Februari!$L$6:$L$161)-ROW(Februari!$L$6)+1),ROW(F60))))</f>
        <v>Pagi</v>
      </c>
      <c r="H63" s="7" t="str">
        <f t="array" ref="H63">IF($A63="","",INDEX(Februari!I$6:I$161,SMALL(IF(Februari!$L$6:$L$161=$C$1,ROW(Februari!$L$6:$L$161)-ROW(Februari!$L$6)+1),ROW(G60))))</f>
        <v>Ternate SMA Negeri 10 Kota Ternate</v>
      </c>
      <c r="I63" s="103" t="str">
        <f t="array" ref="I63">IF($A63="","",INDEX(Februari!J$6:J$161,SMALL(IF(Februari!$L$6:$L$161=$C$1,ROW(Februari!$L$6:$L$161)-ROW(Februari!$L$6)+1),ROW(H60))))</f>
        <v>Rapat DI SMA N 10 Kota Ternate</v>
      </c>
      <c r="J63" s="104">
        <f t="array" ref="J63">IF($A63="","",INDEX(Februari!K$6:K$161,SMALL(IF(Februari!$L$6:$L$161=$C$1,ROW(Februari!$L$6:$L$161)-ROW(Februari!$L$6)+1),ROW(I60))))</f>
        <v>0</v>
      </c>
      <c r="K63" s="9"/>
    </row>
    <row r="64" spans="1:11" ht="29">
      <c r="A64" s="6">
        <f t="array" ref="A64">IFERROR(INDEX(Februari!B$6:B$161,SMALL(IF(Februari!$L$6:$L$161=$C$1,ROW(Februari!$L$6:$L$161)-ROW(Februari!$L$6)+1),ROW(A61))),"")</f>
        <v>46066</v>
      </c>
      <c r="B64" s="7"/>
      <c r="C64" s="7">
        <f t="array" ref="C64">IF($A64="","",INDEX(Februari!D$6:D$161,SMALL(IF(Februari!$L$6:$L$161=$C$1,ROW(Februari!$L$6:$L$161)-ROW(Februari!$L$6)+1),ROW(B61))))</f>
        <v>900000</v>
      </c>
      <c r="D64" s="7" t="str">
        <f t="array" ref="D64">IF($A64="","",INDEX(Februari!E$6:E$161,SMALL(IF(Februari!$L$6:$L$161=$C$1,ROW(Februari!$L$6:$L$161)-ROW(Februari!$L$6)+1),ROW(C61))))</f>
        <v>Teras Atiqah</v>
      </c>
      <c r="E64" s="7" t="str">
        <f t="array" ref="E64">IF($A64="","",INDEX(Februari!F$6:F$161,SMALL(IF(Februari!$L$6:$L$161=$C$1,ROW(Februari!$L$6:$L$161)-ROW(Februari!$L$6)+1),ROW(D61))))</f>
        <v>Yulia</v>
      </c>
      <c r="F64" s="7" t="str">
        <f t="array" ref="F64">IF($A64="","",INDEX(Februari!G$6:G$161,SMALL(IF(Februari!$L$6:$L$161=$C$1,ROW(Februari!$L$6:$L$161)-ROW(Februari!$L$6)+1),ROW(E61))))</f>
        <v>Vivi</v>
      </c>
      <c r="G64" s="7" t="str">
        <f t="array" ref="G64">IF($A64="","",INDEX(Februari!H$6:H$161,SMALL(IF(Februari!$L$6:$L$161=$C$1,ROW(Februari!$L$6:$L$161)-ROW(Februari!$L$6)+1),ROW(F61))))</f>
        <v>Siang</v>
      </c>
      <c r="H64" s="7" t="str">
        <f t="array" ref="H64">IF($A64="","",INDEX(Februari!I$6:I$161,SMALL(IF(Februari!$L$6:$L$161=$C$1,ROW(Februari!$L$6:$L$161)-ROW(Februari!$L$6)+1),ROW(G61))))</f>
        <v>Sofifi, Kantor DIKBUD</v>
      </c>
      <c r="I64" s="103" t="str">
        <f t="array" ref="I64">IF($A64="","",INDEX(Februari!J$6:J$161,SMALL(IF(Februari!$L$6:$L$161=$C$1,ROW(Februari!$L$6:$L$161)-ROW(Februari!$L$6)+1),ROW(H61))))</f>
        <v>Kegiatan di Aula Dikbud</v>
      </c>
      <c r="J64" s="104">
        <f t="array" ref="J64">IF($A64="","",INDEX(Februari!K$6:K$161,SMALL(IF(Februari!$L$6:$L$161=$C$1,ROW(Februari!$L$6:$L$161)-ROW(Februari!$L$6)+1),ROW(I61))))</f>
        <v>0</v>
      </c>
      <c r="K64" s="9"/>
    </row>
    <row r="65" spans="1:11" ht="43.5">
      <c r="A65" s="6">
        <f t="array" ref="A65">IFERROR(INDEX(Februari!B$6:B$161,SMALL(IF(Februari!$L$6:$L$161=$C$1,ROW(Februari!$L$6:$L$161)-ROW(Februari!$L$6)+1),ROW(A62))),"")</f>
        <v>46066</v>
      </c>
      <c r="B65" s="7"/>
      <c r="C65" s="7">
        <f t="array" ref="C65">IF($A65="","",INDEX(Februari!D$6:D$161,SMALL(IF(Februari!$L$6:$L$161=$C$1,ROW(Februari!$L$6:$L$161)-ROW(Februari!$L$6)+1),ROW(B62))))</f>
        <v>2200000</v>
      </c>
      <c r="D65" s="7" t="str">
        <f t="array" ref="D65">IF($A65="","",INDEX(Februari!E$6:E$161,SMALL(IF(Februari!$L$6:$L$161=$C$1,ROW(Februari!$L$6:$L$161)-ROW(Februari!$L$6)+1),ROW(C62))))</f>
        <v>Spead</v>
      </c>
      <c r="E65" s="7" t="str">
        <f t="array" ref="E65">IF($A65="","",INDEX(Februari!F$6:F$161,SMALL(IF(Februari!$L$6:$L$161=$C$1,ROW(Februari!$L$6:$L$161)-ROW(Februari!$L$6)+1),ROW(D62))))</f>
        <v>Yulia</v>
      </c>
      <c r="F65" s="7" t="str">
        <f t="array" ref="F65">IF($A65="","",INDEX(Februari!G$6:G$161,SMALL(IF(Februari!$L$6:$L$161=$C$1,ROW(Februari!$L$6:$L$161)-ROW(Februari!$L$6)+1),ROW(E62))))</f>
        <v>Vivi</v>
      </c>
      <c r="G65" s="7" t="str">
        <f t="array" ref="G65">IF($A65="","",INDEX(Februari!H$6:H$161,SMALL(IF(Februari!$L$6:$L$161=$C$1,ROW(Februari!$L$6:$L$161)-ROW(Februari!$L$6)+1),ROW(F62))))</f>
        <v>Siang</v>
      </c>
      <c r="H65" s="7" t="str">
        <f t="array" ref="H65">IF($A65="","",INDEX(Februari!I$6:I$161,SMALL(IF(Februari!$L$6:$L$161=$C$1,ROW(Februari!$L$6:$L$161)-ROW(Februari!$L$6)+1),ROW(G62))))</f>
        <v>Ternate, Pelabuhan SEMUT</v>
      </c>
      <c r="I65" s="103" t="str">
        <f t="array" ref="I65">IF($A65="","",INDEX(Februari!J$6:J$161,SMALL(IF(Februari!$L$6:$L$161=$C$1,ROW(Februari!$L$6:$L$161)-ROW(Februari!$L$6)+1),ROW(H62))))</f>
        <v>Sewa Spead Untuk Kegiatan di aula DIKBU Lantai 2</v>
      </c>
      <c r="J65" s="104">
        <f t="array" ref="J65">IF($A65="","",INDEX(Februari!K$6:K$161,SMALL(IF(Februari!$L$6:$L$161=$C$1,ROW(Februari!$L$6:$L$161)-ROW(Februari!$L$6)+1),ROW(I62))))</f>
        <v>0</v>
      </c>
      <c r="K65" s="9"/>
    </row>
    <row r="66" spans="1:11" ht="43.5">
      <c r="A66" s="6">
        <f t="array" ref="A66">IFERROR(INDEX(Februari!B$6:B$161,SMALL(IF(Februari!$L$6:$L$161=$C$1,ROW(Februari!$L$6:$L$161)-ROW(Februari!$L$6)+1),ROW(A63))),"")</f>
        <v>46066</v>
      </c>
      <c r="B66" s="7"/>
      <c r="C66" s="7">
        <f t="array" ref="C66">IF($A66="","",INDEX(Februari!D$6:D$161,SMALL(IF(Februari!$L$6:$L$161=$C$1,ROW(Februari!$L$6:$L$161)-ROW(Februari!$L$6)+1),ROW(B63))))</f>
        <v>100000</v>
      </c>
      <c r="D66" s="7" t="str">
        <f t="array" ref="D66">IF($A66="","",INDEX(Februari!E$6:E$161,SMALL(IF(Februari!$L$6:$L$161=$C$1,ROW(Februari!$L$6:$L$161)-ROW(Februari!$L$6)+1),ROW(C63))))</f>
        <v>Om Armin</v>
      </c>
      <c r="E66" s="7" t="str">
        <f t="array" ref="E66">IF($A66="","",INDEX(Februari!F$6:F$161,SMALL(IF(Februari!$L$6:$L$161=$C$1,ROW(Februari!$L$6:$L$161)-ROW(Februari!$L$6)+1),ROW(D63))))</f>
        <v>Yulia</v>
      </c>
      <c r="F66" s="7" t="str">
        <f t="array" ref="F66">IF($A66="","",INDEX(Februari!G$6:G$161,SMALL(IF(Februari!$L$6:$L$161=$C$1,ROW(Februari!$L$6:$L$161)-ROW(Februari!$L$6)+1),ROW(E63))))</f>
        <v>Vivi</v>
      </c>
      <c r="G66" s="7" t="str">
        <f t="array" ref="G66">IF($A66="","",INDEX(Februari!H$6:H$161,SMALL(IF(Februari!$L$6:$L$161=$C$1,ROW(Februari!$L$6:$L$161)-ROW(Februari!$L$6)+1),ROW(F63))))</f>
        <v>Siang</v>
      </c>
      <c r="H66" s="7" t="str">
        <f t="array" ref="H66">IF($A66="","",INDEX(Februari!I$6:I$161,SMALL(IF(Februari!$L$6:$L$161=$C$1,ROW(Februari!$L$6:$L$161)-ROW(Februari!$L$6)+1),ROW(G63))))</f>
        <v>Ternate, Pelabuhan SEMUT</v>
      </c>
      <c r="I66" s="103" t="str">
        <f t="array" ref="I66">IF($A66="","",INDEX(Februari!J$6:J$161,SMALL(IF(Februari!$L$6:$L$161=$C$1,ROW(Februari!$L$6:$L$161)-ROW(Februari!$L$6)+1),ROW(H63))))</f>
        <v>Sewa Spead Untuk Kegiatan di aula DIKBU Lantai 2</v>
      </c>
      <c r="J66" s="104">
        <f t="array" ref="J66">IF($A66="","",INDEX(Februari!K$6:K$161,SMALL(IF(Februari!$L$6:$L$161=$C$1,ROW(Februari!$L$6:$L$161)-ROW(Februari!$L$6)+1),ROW(I63))))</f>
        <v>0</v>
      </c>
      <c r="K66" s="9"/>
    </row>
    <row r="67" spans="1:11" ht="43.5">
      <c r="A67" s="6">
        <f t="array" ref="A67">IFERROR(INDEX(Februari!B$6:B$161,SMALL(IF(Februari!$L$6:$L$161=$C$1,ROW(Februari!$L$6:$L$161)-ROW(Februari!$L$6)+1),ROW(A64))),"")</f>
        <v>46066</v>
      </c>
      <c r="B67" s="7"/>
      <c r="C67" s="7">
        <f t="array" ref="C67">IF($A67="","",INDEX(Februari!D$6:D$161,SMALL(IF(Februari!$L$6:$L$161=$C$1,ROW(Februari!$L$6:$L$161)-ROW(Februari!$L$6)+1),ROW(B64))))</f>
        <v>5000000</v>
      </c>
      <c r="D67" s="7" t="str">
        <f t="array" ref="D67">IF($A67="","",INDEX(Februari!E$6:E$161,SMALL(IF(Februari!$L$6:$L$161=$C$1,ROW(Februari!$L$6:$L$161)-ROW(Februari!$L$6)+1),ROW(C64))))</f>
        <v>Rais Dero</v>
      </c>
      <c r="E67" s="7" t="str">
        <f t="array" ref="E67">IF($A67="","",INDEX(Februari!F$6:F$161,SMALL(IF(Februari!$L$6:$L$161=$C$1,ROW(Februari!$L$6:$L$161)-ROW(Februari!$L$6)+1),ROW(D64))))</f>
        <v>Yulia</v>
      </c>
      <c r="F67" s="7" t="str">
        <f t="array" ref="F67">IF($A67="","",INDEX(Februari!G$6:G$161,SMALL(IF(Februari!$L$6:$L$161=$C$1,ROW(Februari!$L$6:$L$161)-ROW(Februari!$L$6)+1),ROW(E64))))</f>
        <v>Vivi</v>
      </c>
      <c r="G67" s="7" t="str">
        <f t="array" ref="G67">IF($A67="","",INDEX(Februari!H$6:H$161,SMALL(IF(Februari!$L$6:$L$161=$C$1,ROW(Februari!$L$6:$L$161)-ROW(Februari!$L$6)+1),ROW(F64))))</f>
        <v>Malam</v>
      </c>
      <c r="H67" s="7" t="str">
        <f t="array" ref="H67">IF($A67="","",INDEX(Februari!I$6:I$161,SMALL(IF(Februari!$L$6:$L$161=$C$1,ROW(Februari!$L$6:$L$161)-ROW(Februari!$L$6)+1),ROW(G64))))</f>
        <v>Ternate</v>
      </c>
      <c r="I67" s="103" t="str">
        <f t="array" ref="I67">IF($A67="","",INDEX(Februari!J$6:J$161,SMALL(IF(Februari!$L$6:$L$161=$C$1,ROW(Februari!$L$6:$L$161)-ROW(Februari!$L$6)+1),ROW(H64))))</f>
        <v>Transfer ke ketua Panitia atas arahan pak sek opank</v>
      </c>
      <c r="J67" s="104">
        <f t="array" ref="J67">IF($A67="","",INDEX(Februari!K$6:K$161,SMALL(IF(Februari!$L$6:$L$161=$C$1,ROW(Februari!$L$6:$L$161)-ROW(Februari!$L$6)+1),ROW(I64))))</f>
        <v>0</v>
      </c>
      <c r="K67" s="9"/>
    </row>
    <row r="68" spans="1:11" ht="58">
      <c r="A68" s="6">
        <f t="array" ref="A68">IFERROR(INDEX(Februari!B$6:B$161,SMALL(IF(Februari!$L$6:$L$161=$C$1,ROW(Februari!$L$6:$L$161)-ROW(Februari!$L$6)+1),ROW(A65))),"")</f>
        <v>46067</v>
      </c>
      <c r="B68" s="7"/>
      <c r="C68" s="7">
        <f t="array" ref="C68">IF($A68="","",INDEX(Februari!D$6:D$161,SMALL(IF(Februari!$L$6:$L$161=$C$1,ROW(Februari!$L$6:$L$161)-ROW(Februari!$L$6)+1),ROW(B65))))</f>
        <v>667500</v>
      </c>
      <c r="D68" s="7" t="str">
        <f t="array" ref="D68">IF($A68="","",INDEX(Februari!E$6:E$161,SMALL(IF(Februari!$L$6:$L$161=$C$1,ROW(Februari!$L$6:$L$161)-ROW(Februari!$L$6)+1),ROW(C65))))</f>
        <v>Teras Atiqah</v>
      </c>
      <c r="E68" s="7" t="str">
        <f t="array" ref="E68">IF($A68="","",INDEX(Februari!F$6:F$161,SMALL(IF(Februari!$L$6:$L$161=$C$1,ROW(Februari!$L$6:$L$161)-ROW(Februari!$L$6)+1),ROW(D65))))</f>
        <v>Yulia</v>
      </c>
      <c r="F68" s="7" t="str">
        <f t="array" ref="F68">IF($A68="","",INDEX(Februari!G$6:G$161,SMALL(IF(Februari!$L$6:$L$161=$C$1,ROW(Februari!$L$6:$L$161)-ROW(Februari!$L$6)+1),ROW(E65))))</f>
        <v>Vivi</v>
      </c>
      <c r="G68" s="7" t="str">
        <f t="array" ref="G68">IF($A68="","",INDEX(Februari!H$6:H$161,SMALL(IF(Februari!$L$6:$L$161=$C$1,ROW(Februari!$L$6:$L$161)-ROW(Februari!$L$6)+1),ROW(F65))))</f>
        <v>Siang</v>
      </c>
      <c r="H68" s="7" t="str">
        <f t="array" ref="H68">IF($A68="","",INDEX(Februari!I$6:I$161,SMALL(IF(Februari!$L$6:$L$161=$C$1,ROW(Februari!$L$6:$L$161)-ROW(Februari!$L$6)+1),ROW(G65))))</f>
        <v>Ternate</v>
      </c>
      <c r="I68" s="103" t="str">
        <f t="array" ref="I68">IF($A68="","",INDEX(Februari!J$6:J$161,SMALL(IF(Februari!$L$6:$L$161=$C$1,ROW(Februari!$L$6:$L$161)-ROW(Februari!$L$6)+1),ROW(H65))))</f>
        <v>Rapat DI SMA N 10 Kota Ternate</v>
      </c>
      <c r="J68" s="104" t="str">
        <f t="array" ref="J68">IF($A68="","",INDEX(Februari!K$6:K$161,SMALL(IF(Februari!$L$6:$L$161=$C$1,ROW(Februari!$L$6:$L$161)-ROW(Februari!$L$6)+1),ROW(I65))))</f>
        <v>dengan keuangan DIKBUD dan TIM Dari DEPAG</v>
      </c>
      <c r="K68" s="9"/>
    </row>
    <row r="69" spans="1:11" ht="58">
      <c r="A69" s="6">
        <f t="array" ref="A69">IFERROR(INDEX(Februari!B$6:B$161,SMALL(IF(Februari!$L$6:$L$161=$C$1,ROW(Februari!$L$6:$L$161)-ROW(Februari!$L$6)+1),ROW(A66))),"")</f>
        <v>46067</v>
      </c>
      <c r="B69" s="7"/>
      <c r="C69" s="7">
        <f t="array" ref="C69">IF($A69="","",INDEX(Februari!D$6:D$161,SMALL(IF(Februari!$L$6:$L$161=$C$1,ROW(Februari!$L$6:$L$161)-ROW(Februari!$L$6)+1),ROW(B66))))</f>
        <v>1000000</v>
      </c>
      <c r="D69" s="7" t="str">
        <f t="array" ref="D69">IF($A69="","",INDEX(Februari!E$6:E$161,SMALL(IF(Februari!$L$6:$L$161=$C$1,ROW(Februari!$L$6:$L$161)-ROW(Februari!$L$6)+1),ROW(C66))))</f>
        <v>Pa Ongen</v>
      </c>
      <c r="E69" s="7" t="str">
        <f t="array" ref="E69">IF($A69="","",INDEX(Februari!F$6:F$161,SMALL(IF(Februari!$L$6:$L$161=$C$1,ROW(Februari!$L$6:$L$161)-ROW(Februari!$L$6)+1),ROW(D66))))</f>
        <v>Yulia</v>
      </c>
      <c r="F69" s="7" t="str">
        <f t="array" ref="F69">IF($A69="","",INDEX(Februari!G$6:G$161,SMALL(IF(Februari!$L$6:$L$161=$C$1,ROW(Februari!$L$6:$L$161)-ROW(Februari!$L$6)+1),ROW(E66))))</f>
        <v>Vivi</v>
      </c>
      <c r="G69" s="7" t="str">
        <f t="array" ref="G69">IF($A69="","",INDEX(Februari!H$6:H$161,SMALL(IF(Februari!$L$6:$L$161=$C$1,ROW(Februari!$L$6:$L$161)-ROW(Februari!$L$6)+1),ROW(F66))))</f>
        <v>Pagi</v>
      </c>
      <c r="H69" s="7" t="str">
        <f t="array" ref="H69">IF($A69="","",INDEX(Februari!I$6:I$161,SMALL(IF(Februari!$L$6:$L$161=$C$1,ROW(Februari!$L$6:$L$161)-ROW(Februari!$L$6)+1),ROW(G66))))</f>
        <v>Ternate</v>
      </c>
      <c r="I69" s="103" t="str">
        <f t="array" ref="I69">IF($A69="","",INDEX(Februari!J$6:J$161,SMALL(IF(Februari!$L$6:$L$161=$C$1,ROW(Februari!$L$6:$L$161)-ROW(Februari!$L$6)+1),ROW(H66))))</f>
        <v>Pembelian BBM Mobil KADIS di Ternate (Transfer dari rek yulia)</v>
      </c>
      <c r="J69" s="104" t="str">
        <f t="array" ref="J69">IF($A69="","",INDEX(Februari!K$6:K$161,SMALL(IF(Februari!$L$6:$L$161=$C$1,ROW(Februari!$L$6:$L$161)-ROW(Februari!$L$6)+1),ROW(I66))))</f>
        <v>Dinota 950.000</v>
      </c>
      <c r="K69" s="9"/>
    </row>
    <row r="70" spans="1:11" ht="43.5">
      <c r="A70" s="6">
        <f t="array" ref="A70">IFERROR(INDEX(Februari!B$6:B$161,SMALL(IF(Februari!$L$6:$L$161=$C$1,ROW(Februari!$L$6:$L$161)-ROW(Februari!$L$6)+1),ROW(A67))),"")</f>
        <v>46067</v>
      </c>
      <c r="B70" s="7"/>
      <c r="C70" s="7">
        <f t="array" ref="C70">IF($A70="","",INDEX(Februari!D$6:D$161,SMALL(IF(Februari!$L$6:$L$161=$C$1,ROW(Februari!$L$6:$L$161)-ROW(Februari!$L$6)+1),ROW(B67))))</f>
        <v>466000</v>
      </c>
      <c r="D70" s="7" t="str">
        <f t="array" ref="D70">IF($A70="","",INDEX(Februari!E$6:E$161,SMALL(IF(Februari!$L$6:$L$161=$C$1,ROW(Februari!$L$6:$L$161)-ROW(Februari!$L$6)+1),ROW(C67))))</f>
        <v>RMH Makan Swadaya</v>
      </c>
      <c r="E70" s="7" t="str">
        <f t="array" ref="E70">IF($A70="","",INDEX(Februari!F$6:F$161,SMALL(IF(Februari!$L$6:$L$161=$C$1,ROW(Februari!$L$6:$L$161)-ROW(Februari!$L$6)+1),ROW(D67))))</f>
        <v>Yulia</v>
      </c>
      <c r="F70" s="7" t="str">
        <f t="array" ref="F70">IF($A70="","",INDEX(Februari!G$6:G$161,SMALL(IF(Februari!$L$6:$L$161=$C$1,ROW(Februari!$L$6:$L$161)-ROW(Februari!$L$6)+1),ROW(E67))))</f>
        <v>Vivi</v>
      </c>
      <c r="G70" s="7" t="str">
        <f t="array" ref="G70">IF($A70="","",INDEX(Februari!H$6:H$161,SMALL(IF(Februari!$L$6:$L$161=$C$1,ROW(Februari!$L$6:$L$161)-ROW(Februari!$L$6)+1),ROW(F67))))</f>
        <v>Siang</v>
      </c>
      <c r="H70" s="7" t="str">
        <f t="array" ref="H70">IF($A70="","",INDEX(Februari!I$6:I$161,SMALL(IF(Februari!$L$6:$L$161=$C$1,ROW(Februari!$L$6:$L$161)-ROW(Februari!$L$6)+1),ROW(G67))))</f>
        <v>Ternate SMA Negeri 10 Kota Ternate</v>
      </c>
      <c r="I70" s="103" t="str">
        <f t="array" ref="I70">IF($A70="","",INDEX(Februari!J$6:J$161,SMALL(IF(Februari!$L$6:$L$161=$C$1,ROW(Februari!$L$6:$L$161)-ROW(Februari!$L$6)+1),ROW(H67))))</f>
        <v>Pembelian 11 bungkus Makanan Ayam Kremes</v>
      </c>
      <c r="J70" s="104">
        <f t="array" ref="J70">IF($A70="","",INDEX(Februari!K$6:K$161,SMALL(IF(Februari!$L$6:$L$161=$C$1,ROW(Februari!$L$6:$L$161)-ROW(Februari!$L$6)+1),ROW(I67))))</f>
        <v>0</v>
      </c>
      <c r="K70" s="9"/>
    </row>
    <row r="71" spans="1:11" ht="58">
      <c r="A71" s="6">
        <f t="array" ref="A71">IFERROR(INDEX(Februari!B$6:B$161,SMALL(IF(Februari!$L$6:$L$161=$C$1,ROW(Februari!$L$6:$L$161)-ROW(Februari!$L$6)+1),ROW(A68))),"")</f>
        <v>46067</v>
      </c>
      <c r="B71" s="7"/>
      <c r="C71" s="7">
        <f t="array" ref="C71">IF($A71="","",INDEX(Februari!D$6:D$161,SMALL(IF(Februari!$L$6:$L$161=$C$1,ROW(Februari!$L$6:$L$161)-ROW(Februari!$L$6)+1),ROW(B68))))</f>
        <v>500000</v>
      </c>
      <c r="D71" s="7" t="str">
        <f t="array" ref="D71">IF($A71="","",INDEX(Februari!E$6:E$161,SMALL(IF(Februari!$L$6:$L$161=$C$1,ROW(Februari!$L$6:$L$161)-ROW(Februari!$L$6)+1),ROW(C68))))</f>
        <v>Awat Halim</v>
      </c>
      <c r="E71" s="7" t="str">
        <f t="array" ref="E71">IF($A71="","",INDEX(Februari!F$6:F$161,SMALL(IF(Februari!$L$6:$L$161=$C$1,ROW(Februari!$L$6:$L$161)-ROW(Februari!$L$6)+1),ROW(D68))))</f>
        <v>Yulia</v>
      </c>
      <c r="F71" s="7" t="str">
        <f t="array" ref="F71">IF($A71="","",INDEX(Februari!G$6:G$161,SMALL(IF(Februari!$L$6:$L$161=$C$1,ROW(Februari!$L$6:$L$161)-ROW(Februari!$L$6)+1),ROW(E68))))</f>
        <v>Vivi</v>
      </c>
      <c r="G71" s="7" t="str">
        <f t="array" ref="G71">IF($A71="","",INDEX(Februari!H$6:H$161,SMALL(IF(Februari!$L$6:$L$161=$C$1,ROW(Februari!$L$6:$L$161)-ROW(Februari!$L$6)+1),ROW(F68))))</f>
        <v>Sore</v>
      </c>
      <c r="H71" s="7" t="str">
        <f t="array" ref="H71">IF($A71="","",INDEX(Februari!I$6:I$161,SMALL(IF(Februari!$L$6:$L$161=$C$1,ROW(Februari!$L$6:$L$161)-ROW(Februari!$L$6)+1),ROW(G68))))</f>
        <v>Ternate SMA Negeri 10 Kota Ternate</v>
      </c>
      <c r="I71" s="103" t="str">
        <f t="array" ref="I71">IF($A71="","",INDEX(Februari!J$6:J$161,SMALL(IF(Februari!$L$6:$L$161=$C$1,ROW(Februari!$L$6:$L$161)-ROW(Februari!$L$6)+1),ROW(H68))))</f>
        <v>Pembayaran kepada mediaHabarTimur Online</v>
      </c>
      <c r="J71" s="104">
        <f t="array" ref="J71">IF($A71="","",INDEX(Februari!K$6:K$161,SMALL(IF(Februari!$L$6:$L$161=$C$1,ROW(Februari!$L$6:$L$161)-ROW(Februari!$L$6)+1),ROW(I68))))</f>
        <v>0</v>
      </c>
      <c r="K71" s="9"/>
    </row>
    <row r="72" spans="1:11">
      <c r="A72" s="6" t="str">
        <f t="array" ref="A72">IFERROR(INDEX(Februari!B$6:B$161,SMALL(IF(Februari!$L$6:$L$161=$C$1,ROW(Februari!$L$6:$L$161)-ROW(Februari!$L$6)+1),ROW(A69))),"")</f>
        <v/>
      </c>
      <c r="B72" s="7"/>
      <c r="C72" s="7" t="str">
        <f t="array" ref="C72">IF($A72="","",INDEX(Februari!D$6:D$161,SMALL(IF(Februari!$L$6:$L$161=$C$1,ROW(Februari!$L$6:$L$161)-ROW(Februari!$L$6)+1),ROW(B69))))</f>
        <v/>
      </c>
      <c r="D72" s="7" t="str">
        <f t="array" ref="D72">IF($A72="","",INDEX(Februari!E$6:E$161,SMALL(IF(Februari!$L$6:$L$161=$C$1,ROW(Februari!$L$6:$L$161)-ROW(Februari!$L$6)+1),ROW(C69))))</f>
        <v/>
      </c>
      <c r="E72" s="7" t="str">
        <f t="array" ref="E72">IF($A72="","",INDEX(Februari!F$6:F$161,SMALL(IF(Februari!$L$6:$L$161=$C$1,ROW(Februari!$L$6:$L$161)-ROW(Februari!$L$6)+1),ROW(D69))))</f>
        <v/>
      </c>
      <c r="F72" s="7" t="str">
        <f t="array" ref="F72">IF($A72="","",INDEX(Februari!G$6:G$161,SMALL(IF(Februari!$L$6:$L$161=$C$1,ROW(Februari!$L$6:$L$161)-ROW(Februari!$L$6)+1),ROW(E69))))</f>
        <v/>
      </c>
      <c r="G72" s="7" t="str">
        <f t="array" ref="G72">IF($A72="","",INDEX(Februari!H$6:H$161,SMALL(IF(Februari!$L$6:$L$161=$C$1,ROW(Februari!$L$6:$L$161)-ROW(Februari!$L$6)+1),ROW(F69))))</f>
        <v/>
      </c>
      <c r="H72" s="7" t="str">
        <f t="array" ref="H72">IF($A72="","",INDEX(Februari!I$6:I$161,SMALL(IF(Februari!$L$6:$L$161=$C$1,ROW(Februari!$L$6:$L$161)-ROW(Februari!$L$6)+1),ROW(G69))))</f>
        <v/>
      </c>
      <c r="I72" s="103" t="str">
        <f t="array" ref="I72">IF($A72="","",INDEX(Februari!J$6:J$161,SMALL(IF(Februari!$L$6:$L$161=$C$1,ROW(Februari!$L$6:$L$161)-ROW(Februari!$L$6)+1),ROW(H69))))</f>
        <v/>
      </c>
      <c r="J72" s="104" t="str">
        <f t="array" ref="J72">IF($A72="","",INDEX(Februari!K$6:K$161,SMALL(IF(Februari!$L$6:$L$161=$C$1,ROW(Februari!$L$6:$L$161)-ROW(Februari!$L$6)+1),ROW(I69))))</f>
        <v/>
      </c>
      <c r="K72" s="9"/>
    </row>
    <row r="73" spans="1:11">
      <c r="A73" s="6" t="str">
        <f t="array" ref="A73">IFERROR(INDEX(Februari!B$6:B$161,SMALL(IF(Februari!$L$6:$L$161=$C$1,ROW(Februari!$L$6:$L$161)-ROW(Februari!$L$6)+1),ROW(A70))),"")</f>
        <v/>
      </c>
      <c r="B73" s="7"/>
      <c r="C73" s="7" t="str">
        <f t="array" ref="C73">IF($A73="","",INDEX(Februari!D$6:D$161,SMALL(IF(Februari!$L$6:$L$161=$C$1,ROW(Februari!$L$6:$L$161)-ROW(Februari!$L$6)+1),ROW(B70))))</f>
        <v/>
      </c>
      <c r="D73" s="7" t="str">
        <f t="array" ref="D73">IF($A73="","",INDEX(Februari!E$6:E$161,SMALL(IF(Februari!$L$6:$L$161=$C$1,ROW(Februari!$L$6:$L$161)-ROW(Februari!$L$6)+1),ROW(C70))))</f>
        <v/>
      </c>
      <c r="E73" s="7" t="str">
        <f t="array" ref="E73">IF($A73="","",INDEX(Februari!F$6:F$161,SMALL(IF(Februari!$L$6:$L$161=$C$1,ROW(Februari!$L$6:$L$161)-ROW(Februari!$L$6)+1),ROW(D70))))</f>
        <v/>
      </c>
      <c r="F73" s="7" t="str">
        <f t="array" ref="F73">IF($A73="","",INDEX(Februari!G$6:G$161,SMALL(IF(Februari!$L$6:$L$161=$C$1,ROW(Februari!$L$6:$L$161)-ROW(Februari!$L$6)+1),ROW(E70))))</f>
        <v/>
      </c>
      <c r="G73" s="7" t="str">
        <f t="array" ref="G73">IF($A73="","",INDEX(Februari!H$6:H$161,SMALL(IF(Februari!$L$6:$L$161=$C$1,ROW(Februari!$L$6:$L$161)-ROW(Februari!$L$6)+1),ROW(F70))))</f>
        <v/>
      </c>
      <c r="H73" s="7" t="str">
        <f t="array" ref="H73">IF($A73="","",INDEX(Februari!I$6:I$161,SMALL(IF(Februari!$L$6:$L$161=$C$1,ROW(Februari!$L$6:$L$161)-ROW(Februari!$L$6)+1),ROW(G70))))</f>
        <v/>
      </c>
      <c r="I73" s="103" t="str">
        <f t="array" ref="I73">IF($A73="","",INDEX(Februari!J$6:J$161,SMALL(IF(Februari!$L$6:$L$161=$C$1,ROW(Februari!$L$6:$L$161)-ROW(Februari!$L$6)+1),ROW(H70))))</f>
        <v/>
      </c>
      <c r="J73" s="104" t="str">
        <f t="array" ref="J73">IF($A73="","",INDEX(Februari!K$6:K$161,SMALL(IF(Februari!$L$6:$L$161=$C$1,ROW(Februari!$L$6:$L$161)-ROW(Februari!$L$6)+1),ROW(I70))))</f>
        <v/>
      </c>
      <c r="K73" s="9"/>
    </row>
    <row r="74" spans="1:11">
      <c r="A74" s="6" t="str">
        <f t="array" ref="A74">IFERROR(INDEX(Februari!B$6:B$161,SMALL(IF(Februari!$L$6:$L$161=$C$1,ROW(Februari!$L$6:$L$161)-ROW(Februari!$L$6)+1),ROW(A71))),"")</f>
        <v/>
      </c>
      <c r="B74" s="7"/>
      <c r="C74" s="7" t="str">
        <f t="array" ref="C74">IF($A74="","",INDEX(Februari!D$6:D$161,SMALL(IF(Februari!$L$6:$L$161=$C$1,ROW(Februari!$L$6:$L$161)-ROW(Februari!$L$6)+1),ROW(B71))))</f>
        <v/>
      </c>
      <c r="D74" s="7" t="str">
        <f t="array" ref="D74">IF($A74="","",INDEX(Februari!E$6:E$161,SMALL(IF(Februari!$L$6:$L$161=$C$1,ROW(Februari!$L$6:$L$161)-ROW(Februari!$L$6)+1),ROW(C71))))</f>
        <v/>
      </c>
      <c r="E74" s="7" t="str">
        <f t="array" ref="E74">IF($A74="","",INDEX(Februari!F$6:F$161,SMALL(IF(Februari!$L$6:$L$161=$C$1,ROW(Februari!$L$6:$L$161)-ROW(Februari!$L$6)+1),ROW(D71))))</f>
        <v/>
      </c>
      <c r="F74" s="7" t="str">
        <f t="array" ref="F74">IF($A74="","",INDEX(Februari!G$6:G$161,SMALL(IF(Februari!$L$6:$L$161=$C$1,ROW(Februari!$L$6:$L$161)-ROW(Februari!$L$6)+1),ROW(E71))))</f>
        <v/>
      </c>
      <c r="G74" s="7" t="str">
        <f t="array" ref="G74">IF($A74="","",INDEX(Februari!H$6:H$161,SMALL(IF(Februari!$L$6:$L$161=$C$1,ROW(Februari!$L$6:$L$161)-ROW(Februari!$L$6)+1),ROW(F71))))</f>
        <v/>
      </c>
      <c r="H74" s="7" t="str">
        <f t="array" ref="H74">IF($A74="","",INDEX(Februari!I$6:I$161,SMALL(IF(Februari!$L$6:$L$161=$C$1,ROW(Februari!$L$6:$L$161)-ROW(Februari!$L$6)+1),ROW(G71))))</f>
        <v/>
      </c>
      <c r="I74" s="103" t="str">
        <f t="array" ref="I74">IF($A74="","",INDEX(Februari!J$6:J$161,SMALL(IF(Februari!$L$6:$L$161=$C$1,ROW(Februari!$L$6:$L$161)-ROW(Februari!$L$6)+1),ROW(H71))))</f>
        <v/>
      </c>
      <c r="J74" s="104" t="str">
        <f t="array" ref="J74">IF($A74="","",INDEX(Februari!K$6:K$161,SMALL(IF(Februari!$L$6:$L$161=$C$1,ROW(Februari!$L$6:$L$161)-ROW(Februari!$L$6)+1),ROW(I71))))</f>
        <v/>
      </c>
      <c r="K74" s="9"/>
    </row>
    <row r="75" spans="1:11">
      <c r="A75" s="6" t="str">
        <f t="array" ref="A75">IFERROR(INDEX(Februari!B$6:B$161,SMALL(IF(Februari!$L$6:$L$161=$C$1,ROW(Februari!$L$6:$L$161)-ROW(Februari!$L$6)+1),ROW(A72))),"")</f>
        <v/>
      </c>
      <c r="B75" s="7"/>
      <c r="C75" s="7" t="str">
        <f t="array" ref="C75">IF($A75="","",INDEX(Februari!D$6:D$161,SMALL(IF(Februari!$L$6:$L$161=$C$1,ROW(Februari!$L$6:$L$161)-ROW(Februari!$L$6)+1),ROW(B72))))</f>
        <v/>
      </c>
      <c r="D75" s="7" t="str">
        <f t="array" ref="D75">IF($A75="","",INDEX(Februari!E$6:E$161,SMALL(IF(Februari!$L$6:$L$161=$C$1,ROW(Februari!$L$6:$L$161)-ROW(Februari!$L$6)+1),ROW(C72))))</f>
        <v/>
      </c>
      <c r="E75" s="7" t="str">
        <f t="array" ref="E75">IF($A75="","",INDEX(Februari!F$6:F$161,SMALL(IF(Februari!$L$6:$L$161=$C$1,ROW(Februari!$L$6:$L$161)-ROW(Februari!$L$6)+1),ROW(D72))))</f>
        <v/>
      </c>
      <c r="F75" s="7" t="str">
        <f t="array" ref="F75">IF($A75="","",INDEX(Februari!G$6:G$161,SMALL(IF(Februari!$L$6:$L$161=$C$1,ROW(Februari!$L$6:$L$161)-ROW(Februari!$L$6)+1),ROW(E72))))</f>
        <v/>
      </c>
      <c r="G75" s="7" t="str">
        <f t="array" ref="G75">IF($A75="","",INDEX(Februari!H$6:H$161,SMALL(IF(Februari!$L$6:$L$161=$C$1,ROW(Februari!$L$6:$L$161)-ROW(Februari!$L$6)+1),ROW(F72))))</f>
        <v/>
      </c>
      <c r="H75" s="7" t="str">
        <f t="array" ref="H75">IF($A75="","",INDEX(Februari!I$6:I$161,SMALL(IF(Februari!$L$6:$L$161=$C$1,ROW(Februari!$L$6:$L$161)-ROW(Februari!$L$6)+1),ROW(G72))))</f>
        <v/>
      </c>
      <c r="I75" s="103" t="str">
        <f t="array" ref="I75">IF($A75="","",INDEX(Februari!J$6:J$161,SMALL(IF(Februari!$L$6:$L$161=$C$1,ROW(Februari!$L$6:$L$161)-ROW(Februari!$L$6)+1),ROW(H72))))</f>
        <v/>
      </c>
      <c r="J75" s="104" t="str">
        <f t="array" ref="J75">IF($A75="","",INDEX(Februari!K$6:K$161,SMALL(IF(Februari!$L$6:$L$161=$C$1,ROW(Februari!$L$6:$L$161)-ROW(Februari!$L$6)+1),ROW(I72))))</f>
        <v/>
      </c>
      <c r="K75" s="9"/>
    </row>
    <row r="76" spans="1:11">
      <c r="A76" s="6" t="str">
        <f t="array" ref="A76">IFERROR(INDEX(Februari!B$6:B$161,SMALL(IF(Februari!$L$6:$L$161=$C$1,ROW(Februari!$L$6:$L$161)-ROW(Februari!$L$6)+1),ROW(A73))),"")</f>
        <v/>
      </c>
      <c r="B76" s="7"/>
      <c r="C76" s="7" t="str">
        <f t="array" ref="C76">IF($A76="","",INDEX(Februari!D$6:D$161,SMALL(IF(Februari!$L$6:$L$161=$C$1,ROW(Februari!$L$6:$L$161)-ROW(Februari!$L$6)+1),ROW(B73))))</f>
        <v/>
      </c>
      <c r="D76" s="7" t="str">
        <f t="array" ref="D76">IF($A76="","",INDEX(Februari!E$6:E$161,SMALL(IF(Februari!$L$6:$L$161=$C$1,ROW(Februari!$L$6:$L$161)-ROW(Februari!$L$6)+1),ROW(C73))))</f>
        <v/>
      </c>
      <c r="E76" s="7" t="str">
        <f t="array" ref="E76">IF($A76="","",INDEX(Februari!F$6:F$161,SMALL(IF(Februari!$L$6:$L$161=$C$1,ROW(Februari!$L$6:$L$161)-ROW(Februari!$L$6)+1),ROW(D73))))</f>
        <v/>
      </c>
      <c r="F76" s="7" t="str">
        <f t="array" ref="F76">IF($A76="","",INDEX(Februari!G$6:G$161,SMALL(IF(Februari!$L$6:$L$161=$C$1,ROW(Februari!$L$6:$L$161)-ROW(Februari!$L$6)+1),ROW(E73))))</f>
        <v/>
      </c>
      <c r="G76" s="7" t="str">
        <f t="array" ref="G76">IF($A76="","",INDEX(Februari!H$6:H$161,SMALL(IF(Februari!$L$6:$L$161=$C$1,ROW(Februari!$L$6:$L$161)-ROW(Februari!$L$6)+1),ROW(F73))))</f>
        <v/>
      </c>
      <c r="H76" s="7" t="str">
        <f t="array" ref="H76">IF($A76="","",INDEX(Februari!I$6:I$161,SMALL(IF(Februari!$L$6:$L$161=$C$1,ROW(Februari!$L$6:$L$161)-ROW(Februari!$L$6)+1),ROW(G73))))</f>
        <v/>
      </c>
      <c r="I76" s="103" t="str">
        <f t="array" ref="I76">IF($A76="","",INDEX(Februari!J$6:J$161,SMALL(IF(Februari!$L$6:$L$161=$C$1,ROW(Februari!$L$6:$L$161)-ROW(Februari!$L$6)+1),ROW(H73))))</f>
        <v/>
      </c>
      <c r="J76" s="104" t="str">
        <f t="array" ref="J76">IF($A76="","",INDEX(Februari!K$6:K$161,SMALL(IF(Februari!$L$6:$L$161=$C$1,ROW(Februari!$L$6:$L$161)-ROW(Februari!$L$6)+1),ROW(I73))))</f>
        <v/>
      </c>
      <c r="K76" s="9"/>
    </row>
    <row r="77" spans="1:11">
      <c r="A77" s="6" t="str">
        <f t="array" ref="A77">IFERROR(INDEX(Februari!B$6:B$161,SMALL(IF(Februari!$L$6:$L$161=$C$1,ROW(Februari!$L$6:$L$161)-ROW(Februari!$L$6)+1),ROW(A74))),"")</f>
        <v/>
      </c>
      <c r="B77" s="7"/>
      <c r="C77" s="7" t="str">
        <f t="array" ref="C77">IF($A77="","",INDEX(Februari!D$6:D$161,SMALL(IF(Februari!$L$6:$L$161=$C$1,ROW(Februari!$L$6:$L$161)-ROW(Februari!$L$6)+1),ROW(B74))))</f>
        <v/>
      </c>
      <c r="D77" s="7" t="str">
        <f t="array" ref="D77">IF($A77="","",INDEX(Februari!E$6:E$161,SMALL(IF(Februari!$L$6:$L$161=$C$1,ROW(Februari!$L$6:$L$161)-ROW(Februari!$L$6)+1),ROW(C74))))</f>
        <v/>
      </c>
      <c r="E77" s="7" t="str">
        <f t="array" ref="E77">IF($A77="","",INDEX(Februari!F$6:F$161,SMALL(IF(Februari!$L$6:$L$161=$C$1,ROW(Februari!$L$6:$L$161)-ROW(Februari!$L$6)+1),ROW(D74))))</f>
        <v/>
      </c>
      <c r="F77" s="7" t="str">
        <f t="array" ref="F77">IF($A77="","",INDEX(Februari!G$6:G$161,SMALL(IF(Februari!$L$6:$L$161=$C$1,ROW(Februari!$L$6:$L$161)-ROW(Februari!$L$6)+1),ROW(E74))))</f>
        <v/>
      </c>
      <c r="G77" s="7" t="str">
        <f t="array" ref="G77">IF($A77="","",INDEX(Februari!H$6:H$161,SMALL(IF(Februari!$L$6:$L$161=$C$1,ROW(Februari!$L$6:$L$161)-ROW(Februari!$L$6)+1),ROW(F74))))</f>
        <v/>
      </c>
      <c r="H77" s="7" t="str">
        <f t="array" ref="H77">IF($A77="","",INDEX(Februari!I$6:I$161,SMALL(IF(Februari!$L$6:$L$161=$C$1,ROW(Februari!$L$6:$L$161)-ROW(Februari!$L$6)+1),ROW(G74))))</f>
        <v/>
      </c>
      <c r="I77" s="103" t="str">
        <f t="array" ref="I77">IF($A77="","",INDEX(Februari!J$6:J$161,SMALL(IF(Februari!$L$6:$L$161=$C$1,ROW(Februari!$L$6:$L$161)-ROW(Februari!$L$6)+1),ROW(H74))))</f>
        <v/>
      </c>
      <c r="J77" s="104" t="str">
        <f t="array" ref="J77">IF($A77="","",INDEX(Februari!K$6:K$161,SMALL(IF(Februari!$L$6:$L$161=$C$1,ROW(Februari!$L$6:$L$161)-ROW(Februari!$L$6)+1),ROW(I74))))</f>
        <v/>
      </c>
      <c r="K77" s="9"/>
    </row>
    <row r="78" spans="1:11">
      <c r="A78" s="6" t="str">
        <f t="array" ref="A78">IFERROR(INDEX(Februari!B$6:B$161,SMALL(IF(Februari!$L$6:$L$161=$C$1,ROW(Februari!$L$6:$L$161)-ROW(Februari!$L$6)+1),ROW(A75))),"")</f>
        <v/>
      </c>
      <c r="B78" s="7"/>
      <c r="C78" s="7" t="str">
        <f t="array" ref="C78">IF($A78="","",INDEX(Februari!D$6:D$161,SMALL(IF(Februari!$L$6:$L$161=$C$1,ROW(Februari!$L$6:$L$161)-ROW(Februari!$L$6)+1),ROW(B75))))</f>
        <v/>
      </c>
      <c r="D78" s="7" t="str">
        <f t="array" ref="D78">IF($A78="","",INDEX(Februari!E$6:E$161,SMALL(IF(Februari!$L$6:$L$161=$C$1,ROW(Februari!$L$6:$L$161)-ROW(Februari!$L$6)+1),ROW(C75))))</f>
        <v/>
      </c>
      <c r="E78" s="7" t="str">
        <f t="array" ref="E78">IF($A78="","",INDEX(Februari!F$6:F$161,SMALL(IF(Februari!$L$6:$L$161=$C$1,ROW(Februari!$L$6:$L$161)-ROW(Februari!$L$6)+1),ROW(D75))))</f>
        <v/>
      </c>
      <c r="F78" s="7" t="str">
        <f t="array" ref="F78">IF($A78="","",INDEX(Februari!G$6:G$161,SMALL(IF(Februari!$L$6:$L$161=$C$1,ROW(Februari!$L$6:$L$161)-ROW(Februari!$L$6)+1),ROW(E75))))</f>
        <v/>
      </c>
      <c r="G78" s="7" t="str">
        <f t="array" ref="G78">IF($A78="","",INDEX(Februari!H$6:H$161,SMALL(IF(Februari!$L$6:$L$161=$C$1,ROW(Februari!$L$6:$L$161)-ROW(Februari!$L$6)+1),ROW(F75))))</f>
        <v/>
      </c>
      <c r="H78" s="7" t="str">
        <f t="array" ref="H78">IF($A78="","",INDEX(Februari!I$6:I$161,SMALL(IF(Februari!$L$6:$L$161=$C$1,ROW(Februari!$L$6:$L$161)-ROW(Februari!$L$6)+1),ROW(G75))))</f>
        <v/>
      </c>
      <c r="I78" s="103" t="str">
        <f t="array" ref="I78">IF($A78="","",INDEX(Februari!J$6:J$161,SMALL(IF(Februari!$L$6:$L$161=$C$1,ROW(Februari!$L$6:$L$161)-ROW(Februari!$L$6)+1),ROW(H75))))</f>
        <v/>
      </c>
      <c r="J78" s="104" t="str">
        <f t="array" ref="J78">IF($A78="","",INDEX(Februari!K$6:K$161,SMALL(IF(Februari!$L$6:$L$161=$C$1,ROW(Februari!$L$6:$L$161)-ROW(Februari!$L$6)+1),ROW(I75))))</f>
        <v/>
      </c>
      <c r="K78" s="9"/>
    </row>
    <row r="79" spans="1:11">
      <c r="A79" s="6" t="str">
        <f t="array" ref="A79">IFERROR(INDEX(Februari!B$6:B$161,SMALL(IF(Februari!$L$6:$L$161=$C$1,ROW(Februari!$L$6:$L$161)-ROW(Februari!$L$6)+1),ROW(A76))),"")</f>
        <v/>
      </c>
      <c r="B79" s="7"/>
      <c r="C79" s="7" t="str">
        <f t="array" ref="C79">IF($A79="","",INDEX(Februari!D$6:D$161,SMALL(IF(Februari!$L$6:$L$161=$C$1,ROW(Februari!$L$6:$L$161)-ROW(Februari!$L$6)+1),ROW(B76))))</f>
        <v/>
      </c>
      <c r="D79" s="7" t="str">
        <f t="array" ref="D79">IF($A79="","",INDEX(Februari!E$6:E$161,SMALL(IF(Februari!$L$6:$L$161=$C$1,ROW(Februari!$L$6:$L$161)-ROW(Februari!$L$6)+1),ROW(C76))))</f>
        <v/>
      </c>
      <c r="E79" s="7" t="str">
        <f t="array" ref="E79">IF($A79="","",INDEX(Februari!F$6:F$161,SMALL(IF(Februari!$L$6:$L$161=$C$1,ROW(Februari!$L$6:$L$161)-ROW(Februari!$L$6)+1),ROW(D76))))</f>
        <v/>
      </c>
      <c r="F79" s="7" t="str">
        <f t="array" ref="F79">IF($A79="","",INDEX(Februari!G$6:G$161,SMALL(IF(Februari!$L$6:$L$161=$C$1,ROW(Februari!$L$6:$L$161)-ROW(Februari!$L$6)+1),ROW(E76))))</f>
        <v/>
      </c>
      <c r="G79" s="7" t="str">
        <f t="array" ref="G79">IF($A79="","",INDEX(Februari!H$6:H$161,SMALL(IF(Februari!$L$6:$L$161=$C$1,ROW(Februari!$L$6:$L$161)-ROW(Februari!$L$6)+1),ROW(F76))))</f>
        <v/>
      </c>
      <c r="H79" s="7" t="str">
        <f t="array" ref="H79">IF($A79="","",INDEX(Februari!I$6:I$161,SMALL(IF(Februari!$L$6:$L$161=$C$1,ROW(Februari!$L$6:$L$161)-ROW(Februari!$L$6)+1),ROW(G76))))</f>
        <v/>
      </c>
      <c r="I79" s="103" t="str">
        <f t="array" ref="I79">IF($A79="","",INDEX(Februari!J$6:J$161,SMALL(IF(Februari!$L$6:$L$161=$C$1,ROW(Februari!$L$6:$L$161)-ROW(Februari!$L$6)+1),ROW(H76))))</f>
        <v/>
      </c>
      <c r="J79" s="104" t="str">
        <f t="array" ref="J79">IF($A79="","",INDEX(Februari!K$6:K$161,SMALL(IF(Februari!$L$6:$L$161=$C$1,ROW(Februari!$L$6:$L$161)-ROW(Februari!$L$6)+1),ROW(I76))))</f>
        <v/>
      </c>
      <c r="K79" s="9"/>
    </row>
    <row r="80" spans="1:11">
      <c r="A80" s="6" t="str">
        <f t="array" ref="A80">IFERROR(INDEX(Februari!B$6:B$161,SMALL(IF(Februari!$L$6:$L$161=$C$1,ROW(Februari!$L$6:$L$161)-ROW(Februari!$L$6)+1),ROW(A77))),"")</f>
        <v/>
      </c>
      <c r="B80" s="7"/>
      <c r="C80" s="7" t="str">
        <f t="array" ref="C80">IF($A80="","",INDEX(Februari!D$6:D$161,SMALL(IF(Februari!$L$6:$L$161=$C$1,ROW(Februari!$L$6:$L$161)-ROW(Februari!$L$6)+1),ROW(B77))))</f>
        <v/>
      </c>
      <c r="D80" s="7" t="str">
        <f t="array" ref="D80">IF($A80="","",INDEX(Februari!E$6:E$161,SMALL(IF(Februari!$L$6:$L$161=$C$1,ROW(Februari!$L$6:$L$161)-ROW(Februari!$L$6)+1),ROW(C77))))</f>
        <v/>
      </c>
      <c r="E80" s="7" t="str">
        <f t="array" ref="E80">IF($A80="","",INDEX(Februari!F$6:F$161,SMALL(IF(Februari!$L$6:$L$161=$C$1,ROW(Februari!$L$6:$L$161)-ROW(Februari!$L$6)+1),ROW(D77))))</f>
        <v/>
      </c>
      <c r="F80" s="7" t="str">
        <f t="array" ref="F80">IF($A80="","",INDEX(Februari!G$6:G$161,SMALL(IF(Februari!$L$6:$L$161=$C$1,ROW(Februari!$L$6:$L$161)-ROW(Februari!$L$6)+1),ROW(E77))))</f>
        <v/>
      </c>
      <c r="G80" s="7" t="str">
        <f t="array" ref="G80">IF($A80="","",INDEX(Februari!H$6:H$161,SMALL(IF(Februari!$L$6:$L$161=$C$1,ROW(Februari!$L$6:$L$161)-ROW(Februari!$L$6)+1),ROW(F77))))</f>
        <v/>
      </c>
      <c r="H80" s="7" t="str">
        <f t="array" ref="H80">IF($A80="","",INDEX(Februari!I$6:I$161,SMALL(IF(Februari!$L$6:$L$161=$C$1,ROW(Februari!$L$6:$L$161)-ROW(Februari!$L$6)+1),ROW(G77))))</f>
        <v/>
      </c>
      <c r="I80" s="103" t="str">
        <f t="array" ref="I80">IF($A80="","",INDEX(Februari!J$6:J$161,SMALL(IF(Februari!$L$6:$L$161=$C$1,ROW(Februari!$L$6:$L$161)-ROW(Februari!$L$6)+1),ROW(H77))))</f>
        <v/>
      </c>
      <c r="J80" s="104" t="str">
        <f t="array" ref="J80">IF($A80="","",INDEX(Februari!K$6:K$161,SMALL(IF(Februari!$L$6:$L$161=$C$1,ROW(Februari!$L$6:$L$161)-ROW(Februari!$L$6)+1),ROW(I77))))</f>
        <v/>
      </c>
      <c r="K80" s="9"/>
    </row>
    <row r="81" spans="1:11">
      <c r="A81" s="6" t="str">
        <f t="array" ref="A81">IFERROR(INDEX(Februari!B$6:B$161,SMALL(IF(Februari!$L$6:$L$161=$C$1,ROW(Februari!$L$6:$L$161)-ROW(Februari!$L$6)+1),ROW(A78))),"")</f>
        <v/>
      </c>
      <c r="B81" s="7"/>
      <c r="C81" s="7" t="str">
        <f t="array" ref="C81">IF($A81="","",INDEX(Februari!D$6:D$161,SMALL(IF(Februari!$L$6:$L$161=$C$1,ROW(Februari!$L$6:$L$161)-ROW(Februari!$L$6)+1),ROW(B78))))</f>
        <v/>
      </c>
      <c r="D81" s="7" t="str">
        <f t="array" ref="D81">IF($A81="","",INDEX(Februari!E$6:E$161,SMALL(IF(Februari!$L$6:$L$161=$C$1,ROW(Februari!$L$6:$L$161)-ROW(Februari!$L$6)+1),ROW(C78))))</f>
        <v/>
      </c>
      <c r="E81" s="7" t="str">
        <f t="array" ref="E81">IF($A81="","",INDEX(Februari!F$6:F$161,SMALL(IF(Februari!$L$6:$L$161=$C$1,ROW(Februari!$L$6:$L$161)-ROW(Februari!$L$6)+1),ROW(D78))))</f>
        <v/>
      </c>
      <c r="F81" s="7" t="str">
        <f t="array" ref="F81">IF($A81="","",INDEX(Februari!G$6:G$161,SMALL(IF(Februari!$L$6:$L$161=$C$1,ROW(Februari!$L$6:$L$161)-ROW(Februari!$L$6)+1),ROW(E78))))</f>
        <v/>
      </c>
      <c r="G81" s="7" t="str">
        <f t="array" ref="G81">IF($A81="","",INDEX(Februari!H$6:H$161,SMALL(IF(Februari!$L$6:$L$161=$C$1,ROW(Februari!$L$6:$L$161)-ROW(Februari!$L$6)+1),ROW(F78))))</f>
        <v/>
      </c>
      <c r="H81" s="7" t="str">
        <f t="array" ref="H81">IF($A81="","",INDEX(Februari!I$6:I$161,SMALL(IF(Februari!$L$6:$L$161=$C$1,ROW(Februari!$L$6:$L$161)-ROW(Februari!$L$6)+1),ROW(G78))))</f>
        <v/>
      </c>
      <c r="I81" s="103" t="str">
        <f t="array" ref="I81">IF($A81="","",INDEX(Februari!J$6:J$161,SMALL(IF(Februari!$L$6:$L$161=$C$1,ROW(Februari!$L$6:$L$161)-ROW(Februari!$L$6)+1),ROW(H78))))</f>
        <v/>
      </c>
      <c r="J81" s="104" t="str">
        <f t="array" ref="J81">IF($A81="","",INDEX(Februari!K$6:K$161,SMALL(IF(Februari!$L$6:$L$161=$C$1,ROW(Februari!$L$6:$L$161)-ROW(Februari!$L$6)+1),ROW(I78))))</f>
        <v/>
      </c>
      <c r="K81" s="9"/>
    </row>
    <row r="82" spans="1:11">
      <c r="A82" s="6" t="str">
        <f t="array" ref="A82">IFERROR(INDEX(Februari!B$6:B$161,SMALL(IF(Februari!$L$6:$L$161=$C$1,ROW(Februari!$L$6:$L$161)-ROW(Februari!$L$6)+1),ROW(A79))),"")</f>
        <v/>
      </c>
      <c r="B82" s="7"/>
      <c r="C82" s="7" t="str">
        <f t="array" ref="C82">IF($A82="","",INDEX(Februari!D$6:D$161,SMALL(IF(Februari!$L$6:$L$161=$C$1,ROW(Februari!$L$6:$L$161)-ROW(Februari!$L$6)+1),ROW(B79))))</f>
        <v/>
      </c>
      <c r="D82" s="7" t="str">
        <f t="array" ref="D82">IF($A82="","",INDEX(Februari!E$6:E$161,SMALL(IF(Februari!$L$6:$L$161=$C$1,ROW(Februari!$L$6:$L$161)-ROW(Februari!$L$6)+1),ROW(C79))))</f>
        <v/>
      </c>
      <c r="E82" s="7" t="str">
        <f t="array" ref="E82">IF($A82="","",INDEX(Februari!F$6:F$161,SMALL(IF(Februari!$L$6:$L$161=$C$1,ROW(Februari!$L$6:$L$161)-ROW(Februari!$L$6)+1),ROW(D79))))</f>
        <v/>
      </c>
      <c r="F82" s="7" t="str">
        <f t="array" ref="F82">IF($A82="","",INDEX(Februari!G$6:G$161,SMALL(IF(Februari!$L$6:$L$161=$C$1,ROW(Februari!$L$6:$L$161)-ROW(Februari!$L$6)+1),ROW(E79))))</f>
        <v/>
      </c>
      <c r="G82" s="7" t="str">
        <f t="array" ref="G82">IF($A82="","",INDEX(Februari!H$6:H$161,SMALL(IF(Februari!$L$6:$L$161=$C$1,ROW(Februari!$L$6:$L$161)-ROW(Februari!$L$6)+1),ROW(F79))))</f>
        <v/>
      </c>
      <c r="H82" s="7" t="str">
        <f t="array" ref="H82">IF($A82="","",INDEX(Februari!I$6:I$161,SMALL(IF(Februari!$L$6:$L$161=$C$1,ROW(Februari!$L$6:$L$161)-ROW(Februari!$L$6)+1),ROW(G79))))</f>
        <v/>
      </c>
      <c r="I82" s="103" t="str">
        <f t="array" ref="I82">IF($A82="","",INDEX(Februari!J$6:J$161,SMALL(IF(Februari!$L$6:$L$161=$C$1,ROW(Februari!$L$6:$L$161)-ROW(Februari!$L$6)+1),ROW(H79))))</f>
        <v/>
      </c>
      <c r="J82" s="104" t="str">
        <f t="array" ref="J82">IF($A82="","",INDEX(Februari!K$6:K$161,SMALL(IF(Februari!$L$6:$L$161=$C$1,ROW(Februari!$L$6:$L$161)-ROW(Februari!$L$6)+1),ROW(I79))))</f>
        <v/>
      </c>
      <c r="K82" s="9"/>
    </row>
    <row r="83" spans="1:11">
      <c r="A83" s="6" t="str">
        <f t="array" ref="A83">IFERROR(INDEX(Februari!B$6:B$161,SMALL(IF(Februari!$L$6:$L$161=$C$1,ROW(Februari!$L$6:$L$161)-ROW(Februari!$L$6)+1),ROW(A80))),"")</f>
        <v/>
      </c>
      <c r="B83" s="7"/>
      <c r="C83" s="7" t="str">
        <f t="array" ref="C83">IF($A83="","",INDEX(Februari!D$6:D$161,SMALL(IF(Februari!$L$6:$L$161=$C$1,ROW(Februari!$L$6:$L$161)-ROW(Februari!$L$6)+1),ROW(B80))))</f>
        <v/>
      </c>
      <c r="D83" s="7" t="str">
        <f t="array" ref="D83">IF($A83="","",INDEX(Februari!E$6:E$161,SMALL(IF(Februari!$L$6:$L$161=$C$1,ROW(Februari!$L$6:$L$161)-ROW(Februari!$L$6)+1),ROW(C80))))</f>
        <v/>
      </c>
      <c r="E83" s="7" t="str">
        <f t="array" ref="E83">IF($A83="","",INDEX(Februari!F$6:F$161,SMALL(IF(Februari!$L$6:$L$161=$C$1,ROW(Februari!$L$6:$L$161)-ROW(Februari!$L$6)+1),ROW(D80))))</f>
        <v/>
      </c>
      <c r="F83" s="7" t="str">
        <f t="array" ref="F83">IF($A83="","",INDEX(Februari!G$6:G$161,SMALL(IF(Februari!$L$6:$L$161=$C$1,ROW(Februari!$L$6:$L$161)-ROW(Februari!$L$6)+1),ROW(E80))))</f>
        <v/>
      </c>
      <c r="G83" s="7" t="str">
        <f t="array" ref="G83">IF($A83="","",INDEX(Februari!H$6:H$161,SMALL(IF(Februari!$L$6:$L$161=$C$1,ROW(Februari!$L$6:$L$161)-ROW(Februari!$L$6)+1),ROW(F80))))</f>
        <v/>
      </c>
      <c r="H83" s="7" t="str">
        <f t="array" ref="H83">IF($A83="","",INDEX(Februari!I$6:I$161,SMALL(IF(Februari!$L$6:$L$161=$C$1,ROW(Februari!$L$6:$L$161)-ROW(Februari!$L$6)+1),ROW(G80))))</f>
        <v/>
      </c>
      <c r="I83" s="103" t="str">
        <f t="array" ref="I83">IF($A83="","",INDEX(Februari!J$6:J$161,SMALL(IF(Februari!$L$6:$L$161=$C$1,ROW(Februari!$L$6:$L$161)-ROW(Februari!$L$6)+1),ROW(H80))))</f>
        <v/>
      </c>
      <c r="J83" s="104" t="str">
        <f t="array" ref="J83">IF($A83="","",INDEX(Februari!K$6:K$161,SMALL(IF(Februari!$L$6:$L$161=$C$1,ROW(Februari!$L$6:$L$161)-ROW(Februari!$L$6)+1),ROW(I80))))</f>
        <v/>
      </c>
      <c r="K83" s="9"/>
    </row>
    <row r="84" spans="1:11">
      <c r="A84" s="6" t="str">
        <f t="array" ref="A84">IFERROR(INDEX(Februari!B$6:B$161,SMALL(IF(Februari!$L$6:$L$161=$C$1,ROW(Februari!$L$6:$L$161)-ROW(Februari!$L$6)+1),ROW(A81))),"")</f>
        <v/>
      </c>
      <c r="B84" s="7"/>
      <c r="C84" s="7" t="str">
        <f t="array" ref="C84">IF($A84="","",INDEX(Februari!D$6:D$161,SMALL(IF(Februari!$L$6:$L$161=$C$1,ROW(Februari!$L$6:$L$161)-ROW(Februari!$L$6)+1),ROW(B81))))</f>
        <v/>
      </c>
      <c r="D84" s="7" t="str">
        <f t="array" ref="D84">IF($A84="","",INDEX(Februari!E$6:E$161,SMALL(IF(Februari!$L$6:$L$161=$C$1,ROW(Februari!$L$6:$L$161)-ROW(Februari!$L$6)+1),ROW(C81))))</f>
        <v/>
      </c>
      <c r="E84" s="7" t="str">
        <f t="array" ref="E84">IF($A84="","",INDEX(Februari!F$6:F$161,SMALL(IF(Februari!$L$6:$L$161=$C$1,ROW(Februari!$L$6:$L$161)-ROW(Februari!$L$6)+1),ROW(D81))))</f>
        <v/>
      </c>
      <c r="F84" s="7" t="str">
        <f t="array" ref="F84">IF($A84="","",INDEX(Februari!G$6:G$161,SMALL(IF(Februari!$L$6:$L$161=$C$1,ROW(Februari!$L$6:$L$161)-ROW(Februari!$L$6)+1),ROW(E81))))</f>
        <v/>
      </c>
      <c r="G84" s="7" t="str">
        <f t="array" ref="G84">IF($A84="","",INDEX(Februari!H$6:H$161,SMALL(IF(Februari!$L$6:$L$161=$C$1,ROW(Februari!$L$6:$L$161)-ROW(Februari!$L$6)+1),ROW(F81))))</f>
        <v/>
      </c>
      <c r="H84" s="7" t="str">
        <f t="array" ref="H84">IF($A84="","",INDEX(Februari!I$6:I$161,SMALL(IF(Februari!$L$6:$L$161=$C$1,ROW(Februari!$L$6:$L$161)-ROW(Februari!$L$6)+1),ROW(G81))))</f>
        <v/>
      </c>
      <c r="I84" s="103" t="str">
        <f t="array" ref="I84">IF($A84="","",INDEX(Februari!J$6:J$161,SMALL(IF(Februari!$L$6:$L$161=$C$1,ROW(Februari!$L$6:$L$161)-ROW(Februari!$L$6)+1),ROW(H81))))</f>
        <v/>
      </c>
      <c r="J84" s="104" t="str">
        <f t="array" ref="J84">IF($A84="","",INDEX(Februari!K$6:K$161,SMALL(IF(Februari!$L$6:$L$161=$C$1,ROW(Februari!$L$6:$L$161)-ROW(Februari!$L$6)+1),ROW(I81))))</f>
        <v/>
      </c>
      <c r="K84" s="9"/>
    </row>
    <row r="85" spans="1:11">
      <c r="A85" s="6" t="str">
        <f t="array" ref="A85">IFERROR(INDEX(Februari!B$6:B$161,SMALL(IF(Februari!$L$6:$L$161=$C$1,ROW(Februari!$L$6:$L$161)-ROW(Februari!$L$6)+1),ROW(A82))),"")</f>
        <v/>
      </c>
      <c r="B85" s="7"/>
      <c r="C85" s="7" t="str">
        <f t="array" ref="C85">IF($A85="","",INDEX(Februari!D$6:D$161,SMALL(IF(Februari!$L$6:$L$161=$C$1,ROW(Februari!$L$6:$L$161)-ROW(Februari!$L$6)+1),ROW(B82))))</f>
        <v/>
      </c>
      <c r="D85" s="7" t="str">
        <f t="array" ref="D85">IF($A85="","",INDEX(Februari!E$6:E$161,SMALL(IF(Februari!$L$6:$L$161=$C$1,ROW(Februari!$L$6:$L$161)-ROW(Februari!$L$6)+1),ROW(C82))))</f>
        <v/>
      </c>
      <c r="E85" s="7" t="str">
        <f t="array" ref="E85">IF($A85="","",INDEX(Februari!F$6:F$161,SMALL(IF(Februari!$L$6:$L$161=$C$1,ROW(Februari!$L$6:$L$161)-ROW(Februari!$L$6)+1),ROW(D82))))</f>
        <v/>
      </c>
      <c r="F85" s="7" t="str">
        <f t="array" ref="F85">IF($A85="","",INDEX(Februari!G$6:G$161,SMALL(IF(Februari!$L$6:$L$161=$C$1,ROW(Februari!$L$6:$L$161)-ROW(Februari!$L$6)+1),ROW(E82))))</f>
        <v/>
      </c>
      <c r="G85" s="7" t="str">
        <f t="array" ref="G85">IF($A85="","",INDEX(Februari!H$6:H$161,SMALL(IF(Februari!$L$6:$L$161=$C$1,ROW(Februari!$L$6:$L$161)-ROW(Februari!$L$6)+1),ROW(F82))))</f>
        <v/>
      </c>
      <c r="H85" s="7" t="str">
        <f t="array" ref="H85">IF($A85="","",INDEX(Februari!I$6:I$161,SMALL(IF(Februari!$L$6:$L$161=$C$1,ROW(Februari!$L$6:$L$161)-ROW(Februari!$L$6)+1),ROW(G82))))</f>
        <v/>
      </c>
      <c r="I85" s="103" t="str">
        <f t="array" ref="I85">IF($A85="","",INDEX(Februari!J$6:J$161,SMALL(IF(Februari!$L$6:$L$161=$C$1,ROW(Februari!$L$6:$L$161)-ROW(Februari!$L$6)+1),ROW(H82))))</f>
        <v/>
      </c>
      <c r="J85" s="104" t="str">
        <f t="array" ref="J85">IF($A85="","",INDEX(Februari!K$6:K$161,SMALL(IF(Februari!$L$6:$L$161=$C$1,ROW(Februari!$L$6:$L$161)-ROW(Februari!$L$6)+1),ROW(I82))))</f>
        <v/>
      </c>
      <c r="K85" s="9"/>
    </row>
    <row r="86" spans="1:11">
      <c r="A86" s="6" t="str">
        <f t="array" ref="A86">IFERROR(INDEX(Februari!B$6:B$161,SMALL(IF(Februari!$L$6:$L$161=$C$1,ROW(Februari!$L$6:$L$161)-ROW(Februari!$L$6)+1),ROW(A83))),"")</f>
        <v/>
      </c>
      <c r="B86" s="7"/>
      <c r="C86" s="7" t="str">
        <f t="array" ref="C86">IF($A86="","",INDEX(Februari!D$6:D$161,SMALL(IF(Februari!$L$6:$L$161=$C$1,ROW(Februari!$L$6:$L$161)-ROW(Februari!$L$6)+1),ROW(B83))))</f>
        <v/>
      </c>
      <c r="D86" s="7" t="str">
        <f t="array" ref="D86">IF($A86="","",INDEX(Februari!E$6:E$161,SMALL(IF(Februari!$L$6:$L$161=$C$1,ROW(Februari!$L$6:$L$161)-ROW(Februari!$L$6)+1),ROW(C83))))</f>
        <v/>
      </c>
      <c r="E86" s="7" t="str">
        <f t="array" ref="E86">IF($A86="","",INDEX(Februari!F$6:F$161,SMALL(IF(Februari!$L$6:$L$161=$C$1,ROW(Februari!$L$6:$L$161)-ROW(Februari!$L$6)+1),ROW(D83))))</f>
        <v/>
      </c>
      <c r="F86" s="7" t="str">
        <f t="array" ref="F86">IF($A86="","",INDEX(Februari!G$6:G$161,SMALL(IF(Februari!$L$6:$L$161=$C$1,ROW(Februari!$L$6:$L$161)-ROW(Februari!$L$6)+1),ROW(E83))))</f>
        <v/>
      </c>
      <c r="G86" s="7" t="str">
        <f t="array" ref="G86">IF($A86="","",INDEX(Februari!H$6:H$161,SMALL(IF(Februari!$L$6:$L$161=$C$1,ROW(Februari!$L$6:$L$161)-ROW(Februari!$L$6)+1),ROW(F83))))</f>
        <v/>
      </c>
      <c r="H86" s="7" t="str">
        <f t="array" ref="H86">IF($A86="","",INDEX(Februari!I$6:I$161,SMALL(IF(Februari!$L$6:$L$161=$C$1,ROW(Februari!$L$6:$L$161)-ROW(Februari!$L$6)+1),ROW(G83))))</f>
        <v/>
      </c>
      <c r="I86" s="103" t="str">
        <f t="array" ref="I86">IF($A86="","",INDEX(Februari!J$6:J$161,SMALL(IF(Februari!$L$6:$L$161=$C$1,ROW(Februari!$L$6:$L$161)-ROW(Februari!$L$6)+1),ROW(H83))))</f>
        <v/>
      </c>
      <c r="J86" s="104" t="str">
        <f t="array" ref="J86">IF($A86="","",INDEX(Februari!K$6:K$161,SMALL(IF(Februari!$L$6:$L$161=$C$1,ROW(Februari!$L$6:$L$161)-ROW(Februari!$L$6)+1),ROW(I83))))</f>
        <v/>
      </c>
      <c r="K86" s="9"/>
    </row>
    <row r="87" spans="1:11">
      <c r="A87" s="6" t="str">
        <f t="array" ref="A87">IFERROR(INDEX(Februari!B$6:B$161,SMALL(IF(Februari!$L$6:$L$161=$C$1,ROW(Februari!$L$6:$L$161)-ROW(Februari!$L$6)+1),ROW(A84))),"")</f>
        <v/>
      </c>
      <c r="B87" s="7"/>
      <c r="C87" s="7" t="str">
        <f t="array" ref="C87">IF($A87="","",INDEX(Februari!D$6:D$161,SMALL(IF(Februari!$L$6:$L$161=$C$1,ROW(Februari!$L$6:$L$161)-ROW(Februari!$L$6)+1),ROW(B84))))</f>
        <v/>
      </c>
      <c r="D87" s="7" t="str">
        <f t="array" ref="D87">IF($A87="","",INDEX(Februari!E$6:E$161,SMALL(IF(Februari!$L$6:$L$161=$C$1,ROW(Februari!$L$6:$L$161)-ROW(Februari!$L$6)+1),ROW(C84))))</f>
        <v/>
      </c>
      <c r="E87" s="7" t="str">
        <f t="array" ref="E87">IF($A87="","",INDEX(Februari!F$6:F$161,SMALL(IF(Februari!$L$6:$L$161=$C$1,ROW(Februari!$L$6:$L$161)-ROW(Februari!$L$6)+1),ROW(D84))))</f>
        <v/>
      </c>
      <c r="F87" s="7" t="str">
        <f t="array" ref="F87">IF($A87="","",INDEX(Februari!G$6:G$161,SMALL(IF(Februari!$L$6:$L$161=$C$1,ROW(Februari!$L$6:$L$161)-ROW(Februari!$L$6)+1),ROW(E84))))</f>
        <v/>
      </c>
      <c r="G87" s="7" t="str">
        <f t="array" ref="G87">IF($A87="","",INDEX(Februari!H$6:H$161,SMALL(IF(Februari!$L$6:$L$161=$C$1,ROW(Februari!$L$6:$L$161)-ROW(Februari!$L$6)+1),ROW(F84))))</f>
        <v/>
      </c>
      <c r="H87" s="7" t="str">
        <f t="array" ref="H87">IF($A87="","",INDEX(Februari!I$6:I$161,SMALL(IF(Februari!$L$6:$L$161=$C$1,ROW(Februari!$L$6:$L$161)-ROW(Februari!$L$6)+1),ROW(G84))))</f>
        <v/>
      </c>
      <c r="I87" s="103" t="str">
        <f t="array" ref="I87">IF($A87="","",INDEX(Februari!J$6:J$161,SMALL(IF(Februari!$L$6:$L$161=$C$1,ROW(Februari!$L$6:$L$161)-ROW(Februari!$L$6)+1),ROW(H84))))</f>
        <v/>
      </c>
      <c r="J87" s="104" t="str">
        <f t="array" ref="J87">IF($A87="","",INDEX(Februari!K$6:K$161,SMALL(IF(Februari!$L$6:$L$161=$C$1,ROW(Februari!$L$6:$L$161)-ROW(Februari!$L$6)+1),ROW(I84))))</f>
        <v/>
      </c>
      <c r="K87" s="9"/>
    </row>
    <row r="88" spans="1:11">
      <c r="A88" s="6" t="str">
        <f t="array" ref="A88">IFERROR(INDEX(Februari!B$6:B$161,SMALL(IF(Februari!$L$6:$L$161=$C$1,ROW(Februari!$L$6:$L$161)-ROW(Februari!$L$6)+1),ROW(A85))),"")</f>
        <v/>
      </c>
      <c r="B88" s="7"/>
      <c r="C88" s="7" t="str">
        <f t="array" ref="C88">IF($A88="","",INDEX(Februari!D$6:D$161,SMALL(IF(Februari!$L$6:$L$161=$C$1,ROW(Februari!$L$6:$L$161)-ROW(Februari!$L$6)+1),ROW(B85))))</f>
        <v/>
      </c>
      <c r="D88" s="7" t="str">
        <f t="array" ref="D88">IF($A88="","",INDEX(Februari!E$6:E$161,SMALL(IF(Februari!$L$6:$L$161=$C$1,ROW(Februari!$L$6:$L$161)-ROW(Februari!$L$6)+1),ROW(C85))))</f>
        <v/>
      </c>
      <c r="E88" s="7" t="str">
        <f t="array" ref="E88">IF($A88="","",INDEX(Februari!F$6:F$161,SMALL(IF(Februari!$L$6:$L$161=$C$1,ROW(Februari!$L$6:$L$161)-ROW(Februari!$L$6)+1),ROW(D85))))</f>
        <v/>
      </c>
      <c r="F88" s="7" t="str">
        <f t="array" ref="F88">IF($A88="","",INDEX(Februari!G$6:G$161,SMALL(IF(Februari!$L$6:$L$161=$C$1,ROW(Februari!$L$6:$L$161)-ROW(Februari!$L$6)+1),ROW(E85))))</f>
        <v/>
      </c>
      <c r="G88" s="7" t="str">
        <f t="array" ref="G88">IF($A88="","",INDEX(Februari!H$6:H$161,SMALL(IF(Februari!$L$6:$L$161=$C$1,ROW(Februari!$L$6:$L$161)-ROW(Februari!$L$6)+1),ROW(F85))))</f>
        <v/>
      </c>
      <c r="H88" s="7" t="str">
        <f t="array" ref="H88">IF($A88="","",INDEX(Februari!I$6:I$161,SMALL(IF(Februari!$L$6:$L$161=$C$1,ROW(Februari!$L$6:$L$161)-ROW(Februari!$L$6)+1),ROW(G85))))</f>
        <v/>
      </c>
      <c r="I88" s="103" t="str">
        <f t="array" ref="I88">IF($A88="","",INDEX(Februari!J$6:J$161,SMALL(IF(Februari!$L$6:$L$161=$C$1,ROW(Februari!$L$6:$L$161)-ROW(Februari!$L$6)+1),ROW(H85))))</f>
        <v/>
      </c>
      <c r="J88" s="104" t="str">
        <f t="array" ref="J88">IF($A88="","",INDEX(Februari!K$6:K$161,SMALL(IF(Februari!$L$6:$L$161=$C$1,ROW(Februari!$L$6:$L$161)-ROW(Februari!$L$6)+1),ROW(I85))))</f>
        <v/>
      </c>
      <c r="K88" s="9"/>
    </row>
    <row r="89" spans="1:11">
      <c r="A89" s="6" t="str">
        <f t="array" ref="A89">IFERROR(INDEX(Februari!B$6:B$161,SMALL(IF(Februari!$L$6:$L$161=$C$1,ROW(Februari!$L$6:$L$161)-ROW(Februari!$L$6)+1),ROW(A86))),"")</f>
        <v/>
      </c>
      <c r="B89" s="7"/>
      <c r="C89" s="7" t="str">
        <f t="array" ref="C89">IF($A89="","",INDEX(Februari!D$6:D$161,SMALL(IF(Februari!$L$6:$L$161=$C$1,ROW(Februari!$L$6:$L$161)-ROW(Februari!$L$6)+1),ROW(B86))))</f>
        <v/>
      </c>
      <c r="D89" s="7" t="str">
        <f t="array" ref="D89">IF($A89="","",INDEX(Februari!E$6:E$161,SMALL(IF(Februari!$L$6:$L$161=$C$1,ROW(Februari!$L$6:$L$161)-ROW(Februari!$L$6)+1),ROW(C86))))</f>
        <v/>
      </c>
      <c r="E89" s="7" t="str">
        <f t="array" ref="E89">IF($A89="","",INDEX(Februari!F$6:F$161,SMALL(IF(Februari!$L$6:$L$161=$C$1,ROW(Februari!$L$6:$L$161)-ROW(Februari!$L$6)+1),ROW(D86))))</f>
        <v/>
      </c>
      <c r="F89" s="7" t="str">
        <f t="array" ref="F89">IF($A89="","",INDEX(Februari!G$6:G$161,SMALL(IF(Februari!$L$6:$L$161=$C$1,ROW(Februari!$L$6:$L$161)-ROW(Februari!$L$6)+1),ROW(E86))))</f>
        <v/>
      </c>
      <c r="G89" s="7" t="str">
        <f t="array" ref="G89">IF($A89="","",INDEX(Februari!H$6:H$161,SMALL(IF(Februari!$L$6:$L$161=$C$1,ROW(Februari!$L$6:$L$161)-ROW(Februari!$L$6)+1),ROW(F86))))</f>
        <v/>
      </c>
      <c r="H89" s="7" t="str">
        <f t="array" ref="H89">IF($A89="","",INDEX(Februari!I$6:I$161,SMALL(IF(Februari!$L$6:$L$161=$C$1,ROW(Februari!$L$6:$L$161)-ROW(Februari!$L$6)+1),ROW(G86))))</f>
        <v/>
      </c>
      <c r="I89" s="103" t="str">
        <f t="array" ref="I89">IF($A89="","",INDEX(Februari!J$6:J$161,SMALL(IF(Februari!$L$6:$L$161=$C$1,ROW(Februari!$L$6:$L$161)-ROW(Februari!$L$6)+1),ROW(H86))))</f>
        <v/>
      </c>
      <c r="J89" s="104" t="str">
        <f t="array" ref="J89">IF($A89="","",INDEX(Februari!K$6:K$161,SMALL(IF(Februari!$L$6:$L$161=$C$1,ROW(Februari!$L$6:$L$161)-ROW(Februari!$L$6)+1),ROW(I86))))</f>
        <v/>
      </c>
      <c r="K89" s="9"/>
    </row>
    <row r="90" spans="1:11">
      <c r="A90" s="6" t="str">
        <f t="array" ref="A90">IFERROR(INDEX(Februari!B$6:B$161,SMALL(IF(Februari!$L$6:$L$161=$C$1,ROW(Februari!$L$6:$L$161)-ROW(Februari!$L$6)+1),ROW(A87))),"")</f>
        <v/>
      </c>
      <c r="B90" s="7"/>
      <c r="C90" s="7" t="str">
        <f t="array" ref="C90">IF($A90="","",INDEX(Februari!D$6:D$161,SMALL(IF(Februari!$L$6:$L$161=$C$1,ROW(Februari!$L$6:$L$161)-ROW(Februari!$L$6)+1),ROW(B87))))</f>
        <v/>
      </c>
      <c r="D90" s="7" t="str">
        <f t="array" ref="D90">IF($A90="","",INDEX(Februari!E$6:E$161,SMALL(IF(Februari!$L$6:$L$161=$C$1,ROW(Februari!$L$6:$L$161)-ROW(Februari!$L$6)+1),ROW(C87))))</f>
        <v/>
      </c>
      <c r="E90" s="7" t="str">
        <f t="array" ref="E90">IF($A90="","",INDEX(Februari!F$6:F$161,SMALL(IF(Februari!$L$6:$L$161=$C$1,ROW(Februari!$L$6:$L$161)-ROW(Februari!$L$6)+1),ROW(D87))))</f>
        <v/>
      </c>
      <c r="F90" s="7" t="str">
        <f t="array" ref="F90">IF($A90="","",INDEX(Februari!G$6:G$161,SMALL(IF(Februari!$L$6:$L$161=$C$1,ROW(Februari!$L$6:$L$161)-ROW(Februari!$L$6)+1),ROW(E87))))</f>
        <v/>
      </c>
      <c r="G90" s="7" t="str">
        <f t="array" ref="G90">IF($A90="","",INDEX(Februari!H$6:H$161,SMALL(IF(Februari!$L$6:$L$161=$C$1,ROW(Februari!$L$6:$L$161)-ROW(Februari!$L$6)+1),ROW(F87))))</f>
        <v/>
      </c>
      <c r="H90" s="7" t="str">
        <f t="array" ref="H90">IF($A90="","",INDEX(Februari!I$6:I$161,SMALL(IF(Februari!$L$6:$L$161=$C$1,ROW(Februari!$L$6:$L$161)-ROW(Februari!$L$6)+1),ROW(G87))))</f>
        <v/>
      </c>
      <c r="I90" s="103" t="str">
        <f t="array" ref="I90">IF($A90="","",INDEX(Februari!J$6:J$161,SMALL(IF(Februari!$L$6:$L$161=$C$1,ROW(Februari!$L$6:$L$161)-ROW(Februari!$L$6)+1),ROW(H87))))</f>
        <v/>
      </c>
      <c r="J90" s="104" t="str">
        <f t="array" ref="J90">IF($A90="","",INDEX(Februari!K$6:K$161,SMALL(IF(Februari!$L$6:$L$161=$C$1,ROW(Februari!$L$6:$L$161)-ROW(Februari!$L$6)+1),ROW(I87))))</f>
        <v/>
      </c>
      <c r="K90" s="9"/>
    </row>
    <row r="91" spans="1:11">
      <c r="A91" s="6" t="str">
        <f t="array" ref="A91">IFERROR(INDEX(Februari!B$6:B$161,SMALL(IF(Februari!$L$6:$L$161=$C$1,ROW(Februari!$L$6:$L$161)-ROW(Februari!$L$6)+1),ROW(A88))),"")</f>
        <v/>
      </c>
      <c r="B91" s="7"/>
      <c r="C91" s="7" t="str">
        <f t="array" ref="C91">IF($A91="","",INDEX(Februari!D$6:D$161,SMALL(IF(Februari!$L$6:$L$161=$C$1,ROW(Februari!$L$6:$L$161)-ROW(Februari!$L$6)+1),ROW(B88))))</f>
        <v/>
      </c>
      <c r="D91" s="7" t="str">
        <f t="array" ref="D91">IF($A91="","",INDEX(Februari!E$6:E$161,SMALL(IF(Februari!$L$6:$L$161=$C$1,ROW(Februari!$L$6:$L$161)-ROW(Februari!$L$6)+1),ROW(C88))))</f>
        <v/>
      </c>
      <c r="E91" s="7" t="str">
        <f t="array" ref="E91">IF($A91="","",INDEX(Februari!F$6:F$161,SMALL(IF(Februari!$L$6:$L$161=$C$1,ROW(Februari!$L$6:$L$161)-ROW(Februari!$L$6)+1),ROW(D88))))</f>
        <v/>
      </c>
      <c r="F91" s="7" t="str">
        <f t="array" ref="F91">IF($A91="","",INDEX(Februari!G$6:G$161,SMALL(IF(Februari!$L$6:$L$161=$C$1,ROW(Februari!$L$6:$L$161)-ROW(Februari!$L$6)+1),ROW(E88))))</f>
        <v/>
      </c>
      <c r="G91" s="7" t="str">
        <f t="array" ref="G91">IF($A91="","",INDEX(Februari!H$6:H$161,SMALL(IF(Februari!$L$6:$L$161=$C$1,ROW(Februari!$L$6:$L$161)-ROW(Februari!$L$6)+1),ROW(F88))))</f>
        <v/>
      </c>
      <c r="H91" s="7" t="str">
        <f t="array" ref="H91">IF($A91="","",INDEX(Februari!I$6:I$161,SMALL(IF(Februari!$L$6:$L$161=$C$1,ROW(Februari!$L$6:$L$161)-ROW(Februari!$L$6)+1),ROW(G88))))</f>
        <v/>
      </c>
      <c r="I91" s="103" t="str">
        <f t="array" ref="I91">IF($A91="","",INDEX(Februari!J$6:J$161,SMALL(IF(Februari!$L$6:$L$161=$C$1,ROW(Februari!$L$6:$L$161)-ROW(Februari!$L$6)+1),ROW(H88))))</f>
        <v/>
      </c>
      <c r="J91" s="104" t="str">
        <f t="array" ref="J91">IF($A91="","",INDEX(Februari!K$6:K$161,SMALL(IF(Februari!$L$6:$L$161=$C$1,ROW(Februari!$L$6:$L$161)-ROW(Februari!$L$6)+1),ROW(I88))))</f>
        <v/>
      </c>
      <c r="K91" s="9"/>
    </row>
    <row r="92" spans="1:11">
      <c r="A92" s="6" t="str">
        <f t="array" ref="A92">IFERROR(INDEX(Februari!B$6:B$161,SMALL(IF(Februari!$L$6:$L$161=$C$1,ROW(Februari!$L$6:$L$161)-ROW(Februari!$L$6)+1),ROW(A89))),"")</f>
        <v/>
      </c>
      <c r="B92" s="7"/>
      <c r="C92" s="7" t="str">
        <f t="array" ref="C92">IF($A92="","",INDEX(Februari!D$6:D$161,SMALL(IF(Februari!$L$6:$L$161=$C$1,ROW(Februari!$L$6:$L$161)-ROW(Februari!$L$6)+1),ROW(B89))))</f>
        <v/>
      </c>
      <c r="D92" s="7" t="str">
        <f t="array" ref="D92">IF($A92="","",INDEX(Februari!E$6:E$161,SMALL(IF(Februari!$L$6:$L$161=$C$1,ROW(Februari!$L$6:$L$161)-ROW(Februari!$L$6)+1),ROW(C89))))</f>
        <v/>
      </c>
      <c r="E92" s="7" t="str">
        <f t="array" ref="E92">IF($A92="","",INDEX(Februari!F$6:F$161,SMALL(IF(Februari!$L$6:$L$161=$C$1,ROW(Februari!$L$6:$L$161)-ROW(Februari!$L$6)+1),ROW(D89))))</f>
        <v/>
      </c>
      <c r="F92" s="7" t="str">
        <f t="array" ref="F92">IF($A92="","",INDEX(Februari!G$6:G$161,SMALL(IF(Februari!$L$6:$L$161=$C$1,ROW(Februari!$L$6:$L$161)-ROW(Februari!$L$6)+1),ROW(E89))))</f>
        <v/>
      </c>
      <c r="G92" s="7" t="str">
        <f t="array" ref="G92">IF($A92="","",INDEX(Februari!H$6:H$161,SMALL(IF(Februari!$L$6:$L$161=$C$1,ROW(Februari!$L$6:$L$161)-ROW(Februari!$L$6)+1),ROW(F89))))</f>
        <v/>
      </c>
      <c r="H92" s="7" t="str">
        <f t="array" ref="H92">IF($A92="","",INDEX(Februari!I$6:I$161,SMALL(IF(Februari!$L$6:$L$161=$C$1,ROW(Februari!$L$6:$L$161)-ROW(Februari!$L$6)+1),ROW(G89))))</f>
        <v/>
      </c>
      <c r="I92" s="103" t="str">
        <f t="array" ref="I92">IF($A92="","",INDEX(Februari!J$6:J$161,SMALL(IF(Februari!$L$6:$L$161=$C$1,ROW(Februari!$L$6:$L$161)-ROW(Februari!$L$6)+1),ROW(H89))))</f>
        <v/>
      </c>
      <c r="J92" s="104" t="str">
        <f t="array" ref="J92">IF($A92="","",INDEX(Februari!K$6:K$161,SMALL(IF(Februari!$L$6:$L$161=$C$1,ROW(Februari!$L$6:$L$161)-ROW(Februari!$L$6)+1),ROW(I89))))</f>
        <v/>
      </c>
      <c r="K92" s="9"/>
    </row>
    <row r="93" spans="1:11">
      <c r="A93" s="6" t="str">
        <f t="array" ref="A93">IFERROR(INDEX(Februari!B$6:B$161,SMALL(IF(Februari!$L$6:$L$161=$C$1,ROW(Februari!$L$6:$L$161)-ROW(Februari!$L$6)+1),ROW(A90))),"")</f>
        <v/>
      </c>
      <c r="B93" s="7"/>
      <c r="C93" s="7" t="str">
        <f t="array" ref="C93">IF($A93="","",INDEX(Februari!D$6:D$161,SMALL(IF(Februari!$L$6:$L$161=$C$1,ROW(Februari!$L$6:$L$161)-ROW(Februari!$L$6)+1),ROW(B90))))</f>
        <v/>
      </c>
      <c r="D93" s="7" t="str">
        <f t="array" ref="D93">IF($A93="","",INDEX(Februari!E$6:E$161,SMALL(IF(Februari!$L$6:$L$161=$C$1,ROW(Februari!$L$6:$L$161)-ROW(Februari!$L$6)+1),ROW(C90))))</f>
        <v/>
      </c>
      <c r="E93" s="7" t="str">
        <f t="array" ref="E93">IF($A93="","",INDEX(Februari!F$6:F$161,SMALL(IF(Februari!$L$6:$L$161=$C$1,ROW(Februari!$L$6:$L$161)-ROW(Februari!$L$6)+1),ROW(D90))))</f>
        <v/>
      </c>
      <c r="F93" s="7" t="str">
        <f t="array" ref="F93">IF($A93="","",INDEX(Februari!G$6:G$161,SMALL(IF(Februari!$L$6:$L$161=$C$1,ROW(Februari!$L$6:$L$161)-ROW(Februari!$L$6)+1),ROW(E90))))</f>
        <v/>
      </c>
      <c r="G93" s="7" t="str">
        <f t="array" ref="G93">IF($A93="","",INDEX(Februari!H$6:H$161,SMALL(IF(Februari!$L$6:$L$161=$C$1,ROW(Februari!$L$6:$L$161)-ROW(Februari!$L$6)+1),ROW(F90))))</f>
        <v/>
      </c>
      <c r="H93" s="7" t="str">
        <f t="array" ref="H93">IF($A93="","",INDEX(Februari!I$6:I$161,SMALL(IF(Februari!$L$6:$L$161=$C$1,ROW(Februari!$L$6:$L$161)-ROW(Februari!$L$6)+1),ROW(G90))))</f>
        <v/>
      </c>
      <c r="I93" s="103" t="str">
        <f t="array" ref="I93">IF($A93="","",INDEX(Februari!J$6:J$161,SMALL(IF(Februari!$L$6:$L$161=$C$1,ROW(Februari!$L$6:$L$161)-ROW(Februari!$L$6)+1),ROW(H90))))</f>
        <v/>
      </c>
      <c r="J93" s="104" t="str">
        <f t="array" ref="J93">IF($A93="","",INDEX(Februari!K$6:K$161,SMALL(IF(Februari!$L$6:$L$161=$C$1,ROW(Februari!$L$6:$L$161)-ROW(Februari!$L$6)+1),ROW(I90))))</f>
        <v/>
      </c>
      <c r="K93" s="9"/>
    </row>
    <row r="94" spans="1:11">
      <c r="A94" s="6" t="str">
        <f t="array" ref="A94">IFERROR(INDEX(Februari!B$6:B$161,SMALL(IF(Februari!$L$6:$L$161=$C$1,ROW(Februari!$L$6:$L$161)-ROW(Februari!$L$6)+1),ROW(A91))),"")</f>
        <v/>
      </c>
      <c r="B94" s="7"/>
      <c r="C94" s="7" t="str">
        <f t="array" ref="C94">IF($A94="","",INDEX(Februari!D$6:D$161,SMALL(IF(Februari!$L$6:$L$161=$C$1,ROW(Februari!$L$6:$L$161)-ROW(Februari!$L$6)+1),ROW(B91))))</f>
        <v/>
      </c>
      <c r="D94" s="7" t="str">
        <f t="array" ref="D94">IF($A94="","",INDEX(Februari!E$6:E$161,SMALL(IF(Februari!$L$6:$L$161=$C$1,ROW(Februari!$L$6:$L$161)-ROW(Februari!$L$6)+1),ROW(C91))))</f>
        <v/>
      </c>
      <c r="E94" s="7" t="str">
        <f t="array" ref="E94">IF($A94="","",INDEX(Februari!F$6:F$161,SMALL(IF(Februari!$L$6:$L$161=$C$1,ROW(Februari!$L$6:$L$161)-ROW(Februari!$L$6)+1),ROW(D91))))</f>
        <v/>
      </c>
      <c r="F94" s="7" t="str">
        <f t="array" ref="F94">IF($A94="","",INDEX(Februari!G$6:G$161,SMALL(IF(Februari!$L$6:$L$161=$C$1,ROW(Februari!$L$6:$L$161)-ROW(Februari!$L$6)+1),ROW(E91))))</f>
        <v/>
      </c>
      <c r="G94" s="7" t="str">
        <f t="array" ref="G94">IF($A94="","",INDEX(Februari!H$6:H$161,SMALL(IF(Februari!$L$6:$L$161=$C$1,ROW(Februari!$L$6:$L$161)-ROW(Februari!$L$6)+1),ROW(F91))))</f>
        <v/>
      </c>
      <c r="H94" s="7" t="str">
        <f t="array" ref="H94">IF($A94="","",INDEX(Februari!I$6:I$161,SMALL(IF(Februari!$L$6:$L$161=$C$1,ROW(Februari!$L$6:$L$161)-ROW(Februari!$L$6)+1),ROW(G91))))</f>
        <v/>
      </c>
      <c r="I94" s="103" t="str">
        <f t="array" ref="I94">IF($A94="","",INDEX(Februari!J$6:J$161,SMALL(IF(Februari!$L$6:$L$161=$C$1,ROW(Februari!$L$6:$L$161)-ROW(Februari!$L$6)+1),ROW(H91))))</f>
        <v/>
      </c>
      <c r="J94" s="104" t="str">
        <f t="array" ref="J94">IF($A94="","",INDEX(Februari!K$6:K$161,SMALL(IF(Februari!$L$6:$L$161=$C$1,ROW(Februari!$L$6:$L$161)-ROW(Februari!$L$6)+1),ROW(I91))))</f>
        <v/>
      </c>
      <c r="K94" s="9"/>
    </row>
    <row r="95" spans="1:11">
      <c r="A95" s="6" t="str">
        <f t="array" ref="A95">IFERROR(INDEX(Februari!B$6:B$161,SMALL(IF(Februari!$L$6:$L$161=$C$1,ROW(Februari!$L$6:$L$161)-ROW(Februari!$L$6)+1),ROW(A92))),"")</f>
        <v/>
      </c>
      <c r="B95" s="7"/>
      <c r="C95" s="7" t="str">
        <f t="array" ref="C95">IF($A95="","",INDEX(Februari!D$6:D$161,SMALL(IF(Februari!$L$6:$L$161=$C$1,ROW(Februari!$L$6:$L$161)-ROW(Februari!$L$6)+1),ROW(B92))))</f>
        <v/>
      </c>
      <c r="D95" s="7" t="str">
        <f t="array" ref="D95">IF($A95="","",INDEX(Februari!E$6:E$161,SMALL(IF(Februari!$L$6:$L$161=$C$1,ROW(Februari!$L$6:$L$161)-ROW(Februari!$L$6)+1),ROW(C92))))</f>
        <v/>
      </c>
      <c r="E95" s="7" t="str">
        <f t="array" ref="E95">IF($A95="","",INDEX(Februari!F$6:F$161,SMALL(IF(Februari!$L$6:$L$161=$C$1,ROW(Februari!$L$6:$L$161)-ROW(Februari!$L$6)+1),ROW(D92))))</f>
        <v/>
      </c>
      <c r="F95" s="7" t="str">
        <f t="array" ref="F95">IF($A95="","",INDEX(Februari!G$6:G$161,SMALL(IF(Februari!$L$6:$L$161=$C$1,ROW(Februari!$L$6:$L$161)-ROW(Februari!$L$6)+1),ROW(E92))))</f>
        <v/>
      </c>
      <c r="G95" s="7" t="str">
        <f t="array" ref="G95">IF($A95="","",INDEX(Februari!H$6:H$161,SMALL(IF(Februari!$L$6:$L$161=$C$1,ROW(Februari!$L$6:$L$161)-ROW(Februari!$L$6)+1),ROW(F92))))</f>
        <v/>
      </c>
      <c r="H95" s="7" t="str">
        <f t="array" ref="H95">IF($A95="","",INDEX(Februari!I$6:I$161,SMALL(IF(Februari!$L$6:$L$161=$C$1,ROW(Februari!$L$6:$L$161)-ROW(Februari!$L$6)+1),ROW(G92))))</f>
        <v/>
      </c>
      <c r="I95" s="103" t="str">
        <f t="array" ref="I95">IF($A95="","",INDEX(Februari!J$6:J$161,SMALL(IF(Februari!$L$6:$L$161=$C$1,ROW(Februari!$L$6:$L$161)-ROW(Februari!$L$6)+1),ROW(H92))))</f>
        <v/>
      </c>
      <c r="J95" s="104" t="str">
        <f t="array" ref="J95">IF($A95="","",INDEX(Februari!K$6:K$161,SMALL(IF(Februari!$L$6:$L$161=$C$1,ROW(Februari!$L$6:$L$161)-ROW(Februari!$L$6)+1),ROW(I92))))</f>
        <v/>
      </c>
      <c r="K95" s="9"/>
    </row>
    <row r="96" spans="1:11">
      <c r="A96" s="6" t="str">
        <f t="array" ref="A96">IFERROR(INDEX(Februari!B$6:B$161,SMALL(IF(Februari!$L$6:$L$161=$C$1,ROW(Februari!$L$6:$L$161)-ROW(Februari!$L$6)+1),ROW(A93))),"")</f>
        <v/>
      </c>
      <c r="B96" s="7"/>
      <c r="C96" s="7" t="str">
        <f t="array" ref="C96">IF($A96="","",INDEX(Februari!D$6:D$161,SMALL(IF(Februari!$L$6:$L$161=$C$1,ROW(Februari!$L$6:$L$161)-ROW(Februari!$L$6)+1),ROW(B93))))</f>
        <v/>
      </c>
      <c r="D96" s="7" t="str">
        <f t="array" ref="D96">IF($A96="","",INDEX(Februari!E$6:E$161,SMALL(IF(Februari!$L$6:$L$161=$C$1,ROW(Februari!$L$6:$L$161)-ROW(Februari!$L$6)+1),ROW(C93))))</f>
        <v/>
      </c>
      <c r="E96" s="7" t="str">
        <f t="array" ref="E96">IF($A96="","",INDEX(Februari!F$6:F$161,SMALL(IF(Februari!$L$6:$L$161=$C$1,ROW(Februari!$L$6:$L$161)-ROW(Februari!$L$6)+1),ROW(D93))))</f>
        <v/>
      </c>
      <c r="F96" s="7" t="str">
        <f t="array" ref="F96">IF($A96="","",INDEX(Februari!G$6:G$161,SMALL(IF(Februari!$L$6:$L$161=$C$1,ROW(Februari!$L$6:$L$161)-ROW(Februari!$L$6)+1),ROW(E93))))</f>
        <v/>
      </c>
      <c r="G96" s="7" t="str">
        <f t="array" ref="G96">IF($A96="","",INDEX(Februari!H$6:H$161,SMALL(IF(Februari!$L$6:$L$161=$C$1,ROW(Februari!$L$6:$L$161)-ROW(Februari!$L$6)+1),ROW(F93))))</f>
        <v/>
      </c>
      <c r="H96" s="7" t="str">
        <f t="array" ref="H96">IF($A96="","",INDEX(Februari!I$6:I$161,SMALL(IF(Februari!$L$6:$L$161=$C$1,ROW(Februari!$L$6:$L$161)-ROW(Februari!$L$6)+1),ROW(G93))))</f>
        <v/>
      </c>
      <c r="I96" s="103" t="str">
        <f t="array" ref="I96">IF($A96="","",INDEX(Februari!J$6:J$161,SMALL(IF(Februari!$L$6:$L$161=$C$1,ROW(Februari!$L$6:$L$161)-ROW(Februari!$L$6)+1),ROW(H93))))</f>
        <v/>
      </c>
      <c r="J96" s="104" t="str">
        <f t="array" ref="J96">IF($A96="","",INDEX(Februari!K$6:K$161,SMALL(IF(Februari!$L$6:$L$161=$C$1,ROW(Februari!$L$6:$L$161)-ROW(Februari!$L$6)+1),ROW(I93))))</f>
        <v/>
      </c>
      <c r="K96" s="9"/>
    </row>
    <row r="97" spans="1:11">
      <c r="A97" s="6" t="str">
        <f t="array" ref="A97">IFERROR(INDEX(Februari!B$6:B$161,SMALL(IF(Februari!$L$6:$L$161=$C$1,ROW(Februari!$L$6:$L$161)-ROW(Februari!$L$6)+1),ROW(A94))),"")</f>
        <v/>
      </c>
      <c r="B97" s="7"/>
      <c r="C97" s="7" t="str">
        <f t="array" ref="C97">IF($A97="","",INDEX(Februari!D$6:D$161,SMALL(IF(Februari!$L$6:$L$161=$C$1,ROW(Februari!$L$6:$L$161)-ROW(Februari!$L$6)+1),ROW(B94))))</f>
        <v/>
      </c>
      <c r="D97" s="7" t="str">
        <f t="array" ref="D97">IF($A97="","",INDEX(Februari!E$6:E$161,SMALL(IF(Februari!$L$6:$L$161=$C$1,ROW(Februari!$L$6:$L$161)-ROW(Februari!$L$6)+1),ROW(C94))))</f>
        <v/>
      </c>
      <c r="E97" s="7" t="str">
        <f t="array" ref="E97">IF($A97="","",INDEX(Februari!F$6:F$161,SMALL(IF(Februari!$L$6:$L$161=$C$1,ROW(Februari!$L$6:$L$161)-ROW(Februari!$L$6)+1),ROW(D94))))</f>
        <v/>
      </c>
      <c r="F97" s="7" t="str">
        <f t="array" ref="F97">IF($A97="","",INDEX(Februari!G$6:G$161,SMALL(IF(Februari!$L$6:$L$161=$C$1,ROW(Februari!$L$6:$L$161)-ROW(Februari!$L$6)+1),ROW(E94))))</f>
        <v/>
      </c>
      <c r="G97" s="7" t="str">
        <f t="array" ref="G97">IF($A97="","",INDEX(Februari!H$6:H$161,SMALL(IF(Februari!$L$6:$L$161=$C$1,ROW(Februari!$L$6:$L$161)-ROW(Februari!$L$6)+1),ROW(F94))))</f>
        <v/>
      </c>
      <c r="H97" s="7" t="str">
        <f t="array" ref="H97">IF($A97="","",INDEX(Februari!I$6:I$161,SMALL(IF(Februari!$L$6:$L$161=$C$1,ROW(Februari!$L$6:$L$161)-ROW(Februari!$L$6)+1),ROW(G94))))</f>
        <v/>
      </c>
      <c r="I97" s="103" t="str">
        <f t="array" ref="I97">IF($A97="","",INDEX(Februari!J$6:J$161,SMALL(IF(Februari!$L$6:$L$161=$C$1,ROW(Februari!$L$6:$L$161)-ROW(Februari!$L$6)+1),ROW(H94))))</f>
        <v/>
      </c>
      <c r="J97" s="104" t="str">
        <f t="array" ref="J97">IF($A97="","",INDEX(Februari!K$6:K$161,SMALL(IF(Februari!$L$6:$L$161=$C$1,ROW(Februari!$L$6:$L$161)-ROW(Februari!$L$6)+1),ROW(I94))))</f>
        <v/>
      </c>
      <c r="K97" s="9"/>
    </row>
    <row r="98" spans="1:11">
      <c r="A98" s="6" t="str">
        <f t="array" ref="A98">IFERROR(INDEX(Februari!B$6:B$161,SMALL(IF(Februari!$L$6:$L$161=$C$1,ROW(Februari!$L$6:$L$161)-ROW(Februari!$L$6)+1),ROW(A95))),"")</f>
        <v/>
      </c>
      <c r="B98" s="7"/>
      <c r="C98" s="7" t="str">
        <f t="array" ref="C98">IF($A98="","",INDEX(Februari!D$6:D$161,SMALL(IF(Februari!$L$6:$L$161=$C$1,ROW(Februari!$L$6:$L$161)-ROW(Februari!$L$6)+1),ROW(B95))))</f>
        <v/>
      </c>
      <c r="D98" s="7" t="str">
        <f t="array" ref="D98">IF($A98="","",INDEX(Februari!E$6:E$161,SMALL(IF(Februari!$L$6:$L$161=$C$1,ROW(Februari!$L$6:$L$161)-ROW(Februari!$L$6)+1),ROW(C95))))</f>
        <v/>
      </c>
      <c r="E98" s="7" t="str">
        <f t="array" ref="E98">IF($A98="","",INDEX(Februari!F$6:F$161,SMALL(IF(Februari!$L$6:$L$161=$C$1,ROW(Februari!$L$6:$L$161)-ROW(Februari!$L$6)+1),ROW(D95))))</f>
        <v/>
      </c>
      <c r="F98" s="7" t="str">
        <f t="array" ref="F98">IF($A98="","",INDEX(Februari!G$6:G$161,SMALL(IF(Februari!$L$6:$L$161=$C$1,ROW(Februari!$L$6:$L$161)-ROW(Februari!$L$6)+1),ROW(E95))))</f>
        <v/>
      </c>
      <c r="G98" s="7" t="str">
        <f t="array" ref="G98">IF($A98="","",INDEX(Februari!H$6:H$161,SMALL(IF(Februari!$L$6:$L$161=$C$1,ROW(Februari!$L$6:$L$161)-ROW(Februari!$L$6)+1),ROW(F95))))</f>
        <v/>
      </c>
      <c r="H98" s="7" t="str">
        <f t="array" ref="H98">IF($A98="","",INDEX(Februari!I$6:I$161,SMALL(IF(Februari!$L$6:$L$161=$C$1,ROW(Februari!$L$6:$L$161)-ROW(Februari!$L$6)+1),ROW(G95))))</f>
        <v/>
      </c>
      <c r="I98" s="103" t="str">
        <f t="array" ref="I98">IF($A98="","",INDEX(Februari!J$6:J$161,SMALL(IF(Februari!$L$6:$L$161=$C$1,ROW(Februari!$L$6:$L$161)-ROW(Februari!$L$6)+1),ROW(H95))))</f>
        <v/>
      </c>
      <c r="J98" s="104" t="str">
        <f t="array" ref="J98">IF($A98="","",INDEX(Februari!K$6:K$161,SMALL(IF(Februari!$L$6:$L$161=$C$1,ROW(Februari!$L$6:$L$161)-ROW(Februari!$L$6)+1),ROW(I95))))</f>
        <v/>
      </c>
      <c r="K98" s="9"/>
    </row>
    <row r="99" spans="1:11">
      <c r="A99" s="6" t="str">
        <f t="array" ref="A99">IFERROR(INDEX(Februari!B$6:B$161,SMALL(IF(Februari!$L$6:$L$161=$C$1,ROW(Februari!$L$6:$L$161)-ROW(Februari!$L$6)+1),ROW(A96))),"")</f>
        <v/>
      </c>
      <c r="B99" s="7"/>
      <c r="C99" s="7" t="str">
        <f t="array" ref="C99">IF($A99="","",INDEX(Februari!D$6:D$161,SMALL(IF(Februari!$L$6:$L$161=$C$1,ROW(Februari!$L$6:$L$161)-ROW(Februari!$L$6)+1),ROW(B96))))</f>
        <v/>
      </c>
      <c r="D99" s="7" t="str">
        <f t="array" ref="D99">IF($A99="","",INDEX(Februari!E$6:E$161,SMALL(IF(Februari!$L$6:$L$161=$C$1,ROW(Februari!$L$6:$L$161)-ROW(Februari!$L$6)+1),ROW(C96))))</f>
        <v/>
      </c>
      <c r="E99" s="7" t="str">
        <f t="array" ref="E99">IF($A99="","",INDEX(Februari!F$6:F$161,SMALL(IF(Februari!$L$6:$L$161=$C$1,ROW(Februari!$L$6:$L$161)-ROW(Februari!$L$6)+1),ROW(D96))))</f>
        <v/>
      </c>
      <c r="F99" s="7" t="str">
        <f t="array" ref="F99">IF($A99="","",INDEX(Februari!G$6:G$161,SMALL(IF(Februari!$L$6:$L$161=$C$1,ROW(Februari!$L$6:$L$161)-ROW(Februari!$L$6)+1),ROW(E96))))</f>
        <v/>
      </c>
      <c r="G99" s="7" t="str">
        <f t="array" ref="G99">IF($A99="","",INDEX(Februari!H$6:H$161,SMALL(IF(Februari!$L$6:$L$161=$C$1,ROW(Februari!$L$6:$L$161)-ROW(Februari!$L$6)+1),ROW(F96))))</f>
        <v/>
      </c>
      <c r="H99" s="7" t="str">
        <f t="array" ref="H99">IF($A99="","",INDEX(Februari!I$6:I$161,SMALL(IF(Februari!$L$6:$L$161=$C$1,ROW(Februari!$L$6:$L$161)-ROW(Februari!$L$6)+1),ROW(G96))))</f>
        <v/>
      </c>
      <c r="I99" s="103" t="str">
        <f t="array" ref="I99">IF($A99="","",INDEX(Februari!J$6:J$161,SMALL(IF(Februari!$L$6:$L$161=$C$1,ROW(Februari!$L$6:$L$161)-ROW(Februari!$L$6)+1),ROW(H96))))</f>
        <v/>
      </c>
      <c r="J99" s="104" t="str">
        <f t="array" ref="J99">IF($A99="","",INDEX(Februari!K$6:K$161,SMALL(IF(Februari!$L$6:$L$161=$C$1,ROW(Februari!$L$6:$L$161)-ROW(Februari!$L$6)+1),ROW(I96))))</f>
        <v/>
      </c>
      <c r="K99" s="9"/>
    </row>
    <row r="100" spans="1:11">
      <c r="A100" s="6" t="str">
        <f t="array" ref="A100">IFERROR(INDEX(Februari!B$6:B$161,SMALL(IF(Februari!$L$6:$L$161=$C$1,ROW(Februari!$L$6:$L$161)-ROW(Februari!$L$6)+1),ROW(A97))),"")</f>
        <v/>
      </c>
      <c r="B100" s="7"/>
      <c r="C100" s="7" t="str">
        <f t="array" ref="C100">IF($A100="","",INDEX(Februari!D$6:D$161,SMALL(IF(Februari!$L$6:$L$161=$C$1,ROW(Februari!$L$6:$L$161)-ROW(Februari!$L$6)+1),ROW(B97))))</f>
        <v/>
      </c>
      <c r="D100" s="7" t="str">
        <f t="array" ref="D100">IF($A100="","",INDEX(Februari!E$6:E$161,SMALL(IF(Februari!$L$6:$L$161=$C$1,ROW(Februari!$L$6:$L$161)-ROW(Februari!$L$6)+1),ROW(C97))))</f>
        <v/>
      </c>
      <c r="E100" s="7" t="str">
        <f t="array" ref="E100">IF($A100="","",INDEX(Februari!F$6:F$161,SMALL(IF(Februari!$L$6:$L$161=$C$1,ROW(Februari!$L$6:$L$161)-ROW(Februari!$L$6)+1),ROW(D97))))</f>
        <v/>
      </c>
      <c r="F100" s="7" t="str">
        <f t="array" ref="F100">IF($A100="","",INDEX(Februari!G$6:G$161,SMALL(IF(Februari!$L$6:$L$161=$C$1,ROW(Februari!$L$6:$L$161)-ROW(Februari!$L$6)+1),ROW(E97))))</f>
        <v/>
      </c>
      <c r="G100" s="7" t="str">
        <f t="array" ref="G100">IF($A100="","",INDEX(Februari!H$6:H$161,SMALL(IF(Februari!$L$6:$L$161=$C$1,ROW(Februari!$L$6:$L$161)-ROW(Februari!$L$6)+1),ROW(F97))))</f>
        <v/>
      </c>
      <c r="H100" s="7" t="str">
        <f t="array" ref="H100">IF($A100="","",INDEX(Februari!I$6:I$161,SMALL(IF(Februari!$L$6:$L$161=$C$1,ROW(Februari!$L$6:$L$161)-ROW(Februari!$L$6)+1),ROW(G97))))</f>
        <v/>
      </c>
      <c r="I100" s="103" t="str">
        <f t="array" ref="I100">IF($A100="","",INDEX(Februari!J$6:J$161,SMALL(IF(Februari!$L$6:$L$161=$C$1,ROW(Februari!$L$6:$L$161)-ROW(Februari!$L$6)+1),ROW(H97))))</f>
        <v/>
      </c>
      <c r="J100" s="104" t="str">
        <f t="array" ref="J100">IF($A100="","",INDEX(Februari!K$6:K$161,SMALL(IF(Februari!$L$6:$L$161=$C$1,ROW(Februari!$L$6:$L$161)-ROW(Februari!$L$6)+1),ROW(I97))))</f>
        <v/>
      </c>
      <c r="K100" s="9"/>
    </row>
    <row r="101" spans="1:11">
      <c r="A101" s="6" t="str">
        <f t="array" ref="A101">IFERROR(INDEX(Februari!B$6:B$161,SMALL(IF(Februari!$L$6:$L$161=$C$1,ROW(Februari!$L$6:$L$161)-ROW(Februari!$L$6)+1),ROW(A98))),"")</f>
        <v/>
      </c>
      <c r="B101" s="7"/>
      <c r="C101" s="7" t="str">
        <f t="array" ref="C101">IF($A101="","",INDEX(Februari!D$6:D$161,SMALL(IF(Februari!$L$6:$L$161=$C$1,ROW(Februari!$L$6:$L$161)-ROW(Februari!$L$6)+1),ROW(B98))))</f>
        <v/>
      </c>
      <c r="D101" s="7" t="str">
        <f t="array" ref="D101">IF($A101="","",INDEX(Februari!E$6:E$161,SMALL(IF(Februari!$L$6:$L$161=$C$1,ROW(Februari!$L$6:$L$161)-ROW(Februari!$L$6)+1),ROW(C98))))</f>
        <v/>
      </c>
      <c r="E101" s="7" t="str">
        <f t="array" ref="E101">IF($A101="","",INDEX(Februari!F$6:F$161,SMALL(IF(Februari!$L$6:$L$161=$C$1,ROW(Februari!$L$6:$L$161)-ROW(Februari!$L$6)+1),ROW(D98))))</f>
        <v/>
      </c>
      <c r="F101" s="7" t="str">
        <f t="array" ref="F101">IF($A101="","",INDEX(Februari!G$6:G$161,SMALL(IF(Februari!$L$6:$L$161=$C$1,ROW(Februari!$L$6:$L$161)-ROW(Februari!$L$6)+1),ROW(E98))))</f>
        <v/>
      </c>
      <c r="G101" s="7" t="str">
        <f t="array" ref="G101">IF($A101="","",INDEX(Februari!H$6:H$161,SMALL(IF(Februari!$L$6:$L$161=$C$1,ROW(Februari!$L$6:$L$161)-ROW(Februari!$L$6)+1),ROW(F98))))</f>
        <v/>
      </c>
      <c r="H101" s="7" t="str">
        <f t="array" ref="H101">IF($A101="","",INDEX(Februari!I$6:I$161,SMALL(IF(Februari!$L$6:$L$161=$C$1,ROW(Februari!$L$6:$L$161)-ROW(Februari!$L$6)+1),ROW(G98))))</f>
        <v/>
      </c>
      <c r="I101" s="103" t="str">
        <f t="array" ref="I101">IF($A101="","",INDEX(Februari!J$6:J$161,SMALL(IF(Februari!$L$6:$L$161=$C$1,ROW(Februari!$L$6:$L$161)-ROW(Februari!$L$6)+1),ROW(H98))))</f>
        <v/>
      </c>
      <c r="J101" s="104" t="str">
        <f t="array" ref="J101">IF($A101="","",INDEX(Februari!K$6:K$161,SMALL(IF(Februari!$L$6:$L$161=$C$1,ROW(Februari!$L$6:$L$161)-ROW(Februari!$L$6)+1),ROW(I98))))</f>
        <v/>
      </c>
      <c r="K101" s="9"/>
    </row>
    <row r="102" spans="1:11">
      <c r="A102" s="6" t="str">
        <f t="array" ref="A102">IFERROR(INDEX(Februari!B$6:B$161,SMALL(IF(Februari!$L$6:$L$161=$C$1,ROW(Februari!$L$6:$L$161)-ROW(Februari!$L$6)+1),ROW(A99))),"")</f>
        <v/>
      </c>
      <c r="B102" s="7"/>
      <c r="C102" s="7" t="str">
        <f t="array" ref="C102">IF($A102="","",INDEX(Februari!D$6:D$161,SMALL(IF(Februari!$L$6:$L$161=$C$1,ROW(Februari!$L$6:$L$161)-ROW(Februari!$L$6)+1),ROW(B99))))</f>
        <v/>
      </c>
      <c r="D102" s="7" t="str">
        <f t="array" ref="D102">IF($A102="","",INDEX(Februari!E$6:E$161,SMALL(IF(Februari!$L$6:$L$161=$C$1,ROW(Februari!$L$6:$L$161)-ROW(Februari!$L$6)+1),ROW(C99))))</f>
        <v/>
      </c>
      <c r="E102" s="7" t="str">
        <f t="array" ref="E102">IF($A102="","",INDEX(Februari!F$6:F$161,SMALL(IF(Februari!$L$6:$L$161=$C$1,ROW(Februari!$L$6:$L$161)-ROW(Februari!$L$6)+1),ROW(D99))))</f>
        <v/>
      </c>
      <c r="F102" s="7" t="str">
        <f t="array" ref="F102">IF($A102="","",INDEX(Februari!G$6:G$161,SMALL(IF(Februari!$L$6:$L$161=$C$1,ROW(Februari!$L$6:$L$161)-ROW(Februari!$L$6)+1),ROW(E99))))</f>
        <v/>
      </c>
      <c r="G102" s="7" t="str">
        <f t="array" ref="G102">IF($A102="","",INDEX(Februari!H$6:H$161,SMALL(IF(Februari!$L$6:$L$161=$C$1,ROW(Februari!$L$6:$L$161)-ROW(Februari!$L$6)+1),ROW(F99))))</f>
        <v/>
      </c>
      <c r="H102" s="7" t="str">
        <f t="array" ref="H102">IF($A102="","",INDEX(Februari!I$6:I$161,SMALL(IF(Februari!$L$6:$L$161=$C$1,ROW(Februari!$L$6:$L$161)-ROW(Februari!$L$6)+1),ROW(G99))))</f>
        <v/>
      </c>
      <c r="I102" s="103" t="str">
        <f t="array" ref="I102">IF($A102="","",INDEX(Februari!J$6:J$161,SMALL(IF(Februari!$L$6:$L$161=$C$1,ROW(Februari!$L$6:$L$161)-ROW(Februari!$L$6)+1),ROW(H99))))</f>
        <v/>
      </c>
      <c r="J102" s="104" t="str">
        <f t="array" ref="J102">IF($A102="","",INDEX(Februari!K$6:K$161,SMALL(IF(Februari!$L$6:$L$161=$C$1,ROW(Februari!$L$6:$L$161)-ROW(Februari!$L$6)+1),ROW(I99))))</f>
        <v/>
      </c>
      <c r="K102" s="9"/>
    </row>
    <row r="103" spans="1:11">
      <c r="A103" s="6" t="str">
        <f t="array" ref="A103">IFERROR(INDEX(Februari!B$6:B$161,SMALL(IF(Februari!$L$6:$L$161=$C$1,ROW(Februari!$L$6:$L$161)-ROW(Februari!$L$6)+1),ROW(A100))),"")</f>
        <v/>
      </c>
      <c r="B103" s="7"/>
      <c r="C103" s="7" t="str">
        <f t="array" ref="C103">IF($A103="","",INDEX(Februari!D$6:D$161,SMALL(IF(Februari!$L$6:$L$161=$C$1,ROW(Februari!$L$6:$L$161)-ROW(Februari!$L$6)+1),ROW(B100))))</f>
        <v/>
      </c>
      <c r="D103" s="7" t="str">
        <f t="array" ref="D103">IF($A103="","",INDEX(Februari!E$6:E$161,SMALL(IF(Februari!$L$6:$L$161=$C$1,ROW(Februari!$L$6:$L$161)-ROW(Februari!$L$6)+1),ROW(C100))))</f>
        <v/>
      </c>
      <c r="E103" s="7" t="str">
        <f t="array" ref="E103">IF($A103="","",INDEX(Februari!F$6:F$161,SMALL(IF(Februari!$L$6:$L$161=$C$1,ROW(Februari!$L$6:$L$161)-ROW(Februari!$L$6)+1),ROW(D100))))</f>
        <v/>
      </c>
      <c r="F103" s="7" t="str">
        <f t="array" ref="F103">IF($A103="","",INDEX(Februari!G$6:G$161,SMALL(IF(Februari!$L$6:$L$161=$C$1,ROW(Februari!$L$6:$L$161)-ROW(Februari!$L$6)+1),ROW(E100))))</f>
        <v/>
      </c>
      <c r="G103" s="7" t="str">
        <f t="array" ref="G103">IF($A103="","",INDEX(Februari!H$6:H$161,SMALL(IF(Februari!$L$6:$L$161=$C$1,ROW(Februari!$L$6:$L$161)-ROW(Februari!$L$6)+1),ROW(F100))))</f>
        <v/>
      </c>
      <c r="H103" s="7" t="str">
        <f t="array" ref="H103">IF($A103="","",INDEX(Februari!I$6:I$161,SMALL(IF(Februari!$L$6:$L$161=$C$1,ROW(Februari!$L$6:$L$161)-ROW(Februari!$L$6)+1),ROW(G100))))</f>
        <v/>
      </c>
      <c r="I103" s="103" t="str">
        <f t="array" ref="I103">IF($A103="","",INDEX(Februari!J$6:J$161,SMALL(IF(Februari!$L$6:$L$161=$C$1,ROW(Februari!$L$6:$L$161)-ROW(Februari!$L$6)+1),ROW(H100))))</f>
        <v/>
      </c>
      <c r="J103" s="104" t="str">
        <f t="array" ref="J103">IF($A103="","",INDEX(Februari!K$6:K$161,SMALL(IF(Februari!$L$6:$L$161=$C$1,ROW(Februari!$L$6:$L$161)-ROW(Februari!$L$6)+1),ROW(I100))))</f>
        <v/>
      </c>
      <c r="K103" s="9"/>
    </row>
    <row r="104" spans="1:11">
      <c r="A104" s="6" t="str">
        <f t="array" ref="A104">IFERROR(INDEX(Februari!B$6:B$161,SMALL(IF(Februari!$L$6:$L$161=$C$1,ROW(Februari!$L$6:$L$161)-ROW(Februari!$L$6)+1),ROW(A101))),"")</f>
        <v/>
      </c>
      <c r="B104" s="7"/>
      <c r="C104" s="7" t="str">
        <f t="array" ref="C104">IF($A104="","",INDEX(Februari!D$6:D$161,SMALL(IF(Februari!$L$6:$L$161=$C$1,ROW(Februari!$L$6:$L$161)-ROW(Februari!$L$6)+1),ROW(B101))))</f>
        <v/>
      </c>
      <c r="D104" s="7" t="str">
        <f t="array" ref="D104">IF($A104="","",INDEX(Februari!E$6:E$161,SMALL(IF(Februari!$L$6:$L$161=$C$1,ROW(Februari!$L$6:$L$161)-ROW(Februari!$L$6)+1),ROW(C101))))</f>
        <v/>
      </c>
      <c r="E104" s="7" t="str">
        <f t="array" ref="E104">IF($A104="","",INDEX(Februari!F$6:F$161,SMALL(IF(Februari!$L$6:$L$161=$C$1,ROW(Februari!$L$6:$L$161)-ROW(Februari!$L$6)+1),ROW(D101))))</f>
        <v/>
      </c>
      <c r="F104" s="7" t="str">
        <f t="array" ref="F104">IF($A104="","",INDEX(Februari!G$6:G$161,SMALL(IF(Februari!$L$6:$L$161=$C$1,ROW(Februari!$L$6:$L$161)-ROW(Februari!$L$6)+1),ROW(E101))))</f>
        <v/>
      </c>
      <c r="G104" s="7" t="str">
        <f t="array" ref="G104">IF($A104="","",INDEX(Februari!H$6:H$161,SMALL(IF(Februari!$L$6:$L$161=$C$1,ROW(Februari!$L$6:$L$161)-ROW(Februari!$L$6)+1),ROW(F101))))</f>
        <v/>
      </c>
      <c r="H104" s="7" t="str">
        <f t="array" ref="H104">IF($A104="","",INDEX(Februari!I$6:I$161,SMALL(IF(Februari!$L$6:$L$161=$C$1,ROW(Februari!$L$6:$L$161)-ROW(Februari!$L$6)+1),ROW(G101))))</f>
        <v/>
      </c>
      <c r="I104" s="103" t="str">
        <f t="array" ref="I104">IF($A104="","",INDEX(Februari!J$6:J$161,SMALL(IF(Februari!$L$6:$L$161=$C$1,ROW(Februari!$L$6:$L$161)-ROW(Februari!$L$6)+1),ROW(H101))))</f>
        <v/>
      </c>
      <c r="J104" s="104" t="str">
        <f t="array" ref="J104">IF($A104="","",INDEX(Februari!K$6:K$161,SMALL(IF(Februari!$L$6:$L$161=$C$1,ROW(Februari!$L$6:$L$161)-ROW(Februari!$L$6)+1),ROW(I101))))</f>
        <v/>
      </c>
      <c r="K104" s="9"/>
    </row>
    <row r="105" spans="1:11">
      <c r="A105" s="6" t="str">
        <f t="array" ref="A105">IFERROR(INDEX(Februari!B$6:B$161,SMALL(IF(Februari!$L$6:$L$161=$C$1,ROW(Februari!$L$6:$L$161)-ROW(Februari!$L$6)+1),ROW(A102))),"")</f>
        <v/>
      </c>
      <c r="B105" s="7"/>
      <c r="C105" s="7" t="str">
        <f t="array" ref="C105">IF($A105="","",INDEX(Februari!D$6:D$161,SMALL(IF(Februari!$L$6:$L$161=$C$1,ROW(Februari!$L$6:$L$161)-ROW(Februari!$L$6)+1),ROW(B102))))</f>
        <v/>
      </c>
      <c r="D105" s="7" t="str">
        <f t="array" ref="D105">IF($A105="","",INDEX(Februari!E$6:E$161,SMALL(IF(Februari!$L$6:$L$161=$C$1,ROW(Februari!$L$6:$L$161)-ROW(Februari!$L$6)+1),ROW(C102))))</f>
        <v/>
      </c>
      <c r="E105" s="7" t="str">
        <f t="array" ref="E105">IF($A105="","",INDEX(Februari!F$6:F$161,SMALL(IF(Februari!$L$6:$L$161=$C$1,ROW(Februari!$L$6:$L$161)-ROW(Februari!$L$6)+1),ROW(D102))))</f>
        <v/>
      </c>
      <c r="F105" s="7" t="str">
        <f t="array" ref="F105">IF($A105="","",INDEX(Februari!G$6:G$161,SMALL(IF(Februari!$L$6:$L$161=$C$1,ROW(Februari!$L$6:$L$161)-ROW(Februari!$L$6)+1),ROW(E102))))</f>
        <v/>
      </c>
      <c r="G105" s="7" t="str">
        <f t="array" ref="G105">IF($A105="","",INDEX(Februari!H$6:H$161,SMALL(IF(Februari!$L$6:$L$161=$C$1,ROW(Februari!$L$6:$L$161)-ROW(Februari!$L$6)+1),ROW(F102))))</f>
        <v/>
      </c>
      <c r="H105" s="7" t="str">
        <f t="array" ref="H105">IF($A105="","",INDEX(Februari!I$6:I$161,SMALL(IF(Februari!$L$6:$L$161=$C$1,ROW(Februari!$L$6:$L$161)-ROW(Februari!$L$6)+1),ROW(G102))))</f>
        <v/>
      </c>
      <c r="I105" s="103" t="str">
        <f t="array" ref="I105">IF($A105="","",INDEX(Februari!J$6:J$161,SMALL(IF(Februari!$L$6:$L$161=$C$1,ROW(Februari!$L$6:$L$161)-ROW(Februari!$L$6)+1),ROW(H102))))</f>
        <v/>
      </c>
      <c r="J105" s="104" t="str">
        <f t="array" ref="J105">IF($A105="","",INDEX(Februari!K$6:K$161,SMALL(IF(Februari!$L$6:$L$161=$C$1,ROW(Februari!$L$6:$L$161)-ROW(Februari!$L$6)+1),ROW(I102))))</f>
        <v/>
      </c>
      <c r="K105" s="9"/>
    </row>
    <row r="106" spans="1:11">
      <c r="A106" s="6" t="str">
        <f t="array" ref="A106">IFERROR(INDEX(Februari!B$6:B$161,SMALL(IF(Februari!$L$6:$L$161=$C$1,ROW(Februari!$L$6:$L$161)-ROW(Februari!$L$6)+1),ROW(A103))),"")</f>
        <v/>
      </c>
      <c r="B106" s="7"/>
      <c r="C106" s="7" t="str">
        <f t="array" ref="C106">IF($A106="","",INDEX(Februari!D$6:D$161,SMALL(IF(Februari!$L$6:$L$161=$C$1,ROW(Februari!$L$6:$L$161)-ROW(Februari!$L$6)+1),ROW(B103))))</f>
        <v/>
      </c>
      <c r="D106" s="7" t="str">
        <f t="array" ref="D106">IF($A106="","",INDEX(Februari!E$6:E$161,SMALL(IF(Februari!$L$6:$L$161=$C$1,ROW(Februari!$L$6:$L$161)-ROW(Februari!$L$6)+1),ROW(C103))))</f>
        <v/>
      </c>
      <c r="E106" s="7" t="str">
        <f t="array" ref="E106">IF($A106="","",INDEX(Februari!F$6:F$161,SMALL(IF(Februari!$L$6:$L$161=$C$1,ROW(Februari!$L$6:$L$161)-ROW(Februari!$L$6)+1),ROW(D103))))</f>
        <v/>
      </c>
      <c r="F106" s="7" t="str">
        <f t="array" ref="F106">IF($A106="","",INDEX(Februari!G$6:G$161,SMALL(IF(Februari!$L$6:$L$161=$C$1,ROW(Februari!$L$6:$L$161)-ROW(Februari!$L$6)+1),ROW(E103))))</f>
        <v/>
      </c>
      <c r="G106" s="7" t="str">
        <f t="array" ref="G106">IF($A106="","",INDEX(Februari!H$6:H$161,SMALL(IF(Februari!$L$6:$L$161=$C$1,ROW(Februari!$L$6:$L$161)-ROW(Februari!$L$6)+1),ROW(F103))))</f>
        <v/>
      </c>
      <c r="H106" s="7" t="str">
        <f t="array" ref="H106">IF($A106="","",INDEX(Februari!I$6:I$161,SMALL(IF(Februari!$L$6:$L$161=$C$1,ROW(Februari!$L$6:$L$161)-ROW(Februari!$L$6)+1),ROW(G103))))</f>
        <v/>
      </c>
      <c r="I106" s="103" t="str">
        <f t="array" ref="I106">IF($A106="","",INDEX(Februari!J$6:J$161,SMALL(IF(Februari!$L$6:$L$161=$C$1,ROW(Februari!$L$6:$L$161)-ROW(Februari!$L$6)+1),ROW(H103))))</f>
        <v/>
      </c>
      <c r="J106" s="104" t="str">
        <f t="array" ref="J106">IF($A106="","",INDEX(Februari!K$6:K$161,SMALL(IF(Februari!$L$6:$L$161=$C$1,ROW(Februari!$L$6:$L$161)-ROW(Februari!$L$6)+1),ROW(I103))))</f>
        <v/>
      </c>
      <c r="K106" s="9"/>
    </row>
    <row r="107" spans="1:11">
      <c r="A107" s="6" t="str">
        <f t="array" ref="A107">IFERROR(INDEX(Februari!B$6:B$161,SMALL(IF(Februari!$L$6:$L$161=$C$1,ROW(Februari!$L$6:$L$161)-ROW(Februari!$L$6)+1),ROW(A104))),"")</f>
        <v/>
      </c>
      <c r="B107" s="7"/>
      <c r="C107" s="7" t="str">
        <f t="array" ref="C107">IF($A107="","",INDEX(Februari!D$6:D$161,SMALL(IF(Februari!$L$6:$L$161=$C$1,ROW(Februari!$L$6:$L$161)-ROW(Februari!$L$6)+1),ROW(B104))))</f>
        <v/>
      </c>
      <c r="D107" s="7" t="str">
        <f t="array" ref="D107">IF($A107="","",INDEX(Februari!E$6:E$161,SMALL(IF(Februari!$L$6:$L$161=$C$1,ROW(Februari!$L$6:$L$161)-ROW(Februari!$L$6)+1),ROW(C104))))</f>
        <v/>
      </c>
      <c r="E107" s="7" t="str">
        <f t="array" ref="E107">IF($A107="","",INDEX(Februari!F$6:F$161,SMALL(IF(Februari!$L$6:$L$161=$C$1,ROW(Februari!$L$6:$L$161)-ROW(Februari!$L$6)+1),ROW(D104))))</f>
        <v/>
      </c>
      <c r="F107" s="7" t="str">
        <f t="array" ref="F107">IF($A107="","",INDEX(Februari!G$6:G$161,SMALL(IF(Februari!$L$6:$L$161=$C$1,ROW(Februari!$L$6:$L$161)-ROW(Februari!$L$6)+1),ROW(E104))))</f>
        <v/>
      </c>
      <c r="G107" s="7" t="str">
        <f t="array" ref="G107">IF($A107="","",INDEX(Februari!H$6:H$161,SMALL(IF(Februari!$L$6:$L$161=$C$1,ROW(Februari!$L$6:$L$161)-ROW(Februari!$L$6)+1),ROW(F104))))</f>
        <v/>
      </c>
      <c r="H107" s="7" t="str">
        <f t="array" ref="H107">IF($A107="","",INDEX(Februari!I$6:I$161,SMALL(IF(Februari!$L$6:$L$161=$C$1,ROW(Februari!$L$6:$L$161)-ROW(Februari!$L$6)+1),ROW(G104))))</f>
        <v/>
      </c>
      <c r="I107" s="103" t="str">
        <f t="array" ref="I107">IF($A107="","",INDEX(Februari!J$6:J$161,SMALL(IF(Februari!$L$6:$L$161=$C$1,ROW(Februari!$L$6:$L$161)-ROW(Februari!$L$6)+1),ROW(H104))))</f>
        <v/>
      </c>
      <c r="J107" s="104" t="str">
        <f t="array" ref="J107">IF($A107="","",INDEX(Februari!K$6:K$161,SMALL(IF(Februari!$L$6:$L$161=$C$1,ROW(Februari!$L$6:$L$161)-ROW(Februari!$L$6)+1),ROW(I104))))</f>
        <v/>
      </c>
      <c r="K107" s="9"/>
    </row>
    <row r="108" spans="1:11">
      <c r="A108" s="6" t="str">
        <f t="array" ref="A108">IFERROR(INDEX(Februari!B$6:B$161,SMALL(IF(Februari!$L$6:$L$161=$C$1,ROW(Februari!$L$6:$L$161)-ROW(Februari!$L$6)+1),ROW(A105))),"")</f>
        <v/>
      </c>
      <c r="B108" s="7"/>
      <c r="C108" s="7" t="str">
        <f t="array" ref="C108">IF($A108="","",INDEX(Februari!D$6:D$161,SMALL(IF(Februari!$L$6:$L$161=$C$1,ROW(Februari!$L$6:$L$161)-ROW(Februari!$L$6)+1),ROW(B105))))</f>
        <v/>
      </c>
      <c r="D108" s="7" t="str">
        <f t="array" ref="D108">IF($A108="","",INDEX(Februari!E$6:E$161,SMALL(IF(Februari!$L$6:$L$161=$C$1,ROW(Februari!$L$6:$L$161)-ROW(Februari!$L$6)+1),ROW(C105))))</f>
        <v/>
      </c>
      <c r="E108" s="7" t="str">
        <f t="array" ref="E108">IF($A108="","",INDEX(Februari!F$6:F$161,SMALL(IF(Februari!$L$6:$L$161=$C$1,ROW(Februari!$L$6:$L$161)-ROW(Februari!$L$6)+1),ROW(D105))))</f>
        <v/>
      </c>
      <c r="F108" s="7" t="str">
        <f t="array" ref="F108">IF($A108="","",INDEX(Februari!G$6:G$161,SMALL(IF(Februari!$L$6:$L$161=$C$1,ROW(Februari!$L$6:$L$161)-ROW(Februari!$L$6)+1),ROW(E105))))</f>
        <v/>
      </c>
      <c r="G108" s="7" t="str">
        <f t="array" ref="G108">IF($A108="","",INDEX(Februari!H$6:H$161,SMALL(IF(Februari!$L$6:$L$161=$C$1,ROW(Februari!$L$6:$L$161)-ROW(Februari!$L$6)+1),ROW(F105))))</f>
        <v/>
      </c>
      <c r="H108" s="7" t="str">
        <f t="array" ref="H108">IF($A108="","",INDEX(Februari!I$6:I$161,SMALL(IF(Februari!$L$6:$L$161=$C$1,ROW(Februari!$L$6:$L$161)-ROW(Februari!$L$6)+1),ROW(G105))))</f>
        <v/>
      </c>
      <c r="I108" s="103" t="str">
        <f t="array" ref="I108">IF($A108="","",INDEX(Februari!J$6:J$161,SMALL(IF(Februari!$L$6:$L$161=$C$1,ROW(Februari!$L$6:$L$161)-ROW(Februari!$L$6)+1),ROW(H105))))</f>
        <v/>
      </c>
      <c r="J108" s="104" t="str">
        <f t="array" ref="J108">IF($A108="","",INDEX(Februari!K$6:K$161,SMALL(IF(Februari!$L$6:$L$161=$C$1,ROW(Februari!$L$6:$L$161)-ROW(Februari!$L$6)+1),ROW(I105))))</f>
        <v/>
      </c>
      <c r="K108" s="9"/>
    </row>
    <row r="109" spans="1:11">
      <c r="A109" s="6" t="str">
        <f t="array" ref="A109">IFERROR(INDEX(Februari!B$6:B$161,SMALL(IF(Februari!$L$6:$L$161=$C$1,ROW(Februari!$L$6:$L$161)-ROW(Februari!$L$6)+1),ROW(A106))),"")</f>
        <v/>
      </c>
      <c r="B109" s="7"/>
      <c r="C109" s="7" t="str">
        <f t="array" ref="C109">IF($A109="","",INDEX(Februari!D$6:D$161,SMALL(IF(Februari!$L$6:$L$161=$C$1,ROW(Februari!$L$6:$L$161)-ROW(Februari!$L$6)+1),ROW(B106))))</f>
        <v/>
      </c>
      <c r="D109" s="7" t="str">
        <f t="array" ref="D109">IF($A109="","",INDEX(Februari!E$6:E$161,SMALL(IF(Februari!$L$6:$L$161=$C$1,ROW(Februari!$L$6:$L$161)-ROW(Februari!$L$6)+1),ROW(C106))))</f>
        <v/>
      </c>
      <c r="E109" s="7" t="str">
        <f t="array" ref="E109">IF($A109="","",INDEX(Februari!F$6:F$161,SMALL(IF(Februari!$L$6:$L$161=$C$1,ROW(Februari!$L$6:$L$161)-ROW(Februari!$L$6)+1),ROW(D106))))</f>
        <v/>
      </c>
      <c r="F109" s="7" t="str">
        <f t="array" ref="F109">IF($A109="","",INDEX(Februari!G$6:G$161,SMALL(IF(Februari!$L$6:$L$161=$C$1,ROW(Februari!$L$6:$L$161)-ROW(Februari!$L$6)+1),ROW(E106))))</f>
        <v/>
      </c>
      <c r="G109" s="7" t="str">
        <f t="array" ref="G109">IF($A109="","",INDEX(Februari!H$6:H$161,SMALL(IF(Februari!$L$6:$L$161=$C$1,ROW(Februari!$L$6:$L$161)-ROW(Februari!$L$6)+1),ROW(F106))))</f>
        <v/>
      </c>
      <c r="H109" s="7" t="str">
        <f t="array" ref="H109">IF($A109="","",INDEX(Februari!I$6:I$161,SMALL(IF(Februari!$L$6:$L$161=$C$1,ROW(Februari!$L$6:$L$161)-ROW(Februari!$L$6)+1),ROW(G106))))</f>
        <v/>
      </c>
      <c r="I109" s="103" t="str">
        <f t="array" ref="I109">IF($A109="","",INDEX(Februari!J$6:J$161,SMALL(IF(Februari!$L$6:$L$161=$C$1,ROW(Februari!$L$6:$L$161)-ROW(Februari!$L$6)+1),ROW(H106))))</f>
        <v/>
      </c>
      <c r="J109" s="104" t="str">
        <f t="array" ref="J109">IF($A109="","",INDEX(Februari!K$6:K$161,SMALL(IF(Februari!$L$6:$L$161=$C$1,ROW(Februari!$L$6:$L$161)-ROW(Februari!$L$6)+1),ROW(I106))))</f>
        <v/>
      </c>
      <c r="K109" s="9"/>
    </row>
    <row r="110" spans="1:11">
      <c r="A110" s="6" t="str">
        <f t="array" ref="A110">IFERROR(INDEX(Februari!B$6:B$161,SMALL(IF(Februari!$L$6:$L$161=$C$1,ROW(Februari!$L$6:$L$161)-ROW(Februari!$L$6)+1),ROW(A107))),"")</f>
        <v/>
      </c>
      <c r="B110" s="7"/>
      <c r="C110" s="7" t="str">
        <f t="array" ref="C110">IF($A110="","",INDEX(Februari!D$6:D$161,SMALL(IF(Februari!$L$6:$L$161=$C$1,ROW(Februari!$L$6:$L$161)-ROW(Februari!$L$6)+1),ROW(B107))))</f>
        <v/>
      </c>
      <c r="D110" s="7" t="str">
        <f t="array" ref="D110">IF($A110="","",INDEX(Februari!E$6:E$161,SMALL(IF(Februari!$L$6:$L$161=$C$1,ROW(Februari!$L$6:$L$161)-ROW(Februari!$L$6)+1),ROW(C107))))</f>
        <v/>
      </c>
      <c r="E110" s="7" t="str">
        <f t="array" ref="E110">IF($A110="","",INDEX(Februari!F$6:F$161,SMALL(IF(Februari!$L$6:$L$161=$C$1,ROW(Februari!$L$6:$L$161)-ROW(Februari!$L$6)+1),ROW(D107))))</f>
        <v/>
      </c>
      <c r="F110" s="7" t="str">
        <f t="array" ref="F110">IF($A110="","",INDEX(Februari!G$6:G$161,SMALL(IF(Februari!$L$6:$L$161=$C$1,ROW(Februari!$L$6:$L$161)-ROW(Februari!$L$6)+1),ROW(E107))))</f>
        <v/>
      </c>
      <c r="G110" s="7" t="str">
        <f t="array" ref="G110">IF($A110="","",INDEX(Februari!H$6:H$161,SMALL(IF(Februari!$L$6:$L$161=$C$1,ROW(Februari!$L$6:$L$161)-ROW(Februari!$L$6)+1),ROW(F107))))</f>
        <v/>
      </c>
      <c r="H110" s="7" t="str">
        <f t="array" ref="H110">IF($A110="","",INDEX(Februari!I$6:I$161,SMALL(IF(Februari!$L$6:$L$161=$C$1,ROW(Februari!$L$6:$L$161)-ROW(Februari!$L$6)+1),ROW(G107))))</f>
        <v/>
      </c>
      <c r="I110" s="103" t="str">
        <f t="array" ref="I110">IF($A110="","",INDEX(Februari!J$6:J$161,SMALL(IF(Februari!$L$6:$L$161=$C$1,ROW(Februari!$L$6:$L$161)-ROW(Februari!$L$6)+1),ROW(H107))))</f>
        <v/>
      </c>
      <c r="J110" s="104" t="str">
        <f t="array" ref="J110">IF($A110="","",INDEX(Februari!K$6:K$161,SMALL(IF(Februari!$L$6:$L$161=$C$1,ROW(Februari!$L$6:$L$161)-ROW(Februari!$L$6)+1),ROW(I107))))</f>
        <v/>
      </c>
      <c r="K110" s="9"/>
    </row>
    <row r="111" spans="1:11">
      <c r="A111" s="6" t="str">
        <f t="array" ref="A111">IFERROR(INDEX(Februari!B$6:B$161,SMALL(IF(Februari!$L$6:$L$161=$C$1,ROW(Februari!$L$6:$L$161)-ROW(Februari!$L$6)+1),ROW(A108))),"")</f>
        <v/>
      </c>
      <c r="B111" s="7"/>
      <c r="C111" s="7" t="str">
        <f t="array" ref="C111">IF($A111="","",INDEX(Februari!D$6:D$161,SMALL(IF(Februari!$L$6:$L$161=$C$1,ROW(Februari!$L$6:$L$161)-ROW(Februari!$L$6)+1),ROW(B108))))</f>
        <v/>
      </c>
      <c r="D111" s="7" t="str">
        <f t="array" ref="D111">IF($A111="","",INDEX(Februari!E$6:E$161,SMALL(IF(Februari!$L$6:$L$161=$C$1,ROW(Februari!$L$6:$L$161)-ROW(Februari!$L$6)+1),ROW(C108))))</f>
        <v/>
      </c>
      <c r="E111" s="7" t="str">
        <f t="array" ref="E111">IF($A111="","",INDEX(Februari!F$6:F$161,SMALL(IF(Februari!$L$6:$L$161=$C$1,ROW(Februari!$L$6:$L$161)-ROW(Februari!$L$6)+1),ROW(D108))))</f>
        <v/>
      </c>
      <c r="F111" s="7" t="str">
        <f t="array" ref="F111">IF($A111="","",INDEX(Februari!G$6:G$161,SMALL(IF(Februari!$L$6:$L$161=$C$1,ROW(Februari!$L$6:$L$161)-ROW(Februari!$L$6)+1),ROW(E108))))</f>
        <v/>
      </c>
      <c r="G111" s="7" t="str">
        <f t="array" ref="G111">IF($A111="","",INDEX(Februari!H$6:H$161,SMALL(IF(Februari!$L$6:$L$161=$C$1,ROW(Februari!$L$6:$L$161)-ROW(Februari!$L$6)+1),ROW(F108))))</f>
        <v/>
      </c>
      <c r="H111" s="7" t="str">
        <f t="array" ref="H111">IF($A111="","",INDEX(Februari!I$6:I$161,SMALL(IF(Februari!$L$6:$L$161=$C$1,ROW(Februari!$L$6:$L$161)-ROW(Februari!$L$6)+1),ROW(G108))))</f>
        <v/>
      </c>
      <c r="I111" s="103" t="str">
        <f t="array" ref="I111">IF($A111="","",INDEX(Februari!J$6:J$161,SMALL(IF(Februari!$L$6:$L$161=$C$1,ROW(Februari!$L$6:$L$161)-ROW(Februari!$L$6)+1),ROW(H108))))</f>
        <v/>
      </c>
      <c r="J111" s="104" t="str">
        <f t="array" ref="J111">IF($A111="","",INDEX(Februari!K$6:K$161,SMALL(IF(Februari!$L$6:$L$161=$C$1,ROW(Februari!$L$6:$L$161)-ROW(Februari!$L$6)+1),ROW(I108))))</f>
        <v/>
      </c>
      <c r="K111" s="9"/>
    </row>
    <row r="112" spans="1:11">
      <c r="A112" s="6" t="str">
        <f t="array" ref="A112">IFERROR(INDEX(Februari!B$6:B$161,SMALL(IF(Februari!$L$6:$L$161=$C$1,ROW(Februari!$L$6:$L$161)-ROW(Februari!$L$6)+1),ROW(A109))),"")</f>
        <v/>
      </c>
      <c r="B112" s="7"/>
      <c r="C112" s="7" t="str">
        <f t="array" ref="C112">IF($A112="","",INDEX(Februari!D$6:D$161,SMALL(IF(Februari!$L$6:$L$161=$C$1,ROW(Februari!$L$6:$L$161)-ROW(Februari!$L$6)+1),ROW(B109))))</f>
        <v/>
      </c>
      <c r="D112" s="7" t="str">
        <f t="array" ref="D112">IF($A112="","",INDEX(Februari!E$6:E$161,SMALL(IF(Februari!$L$6:$L$161=$C$1,ROW(Februari!$L$6:$L$161)-ROW(Februari!$L$6)+1),ROW(C109))))</f>
        <v/>
      </c>
      <c r="E112" s="7" t="str">
        <f t="array" ref="E112">IF($A112="","",INDEX(Februari!F$6:F$161,SMALL(IF(Februari!$L$6:$L$161=$C$1,ROW(Februari!$L$6:$L$161)-ROW(Februari!$L$6)+1),ROW(D109))))</f>
        <v/>
      </c>
      <c r="F112" s="7" t="str">
        <f t="array" ref="F112">IF($A112="","",INDEX(Februari!G$6:G$161,SMALL(IF(Februari!$L$6:$L$161=$C$1,ROW(Februari!$L$6:$L$161)-ROW(Februari!$L$6)+1),ROW(E109))))</f>
        <v/>
      </c>
      <c r="G112" s="7" t="str">
        <f t="array" ref="G112">IF($A112="","",INDEX(Februari!H$6:H$161,SMALL(IF(Februari!$L$6:$L$161=$C$1,ROW(Februari!$L$6:$L$161)-ROW(Februari!$L$6)+1),ROW(F109))))</f>
        <v/>
      </c>
      <c r="H112" s="7" t="str">
        <f t="array" ref="H112">IF($A112="","",INDEX(Februari!I$6:I$161,SMALL(IF(Februari!$L$6:$L$161=$C$1,ROW(Februari!$L$6:$L$161)-ROW(Februari!$L$6)+1),ROW(G109))))</f>
        <v/>
      </c>
      <c r="I112" s="103" t="str">
        <f t="array" ref="I112">IF($A112="","",INDEX(Februari!J$6:J$161,SMALL(IF(Februari!$L$6:$L$161=$C$1,ROW(Februari!$L$6:$L$161)-ROW(Februari!$L$6)+1),ROW(H109))))</f>
        <v/>
      </c>
      <c r="J112" s="104" t="str">
        <f t="array" ref="J112">IF($A112="","",INDEX(Februari!K$6:K$161,SMALL(IF(Februari!$L$6:$L$161=$C$1,ROW(Februari!$L$6:$L$161)-ROW(Februari!$L$6)+1),ROW(I109))))</f>
        <v/>
      </c>
      <c r="K112" s="9"/>
    </row>
    <row r="113" spans="1:11">
      <c r="A113" s="6" t="str">
        <f t="array" ref="A113">IFERROR(INDEX(Februari!B$6:B$161,SMALL(IF(Februari!$L$6:$L$161=$C$1,ROW(Februari!$L$6:$L$161)-ROW(Februari!$L$6)+1),ROW(A110))),"")</f>
        <v/>
      </c>
      <c r="B113" s="7"/>
      <c r="C113" s="7" t="str">
        <f t="array" ref="C113">IF($A113="","",INDEX(Februari!D$6:D$161,SMALL(IF(Februari!$L$6:$L$161=$C$1,ROW(Februari!$L$6:$L$161)-ROW(Februari!$L$6)+1),ROW(B110))))</f>
        <v/>
      </c>
      <c r="D113" s="7" t="str">
        <f t="array" ref="D113">IF($A113="","",INDEX(Februari!E$6:E$161,SMALL(IF(Februari!$L$6:$L$161=$C$1,ROW(Februari!$L$6:$L$161)-ROW(Februari!$L$6)+1),ROW(C110))))</f>
        <v/>
      </c>
      <c r="E113" s="7" t="str">
        <f t="array" ref="E113">IF($A113="","",INDEX(Februari!F$6:F$161,SMALL(IF(Februari!$L$6:$L$161=$C$1,ROW(Februari!$L$6:$L$161)-ROW(Februari!$L$6)+1),ROW(D110))))</f>
        <v/>
      </c>
      <c r="F113" s="7" t="str">
        <f t="array" ref="F113">IF($A113="","",INDEX(Februari!G$6:G$161,SMALL(IF(Februari!$L$6:$L$161=$C$1,ROW(Februari!$L$6:$L$161)-ROW(Februari!$L$6)+1),ROW(E110))))</f>
        <v/>
      </c>
      <c r="G113" s="7" t="str">
        <f t="array" ref="G113">IF($A113="","",INDEX(Februari!H$6:H$161,SMALL(IF(Februari!$L$6:$L$161=$C$1,ROW(Februari!$L$6:$L$161)-ROW(Februari!$L$6)+1),ROW(F110))))</f>
        <v/>
      </c>
      <c r="H113" s="7" t="str">
        <f t="array" ref="H113">IF($A113="","",INDEX(Februari!I$6:I$161,SMALL(IF(Februari!$L$6:$L$161=$C$1,ROW(Februari!$L$6:$L$161)-ROW(Februari!$L$6)+1),ROW(G110))))</f>
        <v/>
      </c>
      <c r="I113" s="103" t="str">
        <f t="array" ref="I113">IF($A113="","",INDEX(Februari!J$6:J$161,SMALL(IF(Februari!$L$6:$L$161=$C$1,ROW(Februari!$L$6:$L$161)-ROW(Februari!$L$6)+1),ROW(H110))))</f>
        <v/>
      </c>
      <c r="J113" s="104" t="str">
        <f t="array" ref="J113">IF($A113="","",INDEX(Februari!K$6:K$161,SMALL(IF(Februari!$L$6:$L$161=$C$1,ROW(Februari!$L$6:$L$161)-ROW(Februari!$L$6)+1),ROW(I110))))</f>
        <v/>
      </c>
      <c r="K113" s="9"/>
    </row>
    <row r="114" spans="1:11">
      <c r="A114" s="6" t="str">
        <f t="array" ref="A114">IFERROR(INDEX(Februari!B$6:B$161,SMALL(IF(Februari!$L$6:$L$161=$C$1,ROW(Februari!$L$6:$L$161)-ROW(Februari!$L$6)+1),ROW(A111))),"")</f>
        <v/>
      </c>
      <c r="B114" s="7"/>
      <c r="C114" s="7" t="str">
        <f t="array" ref="C114">IF($A114="","",INDEX(Februari!D$6:D$161,SMALL(IF(Februari!$L$6:$L$161=$C$1,ROW(Februari!$L$6:$L$161)-ROW(Februari!$L$6)+1),ROW(B111))))</f>
        <v/>
      </c>
      <c r="D114" s="7" t="str">
        <f t="array" ref="D114">IF($A114="","",INDEX(Februari!E$6:E$161,SMALL(IF(Februari!$L$6:$L$161=$C$1,ROW(Februari!$L$6:$L$161)-ROW(Februari!$L$6)+1),ROW(C111))))</f>
        <v/>
      </c>
      <c r="E114" s="7" t="str">
        <f t="array" ref="E114">IF($A114="","",INDEX(Februari!F$6:F$161,SMALL(IF(Februari!$L$6:$L$161=$C$1,ROW(Februari!$L$6:$L$161)-ROW(Februari!$L$6)+1),ROW(D111))))</f>
        <v/>
      </c>
      <c r="F114" s="7" t="str">
        <f t="array" ref="F114">IF($A114="","",INDEX(Februari!G$6:G$161,SMALL(IF(Februari!$L$6:$L$161=$C$1,ROW(Februari!$L$6:$L$161)-ROW(Februari!$L$6)+1),ROW(E111))))</f>
        <v/>
      </c>
      <c r="G114" s="7" t="str">
        <f t="array" ref="G114">IF($A114="","",INDEX(Februari!H$6:H$161,SMALL(IF(Februari!$L$6:$L$161=$C$1,ROW(Februari!$L$6:$L$161)-ROW(Februari!$L$6)+1),ROW(F111))))</f>
        <v/>
      </c>
      <c r="H114" s="7" t="str">
        <f t="array" ref="H114">IF($A114="","",INDEX(Februari!I$6:I$161,SMALL(IF(Februari!$L$6:$L$161=$C$1,ROW(Februari!$L$6:$L$161)-ROW(Februari!$L$6)+1),ROW(G111))))</f>
        <v/>
      </c>
      <c r="I114" s="103" t="str">
        <f t="array" ref="I114">IF($A114="","",INDEX(Februari!J$6:J$161,SMALL(IF(Februari!$L$6:$L$161=$C$1,ROW(Februari!$L$6:$L$161)-ROW(Februari!$L$6)+1),ROW(H111))))</f>
        <v/>
      </c>
      <c r="J114" s="104" t="str">
        <f t="array" ref="J114">IF($A114="","",INDEX(Februari!K$6:K$161,SMALL(IF(Februari!$L$6:$L$161=$C$1,ROW(Februari!$L$6:$L$161)-ROW(Februari!$L$6)+1),ROW(I111))))</f>
        <v/>
      </c>
      <c r="K114" s="9"/>
    </row>
    <row r="115" spans="1:11">
      <c r="A115" s="6" t="str">
        <f t="array" ref="A115">IFERROR(INDEX(Februari!B$6:B$161,SMALL(IF(Februari!$L$6:$L$161=$C$1,ROW(Februari!$L$6:$L$161)-ROW(Februari!$L$6)+1),ROW(A112))),"")</f>
        <v/>
      </c>
      <c r="B115" s="7"/>
      <c r="C115" s="7" t="str">
        <f t="array" ref="C115">IF($A115="","",INDEX(Februari!D$6:D$161,SMALL(IF(Februari!$L$6:$L$161=$C$1,ROW(Februari!$L$6:$L$161)-ROW(Februari!$L$6)+1),ROW(B112))))</f>
        <v/>
      </c>
      <c r="D115" s="7" t="str">
        <f t="array" ref="D115">IF($A115="","",INDEX(Februari!E$6:E$161,SMALL(IF(Februari!$L$6:$L$161=$C$1,ROW(Februari!$L$6:$L$161)-ROW(Februari!$L$6)+1),ROW(C112))))</f>
        <v/>
      </c>
      <c r="E115" s="7" t="str">
        <f t="array" ref="E115">IF($A115="","",INDEX(Februari!F$6:F$161,SMALL(IF(Februari!$L$6:$L$161=$C$1,ROW(Februari!$L$6:$L$161)-ROW(Februari!$L$6)+1),ROW(D112))))</f>
        <v/>
      </c>
      <c r="F115" s="7" t="str">
        <f t="array" ref="F115">IF($A115="","",INDEX(Februari!G$6:G$161,SMALL(IF(Februari!$L$6:$L$161=$C$1,ROW(Februari!$L$6:$L$161)-ROW(Februari!$L$6)+1),ROW(E112))))</f>
        <v/>
      </c>
      <c r="G115" s="7" t="str">
        <f t="array" ref="G115">IF($A115="","",INDEX(Februari!H$6:H$161,SMALL(IF(Februari!$L$6:$L$161=$C$1,ROW(Februari!$L$6:$L$161)-ROW(Februari!$L$6)+1),ROW(F112))))</f>
        <v/>
      </c>
      <c r="H115" s="7" t="str">
        <f t="array" ref="H115">IF($A115="","",INDEX(Februari!I$6:I$161,SMALL(IF(Februari!$L$6:$L$161=$C$1,ROW(Februari!$L$6:$L$161)-ROW(Februari!$L$6)+1),ROW(G112))))</f>
        <v/>
      </c>
      <c r="I115" s="103" t="str">
        <f t="array" ref="I115">IF($A115="","",INDEX(Februari!J$6:J$161,SMALL(IF(Februari!$L$6:$L$161=$C$1,ROW(Februari!$L$6:$L$161)-ROW(Februari!$L$6)+1),ROW(H112))))</f>
        <v/>
      </c>
      <c r="J115" s="104" t="str">
        <f t="array" ref="J115">IF($A115="","",INDEX(Februari!K$6:K$161,SMALL(IF(Februari!$L$6:$L$161=$C$1,ROW(Februari!$L$6:$L$161)-ROW(Februari!$L$6)+1),ROW(I112))))</f>
        <v/>
      </c>
      <c r="K115" s="9"/>
    </row>
    <row r="116" spans="1:11">
      <c r="A116" s="6" t="str">
        <f t="array" ref="A116">IFERROR(INDEX(Februari!B$6:B$161,SMALL(IF(Februari!$L$6:$L$161=$C$1,ROW(Februari!$L$6:$L$161)-ROW(Februari!$L$6)+1),ROW(A113))),"")</f>
        <v/>
      </c>
      <c r="B116" s="7"/>
      <c r="C116" s="7" t="str">
        <f t="array" ref="C116">IF($A116="","",INDEX(Februari!D$6:D$161,SMALL(IF(Februari!$L$6:$L$161=$C$1,ROW(Februari!$L$6:$L$161)-ROW(Februari!$L$6)+1),ROW(B113))))</f>
        <v/>
      </c>
      <c r="D116" s="7" t="str">
        <f t="array" ref="D116">IF($A116="","",INDEX(Februari!E$6:E$161,SMALL(IF(Februari!$L$6:$L$161=$C$1,ROW(Februari!$L$6:$L$161)-ROW(Februari!$L$6)+1),ROW(C113))))</f>
        <v/>
      </c>
      <c r="E116" s="7" t="str">
        <f t="array" ref="E116">IF($A116="","",INDEX(Februari!F$6:F$161,SMALL(IF(Februari!$L$6:$L$161=$C$1,ROW(Februari!$L$6:$L$161)-ROW(Februari!$L$6)+1),ROW(D113))))</f>
        <v/>
      </c>
      <c r="F116" s="7" t="str">
        <f t="array" ref="F116">IF($A116="","",INDEX(Februari!G$6:G$161,SMALL(IF(Februari!$L$6:$L$161=$C$1,ROW(Februari!$L$6:$L$161)-ROW(Februari!$L$6)+1),ROW(E113))))</f>
        <v/>
      </c>
      <c r="G116" s="7" t="str">
        <f t="array" ref="G116">IF($A116="","",INDEX(Februari!H$6:H$161,SMALL(IF(Februari!$L$6:$L$161=$C$1,ROW(Februari!$L$6:$L$161)-ROW(Februari!$L$6)+1),ROW(F113))))</f>
        <v/>
      </c>
      <c r="H116" s="7" t="str">
        <f t="array" ref="H116">IF($A116="","",INDEX(Februari!I$6:I$161,SMALL(IF(Februari!$L$6:$L$161=$C$1,ROW(Februari!$L$6:$L$161)-ROW(Februari!$L$6)+1),ROW(G113))))</f>
        <v/>
      </c>
      <c r="I116" s="103" t="str">
        <f t="array" ref="I116">IF($A116="","",INDEX(Februari!J$6:J$161,SMALL(IF(Februari!$L$6:$L$161=$C$1,ROW(Februari!$L$6:$L$161)-ROW(Februari!$L$6)+1),ROW(H113))))</f>
        <v/>
      </c>
      <c r="J116" s="104" t="str">
        <f t="array" ref="J116">IF($A116="","",INDEX(Februari!K$6:K$161,SMALL(IF(Februari!$L$6:$L$161=$C$1,ROW(Februari!$L$6:$L$161)-ROW(Februari!$L$6)+1),ROW(I113))))</f>
        <v/>
      </c>
      <c r="K116" s="9"/>
    </row>
    <row r="117" spans="1:11">
      <c r="A117" s="6" t="str">
        <f t="array" ref="A117">IFERROR(INDEX(Februari!B$6:B$161,SMALL(IF(Februari!$L$6:$L$161=$C$1,ROW(Februari!$L$6:$L$161)-ROW(Februari!$L$6)+1),ROW(A114))),"")</f>
        <v/>
      </c>
      <c r="B117" s="7"/>
      <c r="C117" s="7" t="str">
        <f t="array" ref="C117">IF($A117="","",INDEX(Februari!D$6:D$161,SMALL(IF(Februari!$L$6:$L$161=$C$1,ROW(Februari!$L$6:$L$161)-ROW(Februari!$L$6)+1),ROW(B114))))</f>
        <v/>
      </c>
      <c r="D117" s="7" t="str">
        <f t="array" ref="D117">IF($A117="","",INDEX(Februari!E$6:E$161,SMALL(IF(Februari!$L$6:$L$161=$C$1,ROW(Februari!$L$6:$L$161)-ROW(Februari!$L$6)+1),ROW(C114))))</f>
        <v/>
      </c>
      <c r="E117" s="7" t="str">
        <f t="array" ref="E117">IF($A117="","",INDEX(Februari!F$6:F$161,SMALL(IF(Februari!$L$6:$L$161=$C$1,ROW(Februari!$L$6:$L$161)-ROW(Februari!$L$6)+1),ROW(D114))))</f>
        <v/>
      </c>
      <c r="F117" s="7" t="str">
        <f t="array" ref="F117">IF($A117="","",INDEX(Februari!G$6:G$161,SMALL(IF(Februari!$L$6:$L$161=$C$1,ROW(Februari!$L$6:$L$161)-ROW(Februari!$L$6)+1),ROW(E114))))</f>
        <v/>
      </c>
      <c r="G117" s="7" t="str">
        <f t="array" ref="G117">IF($A117="","",INDEX(Februari!H$6:H$161,SMALL(IF(Februari!$L$6:$L$161=$C$1,ROW(Februari!$L$6:$L$161)-ROW(Februari!$L$6)+1),ROW(F114))))</f>
        <v/>
      </c>
      <c r="H117" s="7" t="str">
        <f t="array" ref="H117">IF($A117="","",INDEX(Februari!I$6:I$161,SMALL(IF(Februari!$L$6:$L$161=$C$1,ROW(Februari!$L$6:$L$161)-ROW(Februari!$L$6)+1),ROW(G114))))</f>
        <v/>
      </c>
      <c r="I117" s="103" t="str">
        <f t="array" ref="I117">IF($A117="","",INDEX(Februari!J$6:J$161,SMALL(IF(Februari!$L$6:$L$161=$C$1,ROW(Februari!$L$6:$L$161)-ROW(Februari!$L$6)+1),ROW(H114))))</f>
        <v/>
      </c>
      <c r="J117" s="104" t="str">
        <f t="array" ref="J117">IF($A117="","",INDEX(Februari!K$6:K$161,SMALL(IF(Februari!$L$6:$L$161=$C$1,ROW(Februari!$L$6:$L$161)-ROW(Februari!$L$6)+1),ROW(I114))))</f>
        <v/>
      </c>
      <c r="K117" s="9"/>
    </row>
    <row r="118" spans="1:11">
      <c r="A118" s="6" t="str">
        <f t="array" ref="A118">IFERROR(INDEX(Februari!B$6:B$161,SMALL(IF(Februari!$L$6:$L$161=$C$1,ROW(Februari!$L$6:$L$161)-ROW(Februari!$L$6)+1),ROW(A115))),"")</f>
        <v/>
      </c>
      <c r="B118" s="7"/>
      <c r="C118" s="7" t="str">
        <f t="array" ref="C118">IF($A118="","",INDEX(Februari!D$6:D$161,SMALL(IF(Februari!$L$6:$L$161=$C$1,ROW(Februari!$L$6:$L$161)-ROW(Februari!$L$6)+1),ROW(B115))))</f>
        <v/>
      </c>
      <c r="D118" s="7" t="str">
        <f t="array" ref="D118">IF($A118="","",INDEX(Februari!E$6:E$161,SMALL(IF(Februari!$L$6:$L$161=$C$1,ROW(Februari!$L$6:$L$161)-ROW(Februari!$L$6)+1),ROW(C115))))</f>
        <v/>
      </c>
      <c r="E118" s="7" t="str">
        <f t="array" ref="E118">IF($A118="","",INDEX(Februari!F$6:F$161,SMALL(IF(Februari!$L$6:$L$161=$C$1,ROW(Februari!$L$6:$L$161)-ROW(Februari!$L$6)+1),ROW(D115))))</f>
        <v/>
      </c>
      <c r="F118" s="7" t="str">
        <f t="array" ref="F118">IF($A118="","",INDEX(Februari!G$6:G$161,SMALL(IF(Februari!$L$6:$L$161=$C$1,ROW(Februari!$L$6:$L$161)-ROW(Februari!$L$6)+1),ROW(E115))))</f>
        <v/>
      </c>
      <c r="G118" s="7" t="str">
        <f t="array" ref="G118">IF($A118="","",INDEX(Februari!H$6:H$161,SMALL(IF(Februari!$L$6:$L$161=$C$1,ROW(Februari!$L$6:$L$161)-ROW(Februari!$L$6)+1),ROW(F115))))</f>
        <v/>
      </c>
      <c r="H118" s="7" t="str">
        <f t="array" ref="H118">IF($A118="","",INDEX(Februari!I$6:I$161,SMALL(IF(Februari!$L$6:$L$161=$C$1,ROW(Februari!$L$6:$L$161)-ROW(Februari!$L$6)+1),ROW(G115))))</f>
        <v/>
      </c>
      <c r="I118" s="103" t="str">
        <f t="array" ref="I118">IF($A118="","",INDEX(Februari!J$6:J$161,SMALL(IF(Februari!$L$6:$L$161=$C$1,ROW(Februari!$L$6:$L$161)-ROW(Februari!$L$6)+1),ROW(H115))))</f>
        <v/>
      </c>
      <c r="J118" s="104" t="str">
        <f t="array" ref="J118">IF($A118="","",INDEX(Februari!K$6:K$161,SMALL(IF(Februari!$L$6:$L$161=$C$1,ROW(Februari!$L$6:$L$161)-ROW(Februari!$L$6)+1),ROW(I115))))</f>
        <v/>
      </c>
      <c r="K118" s="9"/>
    </row>
    <row r="119" spans="1:11">
      <c r="A119" s="6" t="str">
        <f t="array" ref="A119">IFERROR(INDEX(Februari!B$6:B$161,SMALL(IF(Februari!$L$6:$L$161=$C$1,ROW(Februari!$L$6:$L$161)-ROW(Februari!$L$6)+1),ROW(A116))),"")</f>
        <v/>
      </c>
      <c r="B119" s="7"/>
      <c r="C119" s="7" t="str">
        <f t="array" ref="C119">IF($A119="","",INDEX(Februari!D$6:D$161,SMALL(IF(Februari!$L$6:$L$161=$C$1,ROW(Februari!$L$6:$L$161)-ROW(Februari!$L$6)+1),ROW(B116))))</f>
        <v/>
      </c>
      <c r="D119" s="7" t="str">
        <f t="array" ref="D119">IF($A119="","",INDEX(Februari!E$6:E$161,SMALL(IF(Februari!$L$6:$L$161=$C$1,ROW(Februari!$L$6:$L$161)-ROW(Februari!$L$6)+1),ROW(C116))))</f>
        <v/>
      </c>
      <c r="E119" s="7" t="str">
        <f t="array" ref="E119">IF($A119="","",INDEX(Februari!F$6:F$161,SMALL(IF(Februari!$L$6:$L$161=$C$1,ROW(Februari!$L$6:$L$161)-ROW(Februari!$L$6)+1),ROW(D116))))</f>
        <v/>
      </c>
      <c r="F119" s="7" t="str">
        <f t="array" ref="F119">IF($A119="","",INDEX(Februari!G$6:G$161,SMALL(IF(Februari!$L$6:$L$161=$C$1,ROW(Februari!$L$6:$L$161)-ROW(Februari!$L$6)+1),ROW(E116))))</f>
        <v/>
      </c>
      <c r="G119" s="7" t="str">
        <f t="array" ref="G119">IF($A119="","",INDEX(Februari!H$6:H$161,SMALL(IF(Februari!$L$6:$L$161=$C$1,ROW(Februari!$L$6:$L$161)-ROW(Februari!$L$6)+1),ROW(F116))))</f>
        <v/>
      </c>
      <c r="H119" s="7" t="str">
        <f t="array" ref="H119">IF($A119="","",INDEX(Februari!I$6:I$161,SMALL(IF(Februari!$L$6:$L$161=$C$1,ROW(Februari!$L$6:$L$161)-ROW(Februari!$L$6)+1),ROW(G116))))</f>
        <v/>
      </c>
      <c r="I119" s="103" t="str">
        <f t="array" ref="I119">IF($A119="","",INDEX(Februari!J$6:J$161,SMALL(IF(Februari!$L$6:$L$161=$C$1,ROW(Februari!$L$6:$L$161)-ROW(Februari!$L$6)+1),ROW(H116))))</f>
        <v/>
      </c>
      <c r="J119" s="104" t="str">
        <f t="array" ref="J119">IF($A119="","",INDEX(Februari!K$6:K$161,SMALL(IF(Februari!$L$6:$L$161=$C$1,ROW(Februari!$L$6:$L$161)-ROW(Februari!$L$6)+1),ROW(I116))))</f>
        <v/>
      </c>
      <c r="K119" s="9"/>
    </row>
    <row r="120" spans="1:11">
      <c r="A120" s="6" t="str">
        <f t="array" ref="A120">IFERROR(INDEX(Februari!B$6:B$161,SMALL(IF(Februari!$L$6:$L$161=$C$1,ROW(Februari!$L$6:$L$161)-ROW(Februari!$L$6)+1),ROW(A117))),"")</f>
        <v/>
      </c>
      <c r="B120" s="7"/>
      <c r="C120" s="7" t="str">
        <f t="array" ref="C120">IF($A120="","",INDEX(Februari!D$6:D$161,SMALL(IF(Februari!$L$6:$L$161=$C$1,ROW(Februari!$L$6:$L$161)-ROW(Februari!$L$6)+1),ROW(B117))))</f>
        <v/>
      </c>
      <c r="D120" s="7" t="str">
        <f t="array" ref="D120">IF($A120="","",INDEX(Februari!E$6:E$161,SMALL(IF(Februari!$L$6:$L$161=$C$1,ROW(Februari!$L$6:$L$161)-ROW(Februari!$L$6)+1),ROW(C117))))</f>
        <v/>
      </c>
      <c r="E120" s="7" t="str">
        <f t="array" ref="E120">IF($A120="","",INDEX(Februari!F$6:F$161,SMALL(IF(Februari!$L$6:$L$161=$C$1,ROW(Februari!$L$6:$L$161)-ROW(Februari!$L$6)+1),ROW(D117))))</f>
        <v/>
      </c>
      <c r="F120" s="7" t="str">
        <f t="array" ref="F120">IF($A120="","",INDEX(Februari!G$6:G$161,SMALL(IF(Februari!$L$6:$L$161=$C$1,ROW(Februari!$L$6:$L$161)-ROW(Februari!$L$6)+1),ROW(E117))))</f>
        <v/>
      </c>
      <c r="G120" s="7" t="str">
        <f t="array" ref="G120">IF($A120="","",INDEX(Februari!H$6:H$161,SMALL(IF(Februari!$L$6:$L$161=$C$1,ROW(Februari!$L$6:$L$161)-ROW(Februari!$L$6)+1),ROW(F117))))</f>
        <v/>
      </c>
      <c r="H120" s="7" t="str">
        <f t="array" ref="H120">IF($A120="","",INDEX(Februari!I$6:I$161,SMALL(IF(Februari!$L$6:$L$161=$C$1,ROW(Februari!$L$6:$L$161)-ROW(Februari!$L$6)+1),ROW(G117))))</f>
        <v/>
      </c>
      <c r="I120" s="103" t="str">
        <f t="array" ref="I120">IF($A120="","",INDEX(Februari!J$6:J$161,SMALL(IF(Februari!$L$6:$L$161=$C$1,ROW(Februari!$L$6:$L$161)-ROW(Februari!$L$6)+1),ROW(H117))))</f>
        <v/>
      </c>
      <c r="J120" s="104" t="str">
        <f t="array" ref="J120">IF($A120="","",INDEX(Februari!K$6:K$161,SMALL(IF(Februari!$L$6:$L$161=$C$1,ROW(Februari!$L$6:$L$161)-ROW(Februari!$L$6)+1),ROW(I117))))</f>
        <v/>
      </c>
      <c r="K120" s="9"/>
    </row>
    <row r="121" spans="1:11">
      <c r="A121" s="6" t="str">
        <f t="array" ref="A121">IFERROR(INDEX(Februari!B$6:B$161,SMALL(IF(Februari!$L$6:$L$161=$C$1,ROW(Februari!$L$6:$L$161)-ROW(Februari!$L$6)+1),ROW(A118))),"")</f>
        <v/>
      </c>
      <c r="B121" s="7"/>
      <c r="C121" s="7" t="str">
        <f t="array" ref="C121">IF($A121="","",INDEX(Februari!D$6:D$161,SMALL(IF(Februari!$L$6:$L$161=$C$1,ROW(Februari!$L$6:$L$161)-ROW(Februari!$L$6)+1),ROW(B118))))</f>
        <v/>
      </c>
      <c r="D121" s="7" t="str">
        <f t="array" ref="D121">IF($A121="","",INDEX(Februari!E$6:E$161,SMALL(IF(Februari!$L$6:$L$161=$C$1,ROW(Februari!$L$6:$L$161)-ROW(Februari!$L$6)+1),ROW(C118))))</f>
        <v/>
      </c>
      <c r="E121" s="7" t="str">
        <f t="array" ref="E121">IF($A121="","",INDEX(Februari!F$6:F$161,SMALL(IF(Februari!$L$6:$L$161=$C$1,ROW(Februari!$L$6:$L$161)-ROW(Februari!$L$6)+1),ROW(D118))))</f>
        <v/>
      </c>
      <c r="F121" s="7" t="str">
        <f t="array" ref="F121">IF($A121="","",INDEX(Februari!G$6:G$161,SMALL(IF(Februari!$L$6:$L$161=$C$1,ROW(Februari!$L$6:$L$161)-ROW(Februari!$L$6)+1),ROW(E118))))</f>
        <v/>
      </c>
      <c r="G121" s="7" t="str">
        <f t="array" ref="G121">IF($A121="","",INDEX(Februari!H$6:H$161,SMALL(IF(Februari!$L$6:$L$161=$C$1,ROW(Februari!$L$6:$L$161)-ROW(Februari!$L$6)+1),ROW(F118))))</f>
        <v/>
      </c>
      <c r="H121" s="7" t="str">
        <f t="array" ref="H121">IF($A121="","",INDEX(Februari!I$6:I$161,SMALL(IF(Februari!$L$6:$L$161=$C$1,ROW(Februari!$L$6:$L$161)-ROW(Februari!$L$6)+1),ROW(G118))))</f>
        <v/>
      </c>
      <c r="I121" s="103" t="str">
        <f t="array" ref="I121">IF($A121="","",INDEX(Februari!J$6:J$161,SMALL(IF(Februari!$L$6:$L$161=$C$1,ROW(Februari!$L$6:$L$161)-ROW(Februari!$L$6)+1),ROW(H118))))</f>
        <v/>
      </c>
      <c r="J121" s="104" t="str">
        <f t="array" ref="J121">IF($A121="","",INDEX(Februari!K$6:K$161,SMALL(IF(Februari!$L$6:$L$161=$C$1,ROW(Februari!$L$6:$L$161)-ROW(Februari!$L$6)+1),ROW(I118))))</f>
        <v/>
      </c>
      <c r="K121" s="9"/>
    </row>
    <row r="122" spans="1:11">
      <c r="A122" s="6" t="str">
        <f t="array" ref="A122">IFERROR(INDEX(Februari!B$6:B$161,SMALL(IF(Februari!$L$6:$L$161=$C$1,ROW(Februari!$L$6:$L$161)-ROW(Februari!$L$6)+1),ROW(A119))),"")</f>
        <v/>
      </c>
      <c r="B122" s="7"/>
      <c r="C122" s="7" t="str">
        <f t="array" ref="C122">IF($A122="","",INDEX(Februari!D$6:D$161,SMALL(IF(Februari!$L$6:$L$161=$C$1,ROW(Februari!$L$6:$L$161)-ROW(Februari!$L$6)+1),ROW(B119))))</f>
        <v/>
      </c>
      <c r="D122" s="7" t="str">
        <f t="array" ref="D122">IF($A122="","",INDEX(Februari!E$6:E$161,SMALL(IF(Februari!$L$6:$L$161=$C$1,ROW(Februari!$L$6:$L$161)-ROW(Februari!$L$6)+1),ROW(C119))))</f>
        <v/>
      </c>
      <c r="E122" s="7" t="str">
        <f t="array" ref="E122">IF($A122="","",INDEX(Februari!F$6:F$161,SMALL(IF(Februari!$L$6:$L$161=$C$1,ROW(Februari!$L$6:$L$161)-ROW(Februari!$L$6)+1),ROW(D119))))</f>
        <v/>
      </c>
      <c r="F122" s="7" t="str">
        <f t="array" ref="F122">IF($A122="","",INDEX(Februari!G$6:G$161,SMALL(IF(Februari!$L$6:$L$161=$C$1,ROW(Februari!$L$6:$L$161)-ROW(Februari!$L$6)+1),ROW(E119))))</f>
        <v/>
      </c>
      <c r="G122" s="7" t="str">
        <f t="array" ref="G122">IF($A122="","",INDEX(Februari!H$6:H$161,SMALL(IF(Februari!$L$6:$L$161=$C$1,ROW(Februari!$L$6:$L$161)-ROW(Februari!$L$6)+1),ROW(F119))))</f>
        <v/>
      </c>
      <c r="H122" s="7" t="str">
        <f t="array" ref="H122">IF($A122="","",INDEX(Februari!I$6:I$161,SMALL(IF(Februari!$L$6:$L$161=$C$1,ROW(Februari!$L$6:$L$161)-ROW(Februari!$L$6)+1),ROW(G119))))</f>
        <v/>
      </c>
      <c r="I122" s="103" t="str">
        <f t="array" ref="I122">IF($A122="","",INDEX(Februari!J$6:J$161,SMALL(IF(Februari!$L$6:$L$161=$C$1,ROW(Februari!$L$6:$L$161)-ROW(Februari!$L$6)+1),ROW(H119))))</f>
        <v/>
      </c>
      <c r="J122" s="104" t="str">
        <f t="array" ref="J122">IF($A122="","",INDEX(Februari!K$6:K$161,SMALL(IF(Februari!$L$6:$L$161=$C$1,ROW(Februari!$L$6:$L$161)-ROW(Februari!$L$6)+1),ROW(I119))))</f>
        <v/>
      </c>
      <c r="K122" s="9"/>
    </row>
    <row r="123" spans="1:11">
      <c r="A123" s="6" t="str">
        <f t="array" ref="A123">IFERROR(INDEX(Februari!B$6:B$161,SMALL(IF(Februari!$L$6:$L$161=$C$1,ROW(Februari!$L$6:$L$161)-ROW(Februari!$L$6)+1),ROW(A120))),"")</f>
        <v/>
      </c>
      <c r="B123" s="7"/>
      <c r="C123" s="7" t="str">
        <f t="array" ref="C123">IF($A123="","",INDEX(Februari!D$6:D$161,SMALL(IF(Februari!$L$6:$L$161=$C$1,ROW(Februari!$L$6:$L$161)-ROW(Februari!$L$6)+1),ROW(B120))))</f>
        <v/>
      </c>
      <c r="D123" s="7" t="str">
        <f t="array" ref="D123">IF($A123="","",INDEX(Februari!E$6:E$161,SMALL(IF(Februari!$L$6:$L$161=$C$1,ROW(Februari!$L$6:$L$161)-ROW(Februari!$L$6)+1),ROW(C120))))</f>
        <v/>
      </c>
      <c r="E123" s="7" t="str">
        <f t="array" ref="E123">IF($A123="","",INDEX(Februari!F$6:F$161,SMALL(IF(Februari!$L$6:$L$161=$C$1,ROW(Februari!$L$6:$L$161)-ROW(Februari!$L$6)+1),ROW(D120))))</f>
        <v/>
      </c>
      <c r="F123" s="7" t="str">
        <f t="array" ref="F123">IF($A123="","",INDEX(Februari!G$6:G$161,SMALL(IF(Februari!$L$6:$L$161=$C$1,ROW(Februari!$L$6:$L$161)-ROW(Februari!$L$6)+1),ROW(E120))))</f>
        <v/>
      </c>
      <c r="G123" s="7" t="str">
        <f t="array" ref="G123">IF($A123="","",INDEX(Februari!H$6:H$161,SMALL(IF(Februari!$L$6:$L$161=$C$1,ROW(Februari!$L$6:$L$161)-ROW(Februari!$L$6)+1),ROW(F120))))</f>
        <v/>
      </c>
      <c r="H123" s="7" t="str">
        <f t="array" ref="H123">IF($A123="","",INDEX(Februari!I$6:I$161,SMALL(IF(Februari!$L$6:$L$161=$C$1,ROW(Februari!$L$6:$L$161)-ROW(Februari!$L$6)+1),ROW(G120))))</f>
        <v/>
      </c>
      <c r="I123" s="103" t="str">
        <f t="array" ref="I123">IF($A123="","",INDEX(Februari!J$6:J$161,SMALL(IF(Februari!$L$6:$L$161=$C$1,ROW(Februari!$L$6:$L$161)-ROW(Februari!$L$6)+1),ROW(H120))))</f>
        <v/>
      </c>
      <c r="J123" s="104" t="str">
        <f t="array" ref="J123">IF($A123="","",INDEX(Februari!K$6:K$161,SMALL(IF(Februari!$L$6:$L$161=$C$1,ROW(Februari!$L$6:$L$161)-ROW(Februari!$L$6)+1),ROW(I120))))</f>
        <v/>
      </c>
      <c r="K123" s="9"/>
    </row>
    <row r="124" spans="1:11">
      <c r="A124" s="6" t="str">
        <f t="array" ref="A124">IFERROR(INDEX(Februari!B$6:B$161,SMALL(IF(Februari!$L$6:$L$161=$C$1,ROW(Februari!$L$6:$L$161)-ROW(Februari!$L$6)+1),ROW(A121))),"")</f>
        <v/>
      </c>
      <c r="B124" s="7"/>
      <c r="C124" s="7" t="str">
        <f t="array" ref="C124">IF($A124="","",INDEX(Februari!D$6:D$161,SMALL(IF(Februari!$L$6:$L$161=$C$1,ROW(Februari!$L$6:$L$161)-ROW(Februari!$L$6)+1),ROW(B121))))</f>
        <v/>
      </c>
      <c r="D124" s="7" t="str">
        <f t="array" ref="D124">IF($A124="","",INDEX(Februari!E$6:E$161,SMALL(IF(Februari!$L$6:$L$161=$C$1,ROW(Februari!$L$6:$L$161)-ROW(Februari!$L$6)+1),ROW(C121))))</f>
        <v/>
      </c>
      <c r="E124" s="7" t="str">
        <f t="array" ref="E124">IF($A124="","",INDEX(Februari!F$6:F$161,SMALL(IF(Februari!$L$6:$L$161=$C$1,ROW(Februari!$L$6:$L$161)-ROW(Februari!$L$6)+1),ROW(D121))))</f>
        <v/>
      </c>
      <c r="F124" s="7" t="str">
        <f t="array" ref="F124">IF($A124="","",INDEX(Februari!G$6:G$161,SMALL(IF(Februari!$L$6:$L$161=$C$1,ROW(Februari!$L$6:$L$161)-ROW(Februari!$L$6)+1),ROW(E121))))</f>
        <v/>
      </c>
      <c r="G124" s="7" t="str">
        <f t="array" ref="G124">IF($A124="","",INDEX(Februari!H$6:H$161,SMALL(IF(Februari!$L$6:$L$161=$C$1,ROW(Februari!$L$6:$L$161)-ROW(Februari!$L$6)+1),ROW(F121))))</f>
        <v/>
      </c>
      <c r="H124" s="7" t="str">
        <f t="array" ref="H124">IF($A124="","",INDEX(Februari!I$6:I$161,SMALL(IF(Februari!$L$6:$L$161=$C$1,ROW(Februari!$L$6:$L$161)-ROW(Februari!$L$6)+1),ROW(G121))))</f>
        <v/>
      </c>
      <c r="I124" s="103" t="str">
        <f t="array" ref="I124">IF($A124="","",INDEX(Februari!J$6:J$161,SMALL(IF(Februari!$L$6:$L$161=$C$1,ROW(Februari!$L$6:$L$161)-ROW(Februari!$L$6)+1),ROW(H121))))</f>
        <v/>
      </c>
      <c r="J124" s="104" t="str">
        <f t="array" ref="J124">IF($A124="","",INDEX(Februari!K$6:K$161,SMALL(IF(Februari!$L$6:$L$161=$C$1,ROW(Februari!$L$6:$L$161)-ROW(Februari!$L$6)+1),ROW(I121))))</f>
        <v/>
      </c>
      <c r="K124" s="9"/>
    </row>
    <row r="125" spans="1:11">
      <c r="A125" s="6" t="str">
        <f t="array" ref="A125">IFERROR(INDEX(Februari!B$6:B$161,SMALL(IF(Februari!$L$6:$L$161=$C$1,ROW(Februari!$L$6:$L$161)-ROW(Februari!$L$6)+1),ROW(A122))),"")</f>
        <v/>
      </c>
      <c r="B125" s="7"/>
      <c r="C125" s="7" t="str">
        <f t="array" ref="C125">IF($A125="","",INDEX(Februari!D$6:D$161,SMALL(IF(Februari!$L$6:$L$161=$C$1,ROW(Februari!$L$6:$L$161)-ROW(Februari!$L$6)+1),ROW(B122))))</f>
        <v/>
      </c>
      <c r="D125" s="7" t="str">
        <f t="array" ref="D125">IF($A125="","",INDEX(Februari!E$6:E$161,SMALL(IF(Februari!$L$6:$L$161=$C$1,ROW(Februari!$L$6:$L$161)-ROW(Februari!$L$6)+1),ROW(C122))))</f>
        <v/>
      </c>
      <c r="E125" s="7" t="str">
        <f t="array" ref="E125">IF($A125="","",INDEX(Februari!F$6:F$161,SMALL(IF(Februari!$L$6:$L$161=$C$1,ROW(Februari!$L$6:$L$161)-ROW(Februari!$L$6)+1),ROW(D122))))</f>
        <v/>
      </c>
      <c r="F125" s="7" t="str">
        <f t="array" ref="F125">IF($A125="","",INDEX(Februari!G$6:G$161,SMALL(IF(Februari!$L$6:$L$161=$C$1,ROW(Februari!$L$6:$L$161)-ROW(Februari!$L$6)+1),ROW(E122))))</f>
        <v/>
      </c>
      <c r="G125" s="7" t="str">
        <f t="array" ref="G125">IF($A125="","",INDEX(Februari!H$6:H$161,SMALL(IF(Februari!$L$6:$L$161=$C$1,ROW(Februari!$L$6:$L$161)-ROW(Februari!$L$6)+1),ROW(F122))))</f>
        <v/>
      </c>
      <c r="H125" s="7" t="str">
        <f t="array" ref="H125">IF($A125="","",INDEX(Februari!I$6:I$161,SMALL(IF(Februari!$L$6:$L$161=$C$1,ROW(Februari!$L$6:$L$161)-ROW(Februari!$L$6)+1),ROW(G122))))</f>
        <v/>
      </c>
      <c r="I125" s="103" t="str">
        <f t="array" ref="I125">IF($A125="","",INDEX(Februari!J$6:J$161,SMALL(IF(Februari!$L$6:$L$161=$C$1,ROW(Februari!$L$6:$L$161)-ROW(Februari!$L$6)+1),ROW(H122))))</f>
        <v/>
      </c>
      <c r="J125" s="104" t="str">
        <f t="array" ref="J125">IF($A125="","",INDEX(Februari!K$6:K$161,SMALL(IF(Februari!$L$6:$L$161=$C$1,ROW(Februari!$L$6:$L$161)-ROW(Februari!$L$6)+1),ROW(I122))))</f>
        <v/>
      </c>
      <c r="K125" s="9"/>
    </row>
    <row r="126" spans="1:11">
      <c r="A126" s="6" t="str">
        <f t="array" ref="A126">IFERROR(INDEX(Februari!B$6:B$161,SMALL(IF(Februari!$L$6:$L$161=$C$1,ROW(Februari!$L$6:$L$161)-ROW(Februari!$L$6)+1),ROW(A123))),"")</f>
        <v/>
      </c>
      <c r="B126" s="7"/>
      <c r="C126" s="7" t="str">
        <f t="array" ref="C126">IF($A126="","",INDEX(Februari!D$6:D$161,SMALL(IF(Februari!$L$6:$L$161=$C$1,ROW(Februari!$L$6:$L$161)-ROW(Februari!$L$6)+1),ROW(B123))))</f>
        <v/>
      </c>
      <c r="D126" s="7" t="str">
        <f t="array" ref="D126">IF($A126="","",INDEX(Februari!E$6:E$161,SMALL(IF(Februari!$L$6:$L$161=$C$1,ROW(Februari!$L$6:$L$161)-ROW(Februari!$L$6)+1),ROW(C123))))</f>
        <v/>
      </c>
      <c r="E126" s="7" t="str">
        <f t="array" ref="E126">IF($A126="","",INDEX(Februari!F$6:F$161,SMALL(IF(Februari!$L$6:$L$161=$C$1,ROW(Februari!$L$6:$L$161)-ROW(Februari!$L$6)+1),ROW(D123))))</f>
        <v/>
      </c>
      <c r="F126" s="7" t="str">
        <f t="array" ref="F126">IF($A126="","",INDEX(Februari!G$6:G$161,SMALL(IF(Februari!$L$6:$L$161=$C$1,ROW(Februari!$L$6:$L$161)-ROW(Februari!$L$6)+1),ROW(E123))))</f>
        <v/>
      </c>
      <c r="G126" s="7" t="str">
        <f t="array" ref="G126">IF($A126="","",INDEX(Februari!H$6:H$161,SMALL(IF(Februari!$L$6:$L$161=$C$1,ROW(Februari!$L$6:$L$161)-ROW(Februari!$L$6)+1),ROW(F123))))</f>
        <v/>
      </c>
      <c r="H126" s="7" t="str">
        <f t="array" ref="H126">IF($A126="","",INDEX(Februari!I$6:I$161,SMALL(IF(Februari!$L$6:$L$161=$C$1,ROW(Februari!$L$6:$L$161)-ROW(Februari!$L$6)+1),ROW(G123))))</f>
        <v/>
      </c>
      <c r="I126" s="103" t="str">
        <f t="array" ref="I126">IF($A126="","",INDEX(Februari!J$6:J$161,SMALL(IF(Februari!$L$6:$L$161=$C$1,ROW(Februari!$L$6:$L$161)-ROW(Februari!$L$6)+1),ROW(H123))))</f>
        <v/>
      </c>
      <c r="J126" s="104" t="str">
        <f t="array" ref="J126">IF($A126="","",INDEX(Februari!K$6:K$161,SMALL(IF(Februari!$L$6:$L$161=$C$1,ROW(Februari!$L$6:$L$161)-ROW(Februari!$L$6)+1),ROW(I123))))</f>
        <v/>
      </c>
      <c r="K126" s="9"/>
    </row>
    <row r="127" spans="1:11">
      <c r="A127" s="6" t="str">
        <f t="array" ref="A127">IFERROR(INDEX(Februari!B$6:B$161,SMALL(IF(Februari!$L$6:$L$161=$C$1,ROW(Februari!$L$6:$L$161)-ROW(Februari!$L$6)+1),ROW(A124))),"")</f>
        <v/>
      </c>
      <c r="B127" s="7"/>
      <c r="C127" s="7" t="str">
        <f t="array" ref="C127">IF($A127="","",INDEX(Februari!D$6:D$161,SMALL(IF(Februari!$L$6:$L$161=$C$1,ROW(Februari!$L$6:$L$161)-ROW(Februari!$L$6)+1),ROW(B124))))</f>
        <v/>
      </c>
      <c r="D127" s="7" t="str">
        <f t="array" ref="D127">IF($A127="","",INDEX(Februari!E$6:E$161,SMALL(IF(Februari!$L$6:$L$161=$C$1,ROW(Februari!$L$6:$L$161)-ROW(Februari!$L$6)+1),ROW(C124))))</f>
        <v/>
      </c>
      <c r="E127" s="7" t="str">
        <f t="array" ref="E127">IF($A127="","",INDEX(Februari!F$6:F$161,SMALL(IF(Februari!$L$6:$L$161=$C$1,ROW(Februari!$L$6:$L$161)-ROW(Februari!$L$6)+1),ROW(D124))))</f>
        <v/>
      </c>
      <c r="F127" s="7" t="str">
        <f t="array" ref="F127">IF($A127="","",INDEX(Februari!G$6:G$161,SMALL(IF(Februari!$L$6:$L$161=$C$1,ROW(Februari!$L$6:$L$161)-ROW(Februari!$L$6)+1),ROW(E124))))</f>
        <v/>
      </c>
      <c r="G127" s="7" t="str">
        <f t="array" ref="G127">IF($A127="","",INDEX(Februari!H$6:H$161,SMALL(IF(Februari!$L$6:$L$161=$C$1,ROW(Februari!$L$6:$L$161)-ROW(Februari!$L$6)+1),ROW(F124))))</f>
        <v/>
      </c>
      <c r="H127" s="7" t="str">
        <f t="array" ref="H127">IF($A127="","",INDEX(Februari!I$6:I$161,SMALL(IF(Februari!$L$6:$L$161=$C$1,ROW(Februari!$L$6:$L$161)-ROW(Februari!$L$6)+1),ROW(G124))))</f>
        <v/>
      </c>
      <c r="I127" s="103" t="str">
        <f t="array" ref="I127">IF($A127="","",INDEX(Februari!J$6:J$161,SMALL(IF(Februari!$L$6:$L$161=$C$1,ROW(Februari!$L$6:$L$161)-ROW(Februari!$L$6)+1),ROW(H124))))</f>
        <v/>
      </c>
      <c r="J127" s="104" t="str">
        <f t="array" ref="J127">IF($A127="","",INDEX(Februari!K$6:K$161,SMALL(IF(Februari!$L$6:$L$161=$C$1,ROW(Februari!$L$6:$L$161)-ROW(Februari!$L$6)+1),ROW(I124))))</f>
        <v/>
      </c>
      <c r="K127" s="9"/>
    </row>
    <row r="128" spans="1:11">
      <c r="A128" s="6" t="str">
        <f t="array" ref="A128">IFERROR(INDEX(Februari!B$6:B$161,SMALL(IF(Februari!$L$6:$L$161=$C$1,ROW(Februari!$L$6:$L$161)-ROW(Februari!$L$6)+1),ROW(A125))),"")</f>
        <v/>
      </c>
      <c r="B128" s="7"/>
      <c r="C128" s="7" t="str">
        <f t="array" ref="C128">IF($A128="","",INDEX(Februari!D$6:D$161,SMALL(IF(Februari!$L$6:$L$161=$C$1,ROW(Februari!$L$6:$L$161)-ROW(Februari!$L$6)+1),ROW(B125))))</f>
        <v/>
      </c>
      <c r="D128" s="7" t="str">
        <f t="array" ref="D128">IF($A128="","",INDEX(Februari!E$6:E$161,SMALL(IF(Februari!$L$6:$L$161=$C$1,ROW(Februari!$L$6:$L$161)-ROW(Februari!$L$6)+1),ROW(C125))))</f>
        <v/>
      </c>
      <c r="E128" s="7" t="str">
        <f t="array" ref="E128">IF($A128="","",INDEX(Februari!F$6:F$161,SMALL(IF(Februari!$L$6:$L$161=$C$1,ROW(Februari!$L$6:$L$161)-ROW(Februari!$L$6)+1),ROW(D125))))</f>
        <v/>
      </c>
      <c r="F128" s="7" t="str">
        <f t="array" ref="F128">IF($A128="","",INDEX(Februari!G$6:G$161,SMALL(IF(Februari!$L$6:$L$161=$C$1,ROW(Februari!$L$6:$L$161)-ROW(Februari!$L$6)+1),ROW(E125))))</f>
        <v/>
      </c>
      <c r="G128" s="7" t="str">
        <f t="array" ref="G128">IF($A128="","",INDEX(Februari!H$6:H$161,SMALL(IF(Februari!$L$6:$L$161=$C$1,ROW(Februari!$L$6:$L$161)-ROW(Februari!$L$6)+1),ROW(F125))))</f>
        <v/>
      </c>
      <c r="H128" s="7" t="str">
        <f t="array" ref="H128">IF($A128="","",INDEX(Februari!I$6:I$161,SMALL(IF(Februari!$L$6:$L$161=$C$1,ROW(Februari!$L$6:$L$161)-ROW(Februari!$L$6)+1),ROW(G125))))</f>
        <v/>
      </c>
      <c r="I128" s="103" t="str">
        <f t="array" ref="I128">IF($A128="","",INDEX(Februari!J$6:J$161,SMALL(IF(Februari!$L$6:$L$161=$C$1,ROW(Februari!$L$6:$L$161)-ROW(Februari!$L$6)+1),ROW(H125))))</f>
        <v/>
      </c>
      <c r="J128" s="104" t="str">
        <f t="array" ref="J128">IF($A128="","",INDEX(Februari!K$6:K$161,SMALL(IF(Februari!$L$6:$L$161=$C$1,ROW(Februari!$L$6:$L$161)-ROW(Februari!$L$6)+1),ROW(I125))))</f>
        <v/>
      </c>
      <c r="K128" s="9"/>
    </row>
    <row r="129" spans="1:11">
      <c r="A129" s="6" t="str">
        <f t="array" ref="A129">IFERROR(INDEX(Februari!B$6:B$161,SMALL(IF(Februari!$L$6:$L$161=$C$1,ROW(Februari!$L$6:$L$161)-ROW(Februari!$L$6)+1),ROW(A126))),"")</f>
        <v/>
      </c>
      <c r="B129" s="7"/>
      <c r="C129" s="7" t="str">
        <f t="array" ref="C129">IF($A129="","",INDEX(Februari!D$6:D$161,SMALL(IF(Februari!$L$6:$L$161=$C$1,ROW(Februari!$L$6:$L$161)-ROW(Februari!$L$6)+1),ROW(B126))))</f>
        <v/>
      </c>
      <c r="D129" s="7" t="str">
        <f t="array" ref="D129">IF($A129="","",INDEX(Februari!E$6:E$161,SMALL(IF(Februari!$L$6:$L$161=$C$1,ROW(Februari!$L$6:$L$161)-ROW(Februari!$L$6)+1),ROW(C126))))</f>
        <v/>
      </c>
      <c r="E129" s="7" t="str">
        <f t="array" ref="E129">IF($A129="","",INDEX(Februari!F$6:F$161,SMALL(IF(Februari!$L$6:$L$161=$C$1,ROW(Februari!$L$6:$L$161)-ROW(Februari!$L$6)+1),ROW(D126))))</f>
        <v/>
      </c>
      <c r="F129" s="7" t="str">
        <f t="array" ref="F129">IF($A129="","",INDEX(Februari!G$6:G$161,SMALL(IF(Februari!$L$6:$L$161=$C$1,ROW(Februari!$L$6:$L$161)-ROW(Februari!$L$6)+1),ROW(E126))))</f>
        <v/>
      </c>
      <c r="G129" s="7" t="str">
        <f t="array" ref="G129">IF($A129="","",INDEX(Februari!H$6:H$161,SMALL(IF(Februari!$L$6:$L$161=$C$1,ROW(Februari!$L$6:$L$161)-ROW(Februari!$L$6)+1),ROW(F126))))</f>
        <v/>
      </c>
      <c r="H129" s="7" t="str">
        <f t="array" ref="H129">IF($A129="","",INDEX(Februari!I$6:I$161,SMALL(IF(Februari!$L$6:$L$161=$C$1,ROW(Februari!$L$6:$L$161)-ROW(Februari!$L$6)+1),ROW(G126))))</f>
        <v/>
      </c>
      <c r="I129" s="103" t="str">
        <f t="array" ref="I129">IF($A129="","",INDEX(Februari!J$6:J$161,SMALL(IF(Februari!$L$6:$L$161=$C$1,ROW(Februari!$L$6:$L$161)-ROW(Februari!$L$6)+1),ROW(H126))))</f>
        <v/>
      </c>
      <c r="J129" s="104" t="str">
        <f t="array" ref="J129">IF($A129="","",INDEX(Februari!K$6:K$161,SMALL(IF(Februari!$L$6:$L$161=$C$1,ROW(Februari!$L$6:$L$161)-ROW(Februari!$L$6)+1),ROW(I126))))</f>
        <v/>
      </c>
      <c r="K129" s="9"/>
    </row>
    <row r="130" spans="1:11">
      <c r="A130" s="6" t="str">
        <f t="array" ref="A130">IFERROR(INDEX(Februari!B$6:B$161,SMALL(IF(Februari!$L$6:$L$161=$C$1,ROW(Februari!$L$6:$L$161)-ROW(Februari!$L$6)+1),ROW(A127))),"")</f>
        <v/>
      </c>
      <c r="B130" s="7"/>
      <c r="C130" s="7" t="str">
        <f t="array" ref="C130">IF($A130="","",INDEX(Februari!D$6:D$161,SMALL(IF(Februari!$L$6:$L$161=$C$1,ROW(Februari!$L$6:$L$161)-ROW(Februari!$L$6)+1),ROW(B127))))</f>
        <v/>
      </c>
      <c r="D130" s="7" t="str">
        <f t="array" ref="D130">IF($A130="","",INDEX(Februari!E$6:E$161,SMALL(IF(Februari!$L$6:$L$161=$C$1,ROW(Februari!$L$6:$L$161)-ROW(Februari!$L$6)+1),ROW(C127))))</f>
        <v/>
      </c>
      <c r="E130" s="7" t="str">
        <f t="array" ref="E130">IF($A130="","",INDEX(Februari!F$6:F$161,SMALL(IF(Februari!$L$6:$L$161=$C$1,ROW(Februari!$L$6:$L$161)-ROW(Februari!$L$6)+1),ROW(D127))))</f>
        <v/>
      </c>
      <c r="F130" s="7" t="str">
        <f t="array" ref="F130">IF($A130="","",INDEX(Februari!G$6:G$161,SMALL(IF(Februari!$L$6:$L$161=$C$1,ROW(Februari!$L$6:$L$161)-ROW(Februari!$L$6)+1),ROW(E127))))</f>
        <v/>
      </c>
      <c r="G130" s="7" t="str">
        <f t="array" ref="G130">IF($A130="","",INDEX(Februari!H$6:H$161,SMALL(IF(Februari!$L$6:$L$161=$C$1,ROW(Februari!$L$6:$L$161)-ROW(Februari!$L$6)+1),ROW(F127))))</f>
        <v/>
      </c>
      <c r="H130" s="7" t="str">
        <f t="array" ref="H130">IF($A130="","",INDEX(Februari!I$6:I$161,SMALL(IF(Februari!$L$6:$L$161=$C$1,ROW(Februari!$L$6:$L$161)-ROW(Februari!$L$6)+1),ROW(G127))))</f>
        <v/>
      </c>
      <c r="I130" s="103" t="str">
        <f t="array" ref="I130">IF($A130="","",INDEX(Februari!J$6:J$161,SMALL(IF(Februari!$L$6:$L$161=$C$1,ROW(Februari!$L$6:$L$161)-ROW(Februari!$L$6)+1),ROW(H127))))</f>
        <v/>
      </c>
      <c r="J130" s="104" t="str">
        <f t="array" ref="J130">IF($A130="","",INDEX(Februari!K$6:K$161,SMALL(IF(Februari!$L$6:$L$161=$C$1,ROW(Februari!$L$6:$L$161)-ROW(Februari!$L$6)+1),ROW(I127))))</f>
        <v/>
      </c>
      <c r="K130" s="9"/>
    </row>
    <row r="131" spans="1:11">
      <c r="A131" s="6" t="str">
        <f t="array" ref="A131">IFERROR(INDEX(Februari!B$6:B$161,SMALL(IF(Februari!$L$6:$L$161=$C$1,ROW(Februari!$L$6:$L$161)-ROW(Februari!$L$6)+1),ROW(A128))),"")</f>
        <v/>
      </c>
      <c r="B131" s="7"/>
      <c r="C131" s="7" t="str">
        <f t="array" ref="C131">IF($A131="","",INDEX(Februari!D$6:D$161,SMALL(IF(Februari!$L$6:$L$161=$C$1,ROW(Februari!$L$6:$L$161)-ROW(Februari!$L$6)+1),ROW(B128))))</f>
        <v/>
      </c>
      <c r="D131" s="7" t="str">
        <f t="array" ref="D131">IF($A131="","",INDEX(Februari!E$6:E$161,SMALL(IF(Februari!$L$6:$L$161=$C$1,ROW(Februari!$L$6:$L$161)-ROW(Februari!$L$6)+1),ROW(C128))))</f>
        <v/>
      </c>
      <c r="E131" s="7" t="str">
        <f t="array" ref="E131">IF($A131="","",INDEX(Februari!F$6:F$161,SMALL(IF(Februari!$L$6:$L$161=$C$1,ROW(Februari!$L$6:$L$161)-ROW(Februari!$L$6)+1),ROW(D128))))</f>
        <v/>
      </c>
      <c r="F131" s="7" t="str">
        <f t="array" ref="F131">IF($A131="","",INDEX(Februari!G$6:G$161,SMALL(IF(Februari!$L$6:$L$161=$C$1,ROW(Februari!$L$6:$L$161)-ROW(Februari!$L$6)+1),ROW(E128))))</f>
        <v/>
      </c>
      <c r="G131" s="7" t="str">
        <f t="array" ref="G131">IF($A131="","",INDEX(Februari!H$6:H$161,SMALL(IF(Februari!$L$6:$L$161=$C$1,ROW(Februari!$L$6:$L$161)-ROW(Februari!$L$6)+1),ROW(F128))))</f>
        <v/>
      </c>
      <c r="H131" s="7" t="str">
        <f t="array" ref="H131">IF($A131="","",INDEX(Februari!I$6:I$161,SMALL(IF(Februari!$L$6:$L$161=$C$1,ROW(Februari!$L$6:$L$161)-ROW(Februari!$L$6)+1),ROW(G128))))</f>
        <v/>
      </c>
      <c r="I131" s="103" t="str">
        <f t="array" ref="I131">IF($A131="","",INDEX(Februari!J$6:J$161,SMALL(IF(Februari!$L$6:$L$161=$C$1,ROW(Februari!$L$6:$L$161)-ROW(Februari!$L$6)+1),ROW(H128))))</f>
        <v/>
      </c>
      <c r="J131" s="104" t="str">
        <f t="array" ref="J131">IF($A131="","",INDEX(Februari!K$6:K$161,SMALL(IF(Februari!$L$6:$L$161=$C$1,ROW(Februari!$L$6:$L$161)-ROW(Februari!$L$6)+1),ROW(I128))))</f>
        <v/>
      </c>
      <c r="K131" s="9"/>
    </row>
    <row r="132" spans="1:11">
      <c r="A132" s="6" t="str">
        <f t="array" ref="A132">IFERROR(INDEX(Februari!B$6:B$161,SMALL(IF(Februari!$L$6:$L$161=$C$1,ROW(Februari!$L$6:$L$161)-ROW(Februari!$L$6)+1),ROW(A129))),"")</f>
        <v/>
      </c>
      <c r="B132" s="7"/>
      <c r="C132" s="7" t="str">
        <f t="array" ref="C132">IF($A132="","",INDEX(Februari!D$6:D$161,SMALL(IF(Februari!$L$6:$L$161=$C$1,ROW(Februari!$L$6:$L$161)-ROW(Februari!$L$6)+1),ROW(B129))))</f>
        <v/>
      </c>
      <c r="D132" s="7" t="str">
        <f t="array" ref="D132">IF($A132="","",INDEX(Februari!E$6:E$161,SMALL(IF(Februari!$L$6:$L$161=$C$1,ROW(Februari!$L$6:$L$161)-ROW(Februari!$L$6)+1),ROW(C129))))</f>
        <v/>
      </c>
      <c r="E132" s="7" t="str">
        <f t="array" ref="E132">IF($A132="","",INDEX(Februari!F$6:F$161,SMALL(IF(Februari!$L$6:$L$161=$C$1,ROW(Februari!$L$6:$L$161)-ROW(Februari!$L$6)+1),ROW(D129))))</f>
        <v/>
      </c>
      <c r="F132" s="7" t="str">
        <f t="array" ref="F132">IF($A132="","",INDEX(Februari!G$6:G$161,SMALL(IF(Februari!$L$6:$L$161=$C$1,ROW(Februari!$L$6:$L$161)-ROW(Februari!$L$6)+1),ROW(E129))))</f>
        <v/>
      </c>
      <c r="G132" s="7" t="str">
        <f t="array" ref="G132">IF($A132="","",INDEX(Februari!H$6:H$161,SMALL(IF(Februari!$L$6:$L$161=$C$1,ROW(Februari!$L$6:$L$161)-ROW(Februari!$L$6)+1),ROW(F129))))</f>
        <v/>
      </c>
      <c r="H132" s="7" t="str">
        <f t="array" ref="H132">IF($A132="","",INDEX(Februari!I$6:I$161,SMALL(IF(Februari!$L$6:$L$161=$C$1,ROW(Februari!$L$6:$L$161)-ROW(Februari!$L$6)+1),ROW(G129))))</f>
        <v/>
      </c>
      <c r="I132" s="103" t="str">
        <f t="array" ref="I132">IF($A132="","",INDEX(Februari!J$6:J$161,SMALL(IF(Februari!$L$6:$L$161=$C$1,ROW(Februari!$L$6:$L$161)-ROW(Februari!$L$6)+1),ROW(H129))))</f>
        <v/>
      </c>
      <c r="J132" s="104" t="str">
        <f t="array" ref="J132">IF($A132="","",INDEX(Februari!K$6:K$161,SMALL(IF(Februari!$L$6:$L$161=$C$1,ROW(Februari!$L$6:$L$161)-ROW(Februari!$L$6)+1),ROW(I129))))</f>
        <v/>
      </c>
      <c r="K132" s="9"/>
    </row>
    <row r="133" spans="1:11">
      <c r="A133" s="6" t="str">
        <f t="array" ref="A133">IFERROR(INDEX(Februari!B$6:B$161,SMALL(IF(Februari!$L$6:$L$161=$C$1,ROW(Februari!$L$6:$L$161)-ROW(Februari!$L$6)+1),ROW(A130))),"")</f>
        <v/>
      </c>
      <c r="B133" s="7"/>
      <c r="C133" s="7" t="str">
        <f t="array" ref="C133">IF($A133="","",INDEX(Februari!D$6:D$161,SMALL(IF(Februari!$L$6:$L$161=$C$1,ROW(Februari!$L$6:$L$161)-ROW(Februari!$L$6)+1),ROW(B130))))</f>
        <v/>
      </c>
      <c r="D133" s="7" t="str">
        <f t="array" ref="D133">IF($A133="","",INDEX(Februari!E$6:E$161,SMALL(IF(Februari!$L$6:$L$161=$C$1,ROW(Februari!$L$6:$L$161)-ROW(Februari!$L$6)+1),ROW(C130))))</f>
        <v/>
      </c>
      <c r="E133" s="7" t="str">
        <f t="array" ref="E133">IF($A133="","",INDEX(Februari!F$6:F$161,SMALL(IF(Februari!$L$6:$L$161=$C$1,ROW(Februari!$L$6:$L$161)-ROW(Februari!$L$6)+1),ROW(D130))))</f>
        <v/>
      </c>
      <c r="F133" s="7" t="str">
        <f t="array" ref="F133">IF($A133="","",INDEX(Februari!G$6:G$161,SMALL(IF(Februari!$L$6:$L$161=$C$1,ROW(Februari!$L$6:$L$161)-ROW(Februari!$L$6)+1),ROW(E130))))</f>
        <v/>
      </c>
      <c r="G133" s="7" t="str">
        <f t="array" ref="G133">IF($A133="","",INDEX(Februari!H$6:H$161,SMALL(IF(Februari!$L$6:$L$161=$C$1,ROW(Februari!$L$6:$L$161)-ROW(Februari!$L$6)+1),ROW(F130))))</f>
        <v/>
      </c>
      <c r="H133" s="7" t="str">
        <f t="array" ref="H133">IF($A133="","",INDEX(Februari!I$6:I$161,SMALL(IF(Februari!$L$6:$L$161=$C$1,ROW(Februari!$L$6:$L$161)-ROW(Februari!$L$6)+1),ROW(G130))))</f>
        <v/>
      </c>
      <c r="I133" s="103" t="str">
        <f t="array" ref="I133">IF($A133="","",INDEX(Februari!J$6:J$161,SMALL(IF(Februari!$L$6:$L$161=$C$1,ROW(Februari!$L$6:$L$161)-ROW(Februari!$L$6)+1),ROW(H130))))</f>
        <v/>
      </c>
      <c r="J133" s="104" t="str">
        <f t="array" ref="J133">IF($A133="","",INDEX(Februari!K$6:K$161,SMALL(IF(Februari!$L$6:$L$161=$C$1,ROW(Februari!$L$6:$L$161)-ROW(Februari!$L$6)+1),ROW(I130))))</f>
        <v/>
      </c>
      <c r="K133" s="9"/>
    </row>
    <row r="134" spans="1:11">
      <c r="A134" s="6" t="str">
        <f t="array" ref="A134">IFERROR(INDEX(Februari!B$6:B$161,SMALL(IF(Februari!$L$6:$L$161=$C$1,ROW(Februari!$L$6:$L$161)-ROW(Februari!$L$6)+1),ROW(A131))),"")</f>
        <v/>
      </c>
      <c r="B134" s="7"/>
      <c r="C134" s="7" t="str">
        <f t="array" ref="C134">IF($A134="","",INDEX(Februari!D$6:D$161,SMALL(IF(Februari!$L$6:$L$161=$C$1,ROW(Februari!$L$6:$L$161)-ROW(Februari!$L$6)+1),ROW(B131))))</f>
        <v/>
      </c>
      <c r="D134" s="7" t="str">
        <f t="array" ref="D134">IF($A134="","",INDEX(Februari!E$6:E$161,SMALL(IF(Februari!$L$6:$L$161=$C$1,ROW(Februari!$L$6:$L$161)-ROW(Februari!$L$6)+1),ROW(C131))))</f>
        <v/>
      </c>
      <c r="E134" s="7" t="str">
        <f t="array" ref="E134">IF($A134="","",INDEX(Februari!F$6:F$161,SMALL(IF(Februari!$L$6:$L$161=$C$1,ROW(Februari!$L$6:$L$161)-ROW(Februari!$L$6)+1),ROW(D131))))</f>
        <v/>
      </c>
      <c r="F134" s="7" t="str">
        <f t="array" ref="F134">IF($A134="","",INDEX(Februari!G$6:G$161,SMALL(IF(Februari!$L$6:$L$161=$C$1,ROW(Februari!$L$6:$L$161)-ROW(Februari!$L$6)+1),ROW(E131))))</f>
        <v/>
      </c>
      <c r="G134" s="7" t="str">
        <f t="array" ref="G134">IF($A134="","",INDEX(Februari!H$6:H$161,SMALL(IF(Februari!$L$6:$L$161=$C$1,ROW(Februari!$L$6:$L$161)-ROW(Februari!$L$6)+1),ROW(F131))))</f>
        <v/>
      </c>
      <c r="H134" s="7" t="str">
        <f t="array" ref="H134">IF($A134="","",INDEX(Februari!I$6:I$161,SMALL(IF(Februari!$L$6:$L$161=$C$1,ROW(Februari!$L$6:$L$161)-ROW(Februari!$L$6)+1),ROW(G131))))</f>
        <v/>
      </c>
      <c r="I134" s="103" t="str">
        <f t="array" ref="I134">IF($A134="","",INDEX(Februari!J$6:J$161,SMALL(IF(Februari!$L$6:$L$161=$C$1,ROW(Februari!$L$6:$L$161)-ROW(Februari!$L$6)+1),ROW(H131))))</f>
        <v/>
      </c>
      <c r="J134" s="104" t="str">
        <f t="array" ref="J134">IF($A134="","",INDEX(Februari!K$6:K$161,SMALL(IF(Februari!$L$6:$L$161=$C$1,ROW(Februari!$L$6:$L$161)-ROW(Februari!$L$6)+1),ROW(I131))))</f>
        <v/>
      </c>
      <c r="K134" s="9"/>
    </row>
    <row r="135" spans="1:11">
      <c r="A135" s="6" t="str">
        <f t="array" ref="A135">IFERROR(INDEX(Februari!B$6:B$161,SMALL(IF(Februari!$L$6:$L$161=$C$1,ROW(Februari!$L$6:$L$161)-ROW(Februari!$L$6)+1),ROW(A132))),"")</f>
        <v/>
      </c>
      <c r="B135" s="7"/>
      <c r="C135" s="7" t="str">
        <f t="array" ref="C135">IF($A135="","",INDEX(Februari!D$6:D$161,SMALL(IF(Februari!$L$6:$L$161=$C$1,ROW(Februari!$L$6:$L$161)-ROW(Februari!$L$6)+1),ROW(B132))))</f>
        <v/>
      </c>
      <c r="D135" s="7" t="str">
        <f t="array" ref="D135">IF($A135="","",INDEX(Februari!E$6:E$161,SMALL(IF(Februari!$L$6:$L$161=$C$1,ROW(Februari!$L$6:$L$161)-ROW(Februari!$L$6)+1),ROW(C132))))</f>
        <v/>
      </c>
      <c r="E135" s="7" t="str">
        <f t="array" ref="E135">IF($A135="","",INDEX(Februari!F$6:F$161,SMALL(IF(Februari!$L$6:$L$161=$C$1,ROW(Februari!$L$6:$L$161)-ROW(Februari!$L$6)+1),ROW(D132))))</f>
        <v/>
      </c>
      <c r="F135" s="7" t="str">
        <f t="array" ref="F135">IF($A135="","",INDEX(Februari!G$6:G$161,SMALL(IF(Februari!$L$6:$L$161=$C$1,ROW(Februari!$L$6:$L$161)-ROW(Februari!$L$6)+1),ROW(E132))))</f>
        <v/>
      </c>
      <c r="G135" s="7" t="str">
        <f t="array" ref="G135">IF($A135="","",INDEX(Februari!H$6:H$161,SMALL(IF(Februari!$L$6:$L$161=$C$1,ROW(Februari!$L$6:$L$161)-ROW(Februari!$L$6)+1),ROW(F132))))</f>
        <v/>
      </c>
      <c r="H135" s="7" t="str">
        <f t="array" ref="H135">IF($A135="","",INDEX(Februari!I$6:I$161,SMALL(IF(Februari!$L$6:$L$161=$C$1,ROW(Februari!$L$6:$L$161)-ROW(Februari!$L$6)+1),ROW(G132))))</f>
        <v/>
      </c>
      <c r="I135" s="103" t="str">
        <f t="array" ref="I135">IF($A135="","",INDEX(Februari!J$6:J$161,SMALL(IF(Februari!$L$6:$L$161=$C$1,ROW(Februari!$L$6:$L$161)-ROW(Februari!$L$6)+1),ROW(H132))))</f>
        <v/>
      </c>
      <c r="J135" s="104" t="str">
        <f t="array" ref="J135">IF($A135="","",INDEX(Februari!K$6:K$161,SMALL(IF(Februari!$L$6:$L$161=$C$1,ROW(Februari!$L$6:$L$161)-ROW(Februari!$L$6)+1),ROW(I132))))</f>
        <v/>
      </c>
      <c r="K135" s="9"/>
    </row>
    <row r="136" spans="1:11">
      <c r="A136" s="6" t="str">
        <f t="array" ref="A136">IFERROR(INDEX(Februari!B$6:B$161,SMALL(IF(Februari!$L$6:$L$161=$C$1,ROW(Februari!$L$6:$L$161)-ROW(Februari!$L$6)+1),ROW(A133))),"")</f>
        <v/>
      </c>
      <c r="B136" s="7"/>
      <c r="C136" s="7" t="str">
        <f t="array" ref="C136">IF($A136="","",INDEX(Februari!D$6:D$161,SMALL(IF(Februari!$L$6:$L$161=$C$1,ROW(Februari!$L$6:$L$161)-ROW(Februari!$L$6)+1),ROW(B133))))</f>
        <v/>
      </c>
      <c r="D136" s="7" t="str">
        <f t="array" ref="D136">IF($A136="","",INDEX(Februari!E$6:E$161,SMALL(IF(Februari!$L$6:$L$161=$C$1,ROW(Februari!$L$6:$L$161)-ROW(Februari!$L$6)+1),ROW(C133))))</f>
        <v/>
      </c>
      <c r="E136" s="7" t="str">
        <f t="array" ref="E136">IF($A136="","",INDEX(Februari!F$6:F$161,SMALL(IF(Februari!$L$6:$L$161=$C$1,ROW(Februari!$L$6:$L$161)-ROW(Februari!$L$6)+1),ROW(D133))))</f>
        <v/>
      </c>
      <c r="F136" s="7" t="str">
        <f t="array" ref="F136">IF($A136="","",INDEX(Februari!G$6:G$161,SMALL(IF(Februari!$L$6:$L$161=$C$1,ROW(Februari!$L$6:$L$161)-ROW(Februari!$L$6)+1),ROW(E133))))</f>
        <v/>
      </c>
      <c r="G136" s="7" t="str">
        <f t="array" ref="G136">IF($A136="","",INDEX(Februari!H$6:H$161,SMALL(IF(Februari!$L$6:$L$161=$C$1,ROW(Februari!$L$6:$L$161)-ROW(Februari!$L$6)+1),ROW(F133))))</f>
        <v/>
      </c>
      <c r="H136" s="7" t="str">
        <f t="array" ref="H136">IF($A136="","",INDEX(Februari!I$6:I$161,SMALL(IF(Februari!$L$6:$L$161=$C$1,ROW(Februari!$L$6:$L$161)-ROW(Februari!$L$6)+1),ROW(G133))))</f>
        <v/>
      </c>
      <c r="I136" s="103" t="str">
        <f t="array" ref="I136">IF($A136="","",INDEX(Februari!J$6:J$161,SMALL(IF(Februari!$L$6:$L$161=$C$1,ROW(Februari!$L$6:$L$161)-ROW(Februari!$L$6)+1),ROW(H133))))</f>
        <v/>
      </c>
      <c r="J136" s="104" t="str">
        <f t="array" ref="J136">IF($A136="","",INDEX(Februari!K$6:K$161,SMALL(IF(Februari!$L$6:$L$161=$C$1,ROW(Februari!$L$6:$L$161)-ROW(Februari!$L$6)+1),ROW(I133))))</f>
        <v/>
      </c>
      <c r="K136" s="9"/>
    </row>
    <row r="137" spans="1:11">
      <c r="A137" s="6" t="str">
        <f t="array" ref="A137">IFERROR(INDEX(Februari!B$6:B$161,SMALL(IF(Februari!$L$6:$L$161=$C$1,ROW(Februari!$L$6:$L$161)-ROW(Februari!$L$6)+1),ROW(A134))),"")</f>
        <v/>
      </c>
      <c r="B137" s="7"/>
      <c r="C137" s="7" t="str">
        <f t="array" ref="C137">IF($A137="","",INDEX(Februari!D$6:D$161,SMALL(IF(Februari!$L$6:$L$161=$C$1,ROW(Februari!$L$6:$L$161)-ROW(Februari!$L$6)+1),ROW(B134))))</f>
        <v/>
      </c>
      <c r="D137" s="7" t="str">
        <f t="array" ref="D137">IF($A137="","",INDEX(Februari!E$6:E$161,SMALL(IF(Februari!$L$6:$L$161=$C$1,ROW(Februari!$L$6:$L$161)-ROW(Februari!$L$6)+1),ROW(C134))))</f>
        <v/>
      </c>
      <c r="E137" s="7" t="str">
        <f t="array" ref="E137">IF($A137="","",INDEX(Februari!F$6:F$161,SMALL(IF(Februari!$L$6:$L$161=$C$1,ROW(Februari!$L$6:$L$161)-ROW(Februari!$L$6)+1),ROW(D134))))</f>
        <v/>
      </c>
      <c r="F137" s="7" t="str">
        <f t="array" ref="F137">IF($A137="","",INDEX(Februari!G$6:G$161,SMALL(IF(Februari!$L$6:$L$161=$C$1,ROW(Februari!$L$6:$L$161)-ROW(Februari!$L$6)+1),ROW(E134))))</f>
        <v/>
      </c>
      <c r="G137" s="7" t="str">
        <f t="array" ref="G137">IF($A137="","",INDEX(Februari!H$6:H$161,SMALL(IF(Februari!$L$6:$L$161=$C$1,ROW(Februari!$L$6:$L$161)-ROW(Februari!$L$6)+1),ROW(F134))))</f>
        <v/>
      </c>
      <c r="H137" s="7" t="str">
        <f t="array" ref="H137">IF($A137="","",INDEX(Februari!I$6:I$161,SMALL(IF(Februari!$L$6:$L$161=$C$1,ROW(Februari!$L$6:$L$161)-ROW(Februari!$L$6)+1),ROW(G134))))</f>
        <v/>
      </c>
      <c r="I137" s="103" t="str">
        <f t="array" ref="I137">IF($A137="","",INDEX(Februari!J$6:J$161,SMALL(IF(Februari!$L$6:$L$161=$C$1,ROW(Februari!$L$6:$L$161)-ROW(Februari!$L$6)+1),ROW(H134))))</f>
        <v/>
      </c>
      <c r="J137" s="104" t="str">
        <f t="array" ref="J137">IF($A137="","",INDEX(Februari!K$6:K$161,SMALL(IF(Februari!$L$6:$L$161=$C$1,ROW(Februari!$L$6:$L$161)-ROW(Februari!$L$6)+1),ROW(I134))))</f>
        <v/>
      </c>
      <c r="K137" s="9"/>
    </row>
    <row r="138" spans="1:11">
      <c r="A138" s="6" t="str">
        <f t="array" ref="A138">IFERROR(INDEX(Februari!B$6:B$161,SMALL(IF(Februari!$L$6:$L$161=$C$1,ROW(Februari!$L$6:$L$161)-ROW(Februari!$L$6)+1),ROW(A135))),"")</f>
        <v/>
      </c>
      <c r="B138" s="7"/>
      <c r="C138" s="7" t="str">
        <f t="array" ref="C138">IF($A138="","",INDEX(Februari!D$6:D$161,SMALL(IF(Februari!$L$6:$L$161=$C$1,ROW(Februari!$L$6:$L$161)-ROW(Februari!$L$6)+1),ROW(B135))))</f>
        <v/>
      </c>
      <c r="D138" s="7" t="str">
        <f t="array" ref="D138">IF($A138="","",INDEX(Februari!E$6:E$161,SMALL(IF(Februari!$L$6:$L$161=$C$1,ROW(Februari!$L$6:$L$161)-ROW(Februari!$L$6)+1),ROW(C135))))</f>
        <v/>
      </c>
      <c r="E138" s="7" t="str">
        <f t="array" ref="E138">IF($A138="","",INDEX(Februari!F$6:F$161,SMALL(IF(Februari!$L$6:$L$161=$C$1,ROW(Februari!$L$6:$L$161)-ROW(Februari!$L$6)+1),ROW(D135))))</f>
        <v/>
      </c>
      <c r="F138" s="7" t="str">
        <f t="array" ref="F138">IF($A138="","",INDEX(Februari!G$6:G$161,SMALL(IF(Februari!$L$6:$L$161=$C$1,ROW(Februari!$L$6:$L$161)-ROW(Februari!$L$6)+1),ROW(E135))))</f>
        <v/>
      </c>
      <c r="G138" s="7" t="str">
        <f t="array" ref="G138">IF($A138="","",INDEX(Februari!H$6:H$161,SMALL(IF(Februari!$L$6:$L$161=$C$1,ROW(Februari!$L$6:$L$161)-ROW(Februari!$L$6)+1),ROW(F135))))</f>
        <v/>
      </c>
      <c r="H138" s="7" t="str">
        <f t="array" ref="H138">IF($A138="","",INDEX(Februari!I$6:I$161,SMALL(IF(Februari!$L$6:$L$161=$C$1,ROW(Februari!$L$6:$L$161)-ROW(Februari!$L$6)+1),ROW(G135))))</f>
        <v/>
      </c>
      <c r="I138" s="103" t="str">
        <f t="array" ref="I138">IF($A138="","",INDEX(Februari!J$6:J$161,SMALL(IF(Februari!$L$6:$L$161=$C$1,ROW(Februari!$L$6:$L$161)-ROW(Februari!$L$6)+1),ROW(H135))))</f>
        <v/>
      </c>
      <c r="J138" s="104" t="str">
        <f t="array" ref="J138">IF($A138="","",INDEX(Februari!K$6:K$161,SMALL(IF(Februari!$L$6:$L$161=$C$1,ROW(Februari!$L$6:$L$161)-ROW(Februari!$L$6)+1),ROW(I135))))</f>
        <v/>
      </c>
      <c r="K138" s="9"/>
    </row>
    <row r="139" spans="1:11">
      <c r="A139" s="6" t="str">
        <f t="array" ref="A139">IFERROR(INDEX(Februari!B$6:B$161,SMALL(IF(Februari!$L$6:$L$161=$C$1,ROW(Februari!$L$6:$L$161)-ROW(Februari!$L$6)+1),ROW(A136))),"")</f>
        <v/>
      </c>
      <c r="B139" s="7"/>
      <c r="C139" s="7" t="str">
        <f t="array" ref="C139">IF($A139="","",INDEX(Februari!D$6:D$161,SMALL(IF(Februari!$L$6:$L$161=$C$1,ROW(Februari!$L$6:$L$161)-ROW(Februari!$L$6)+1),ROW(B136))))</f>
        <v/>
      </c>
      <c r="D139" s="7" t="str">
        <f t="array" ref="D139">IF($A139="","",INDEX(Februari!E$6:E$161,SMALL(IF(Februari!$L$6:$L$161=$C$1,ROW(Februari!$L$6:$L$161)-ROW(Februari!$L$6)+1),ROW(C136))))</f>
        <v/>
      </c>
      <c r="E139" s="7" t="str">
        <f t="array" ref="E139">IF($A139="","",INDEX(Februari!F$6:F$161,SMALL(IF(Februari!$L$6:$L$161=$C$1,ROW(Februari!$L$6:$L$161)-ROW(Februari!$L$6)+1),ROW(D136))))</f>
        <v/>
      </c>
      <c r="F139" s="7" t="str">
        <f t="array" ref="F139">IF($A139="","",INDEX(Februari!G$6:G$161,SMALL(IF(Februari!$L$6:$L$161=$C$1,ROW(Februari!$L$6:$L$161)-ROW(Februari!$L$6)+1),ROW(E136))))</f>
        <v/>
      </c>
      <c r="G139" s="7" t="str">
        <f t="array" ref="G139">IF($A139="","",INDEX(Februari!H$6:H$161,SMALL(IF(Februari!$L$6:$L$161=$C$1,ROW(Februari!$L$6:$L$161)-ROW(Februari!$L$6)+1),ROW(F136))))</f>
        <v/>
      </c>
      <c r="H139" s="7" t="str">
        <f t="array" ref="H139">IF($A139="","",INDEX(Februari!I$6:I$161,SMALL(IF(Februari!$L$6:$L$161=$C$1,ROW(Februari!$L$6:$L$161)-ROW(Februari!$L$6)+1),ROW(G136))))</f>
        <v/>
      </c>
      <c r="I139" s="103" t="str">
        <f t="array" ref="I139">IF($A139="","",INDEX(Februari!J$6:J$161,SMALL(IF(Februari!$L$6:$L$161=$C$1,ROW(Februari!$L$6:$L$161)-ROW(Februari!$L$6)+1),ROW(H136))))</f>
        <v/>
      </c>
      <c r="J139" s="104" t="str">
        <f t="array" ref="J139">IF($A139="","",INDEX(Februari!K$6:K$161,SMALL(IF(Februari!$L$6:$L$161=$C$1,ROW(Februari!$L$6:$L$161)-ROW(Februari!$L$6)+1),ROW(I136))))</f>
        <v/>
      </c>
      <c r="K139" s="9"/>
    </row>
    <row r="140" spans="1:11">
      <c r="A140" s="6" t="str">
        <f t="array" ref="A140">IFERROR(INDEX(Februari!B$6:B$161,SMALL(IF(Februari!$L$6:$L$161=$C$1,ROW(Februari!$L$6:$L$161)-ROW(Februari!$L$6)+1),ROW(A137))),"")</f>
        <v/>
      </c>
      <c r="B140" s="7"/>
      <c r="C140" s="7" t="str">
        <f t="array" ref="C140">IF($A140="","",INDEX(Februari!D$6:D$161,SMALL(IF(Februari!$L$6:$L$161=$C$1,ROW(Februari!$L$6:$L$161)-ROW(Februari!$L$6)+1),ROW(B137))))</f>
        <v/>
      </c>
      <c r="D140" s="7" t="str">
        <f t="array" ref="D140">IF($A140="","",INDEX(Februari!E$6:E$161,SMALL(IF(Februari!$L$6:$L$161=$C$1,ROW(Februari!$L$6:$L$161)-ROW(Februari!$L$6)+1),ROW(C137))))</f>
        <v/>
      </c>
      <c r="E140" s="7" t="str">
        <f t="array" ref="E140">IF($A140="","",INDEX(Februari!F$6:F$161,SMALL(IF(Februari!$L$6:$L$161=$C$1,ROW(Februari!$L$6:$L$161)-ROW(Februari!$L$6)+1),ROW(D137))))</f>
        <v/>
      </c>
      <c r="F140" s="7" t="str">
        <f t="array" ref="F140">IF($A140="","",INDEX(Februari!G$6:G$161,SMALL(IF(Februari!$L$6:$L$161=$C$1,ROW(Februari!$L$6:$L$161)-ROW(Februari!$L$6)+1),ROW(E137))))</f>
        <v/>
      </c>
      <c r="G140" s="7" t="str">
        <f t="array" ref="G140">IF($A140="","",INDEX(Februari!H$6:H$161,SMALL(IF(Februari!$L$6:$L$161=$C$1,ROW(Februari!$L$6:$L$161)-ROW(Februari!$L$6)+1),ROW(F137))))</f>
        <v/>
      </c>
      <c r="H140" s="7" t="str">
        <f t="array" ref="H140">IF($A140="","",INDEX(Februari!I$6:I$161,SMALL(IF(Februari!$L$6:$L$161=$C$1,ROW(Februari!$L$6:$L$161)-ROW(Februari!$L$6)+1),ROW(G137))))</f>
        <v/>
      </c>
      <c r="I140" s="103" t="str">
        <f t="array" ref="I140">IF($A140="","",INDEX(Februari!J$6:J$161,SMALL(IF(Februari!$L$6:$L$161=$C$1,ROW(Februari!$L$6:$L$161)-ROW(Februari!$L$6)+1),ROW(H137))))</f>
        <v/>
      </c>
      <c r="J140" s="104" t="str">
        <f t="array" ref="J140">IF($A140="","",INDEX(Februari!K$6:K$161,SMALL(IF(Februari!$L$6:$L$161=$C$1,ROW(Februari!$L$6:$L$161)-ROW(Februari!$L$6)+1),ROW(I137))))</f>
        <v/>
      </c>
      <c r="K140" s="9"/>
    </row>
    <row r="141" spans="1:11">
      <c r="A141" s="6" t="str">
        <f t="array" ref="A141">IFERROR(INDEX(Februari!B$6:B$161,SMALL(IF(Februari!$L$6:$L$161=$C$1,ROW(Februari!$L$6:$L$161)-ROW(Februari!$L$6)+1),ROW(A138))),"")</f>
        <v/>
      </c>
      <c r="B141" s="7"/>
      <c r="C141" s="7" t="str">
        <f t="array" ref="C141">IF($A141="","",INDEX(Februari!D$6:D$161,SMALL(IF(Februari!$L$6:$L$161=$C$1,ROW(Februari!$L$6:$L$161)-ROW(Februari!$L$6)+1),ROW(B138))))</f>
        <v/>
      </c>
      <c r="D141" s="7" t="str">
        <f t="array" ref="D141">IF($A141="","",INDEX(Februari!E$6:E$161,SMALL(IF(Februari!$L$6:$L$161=$C$1,ROW(Februari!$L$6:$L$161)-ROW(Februari!$L$6)+1),ROW(C138))))</f>
        <v/>
      </c>
      <c r="E141" s="7" t="str">
        <f t="array" ref="E141">IF($A141="","",INDEX(Februari!F$6:F$161,SMALL(IF(Februari!$L$6:$L$161=$C$1,ROW(Februari!$L$6:$L$161)-ROW(Februari!$L$6)+1),ROW(D138))))</f>
        <v/>
      </c>
      <c r="F141" s="7" t="str">
        <f t="array" ref="F141">IF($A141="","",INDEX(Februari!G$6:G$161,SMALL(IF(Februari!$L$6:$L$161=$C$1,ROW(Februari!$L$6:$L$161)-ROW(Februari!$L$6)+1),ROW(E138))))</f>
        <v/>
      </c>
      <c r="G141" s="7" t="str">
        <f t="array" ref="G141">IF($A141="","",INDEX(Februari!H$6:H$161,SMALL(IF(Februari!$L$6:$L$161=$C$1,ROW(Februari!$L$6:$L$161)-ROW(Februari!$L$6)+1),ROW(F138))))</f>
        <v/>
      </c>
      <c r="H141" s="7" t="str">
        <f t="array" ref="H141">IF($A141="","",INDEX(Februari!I$6:I$161,SMALL(IF(Februari!$L$6:$L$161=$C$1,ROW(Februari!$L$6:$L$161)-ROW(Februari!$L$6)+1),ROW(G138))))</f>
        <v/>
      </c>
      <c r="I141" s="103" t="str">
        <f t="array" ref="I141">IF($A141="","",INDEX(Februari!J$6:J$161,SMALL(IF(Februari!$L$6:$L$161=$C$1,ROW(Februari!$L$6:$L$161)-ROW(Februari!$L$6)+1),ROW(H138))))</f>
        <v/>
      </c>
      <c r="J141" s="104" t="str">
        <f t="array" ref="J141">IF($A141="","",INDEX(Februari!K$6:K$161,SMALL(IF(Februari!$L$6:$L$161=$C$1,ROW(Februari!$L$6:$L$161)-ROW(Februari!$L$6)+1),ROW(I138))))</f>
        <v/>
      </c>
      <c r="K141" s="9"/>
    </row>
    <row r="142" spans="1:11">
      <c r="A142" s="6" t="str">
        <f t="array" ref="A142">IFERROR(INDEX(Februari!B$6:B$161,SMALL(IF(Februari!$L$6:$L$161=$C$1,ROW(Februari!$L$6:$L$161)-ROW(Februari!$L$6)+1),ROW(A139))),"")</f>
        <v/>
      </c>
      <c r="B142" s="7"/>
      <c r="C142" s="7" t="str">
        <f t="array" ref="C142">IF($A142="","",INDEX(Februari!D$6:D$161,SMALL(IF(Februari!$L$6:$L$161=$C$1,ROW(Februari!$L$6:$L$161)-ROW(Februari!$L$6)+1),ROW(B139))))</f>
        <v/>
      </c>
      <c r="D142" s="7" t="str">
        <f t="array" ref="D142">IF($A142="","",INDEX(Februari!E$6:E$161,SMALL(IF(Februari!$L$6:$L$161=$C$1,ROW(Februari!$L$6:$L$161)-ROW(Februari!$L$6)+1),ROW(C139))))</f>
        <v/>
      </c>
      <c r="E142" s="7" t="str">
        <f t="array" ref="E142">IF($A142="","",INDEX(Februari!F$6:F$161,SMALL(IF(Februari!$L$6:$L$161=$C$1,ROW(Februari!$L$6:$L$161)-ROW(Februari!$L$6)+1),ROW(D139))))</f>
        <v/>
      </c>
      <c r="F142" s="7" t="str">
        <f t="array" ref="F142">IF($A142="","",INDEX(Februari!G$6:G$161,SMALL(IF(Februari!$L$6:$L$161=$C$1,ROW(Februari!$L$6:$L$161)-ROW(Februari!$L$6)+1),ROW(E139))))</f>
        <v/>
      </c>
      <c r="G142" s="7" t="str">
        <f t="array" ref="G142">IF($A142="","",INDEX(Februari!H$6:H$161,SMALL(IF(Februari!$L$6:$L$161=$C$1,ROW(Februari!$L$6:$L$161)-ROW(Februari!$L$6)+1),ROW(F139))))</f>
        <v/>
      </c>
      <c r="H142" s="7" t="str">
        <f t="array" ref="H142">IF($A142="","",INDEX(Februari!I$6:I$161,SMALL(IF(Februari!$L$6:$L$161=$C$1,ROW(Februari!$L$6:$L$161)-ROW(Februari!$L$6)+1),ROW(G139))))</f>
        <v/>
      </c>
      <c r="I142" s="103" t="str">
        <f t="array" ref="I142">IF($A142="","",INDEX(Februari!J$6:J$161,SMALL(IF(Februari!$L$6:$L$161=$C$1,ROW(Februari!$L$6:$L$161)-ROW(Februari!$L$6)+1),ROW(H139))))</f>
        <v/>
      </c>
      <c r="J142" s="104" t="str">
        <f t="array" ref="J142">IF($A142="","",INDEX(Februari!K$6:K$161,SMALL(IF(Februari!$L$6:$L$161=$C$1,ROW(Februari!$L$6:$L$161)-ROW(Februari!$L$6)+1),ROW(I139))))</f>
        <v/>
      </c>
      <c r="K142" s="9"/>
    </row>
    <row r="143" spans="1:11">
      <c r="A143" s="6" t="str">
        <f t="array" ref="A143">IFERROR(INDEX(Februari!B$6:B$161,SMALL(IF(Februari!$L$6:$L$161=$C$1,ROW(Februari!$L$6:$L$161)-ROW(Februari!$L$6)+1),ROW(A140))),"")</f>
        <v/>
      </c>
      <c r="B143" s="7"/>
      <c r="C143" s="7" t="str">
        <f t="array" ref="C143">IF($A143="","",INDEX(Februari!D$6:D$161,SMALL(IF(Februari!$L$6:$L$161=$C$1,ROW(Februari!$L$6:$L$161)-ROW(Februari!$L$6)+1),ROW(B140))))</f>
        <v/>
      </c>
      <c r="D143" s="7" t="str">
        <f t="array" ref="D143">IF($A143="","",INDEX(Februari!E$6:E$161,SMALL(IF(Februari!$L$6:$L$161=$C$1,ROW(Februari!$L$6:$L$161)-ROW(Februari!$L$6)+1),ROW(C140))))</f>
        <v/>
      </c>
      <c r="E143" s="7" t="str">
        <f t="array" ref="E143">IF($A143="","",INDEX(Februari!F$6:F$161,SMALL(IF(Februari!$L$6:$L$161=$C$1,ROW(Februari!$L$6:$L$161)-ROW(Februari!$L$6)+1),ROW(D140))))</f>
        <v/>
      </c>
      <c r="F143" s="7" t="str">
        <f t="array" ref="F143">IF($A143="","",INDEX(Februari!G$6:G$161,SMALL(IF(Februari!$L$6:$L$161=$C$1,ROW(Februari!$L$6:$L$161)-ROW(Februari!$L$6)+1),ROW(E140))))</f>
        <v/>
      </c>
      <c r="G143" s="7" t="str">
        <f t="array" ref="G143">IF($A143="","",INDEX(Februari!H$6:H$161,SMALL(IF(Februari!$L$6:$L$161=$C$1,ROW(Februari!$L$6:$L$161)-ROW(Februari!$L$6)+1),ROW(F140))))</f>
        <v/>
      </c>
      <c r="H143" s="7" t="str">
        <f t="array" ref="H143">IF($A143="","",INDEX(Februari!I$6:I$161,SMALL(IF(Februari!$L$6:$L$161=$C$1,ROW(Februari!$L$6:$L$161)-ROW(Februari!$L$6)+1),ROW(G140))))</f>
        <v/>
      </c>
      <c r="I143" s="103" t="str">
        <f t="array" ref="I143">IF($A143="","",INDEX(Februari!J$6:J$161,SMALL(IF(Februari!$L$6:$L$161=$C$1,ROW(Februari!$L$6:$L$161)-ROW(Februari!$L$6)+1),ROW(H140))))</f>
        <v/>
      </c>
      <c r="J143" s="104" t="str">
        <f t="array" ref="J143">IF($A143="","",INDEX(Februari!K$6:K$161,SMALL(IF(Februari!$L$6:$L$161=$C$1,ROW(Februari!$L$6:$L$161)-ROW(Februari!$L$6)+1),ROW(I140))))</f>
        <v/>
      </c>
      <c r="K143" s="9"/>
    </row>
    <row r="144" spans="1:11">
      <c r="A144" s="6" t="str">
        <f t="array" ref="A144">IFERROR(INDEX(Februari!B$6:B$161,SMALL(IF(Februari!$L$6:$L$161=$C$1,ROW(Februari!$L$6:$L$161)-ROW(Februari!$L$6)+1),ROW(A141))),"")</f>
        <v/>
      </c>
      <c r="B144" s="7"/>
      <c r="C144" s="7" t="str">
        <f t="array" ref="C144">IF($A144="","",INDEX(Februari!D$6:D$161,SMALL(IF(Februari!$L$6:$L$161=$C$1,ROW(Februari!$L$6:$L$161)-ROW(Februari!$L$6)+1),ROW(B141))))</f>
        <v/>
      </c>
      <c r="D144" s="7" t="str">
        <f t="array" ref="D144">IF($A144="","",INDEX(Februari!E$6:E$161,SMALL(IF(Februari!$L$6:$L$161=$C$1,ROW(Februari!$L$6:$L$161)-ROW(Februari!$L$6)+1),ROW(C141))))</f>
        <v/>
      </c>
      <c r="E144" s="7" t="str">
        <f t="array" ref="E144">IF($A144="","",INDEX(Februari!F$6:F$161,SMALL(IF(Februari!$L$6:$L$161=$C$1,ROW(Februari!$L$6:$L$161)-ROW(Februari!$L$6)+1),ROW(D141))))</f>
        <v/>
      </c>
      <c r="F144" s="7" t="str">
        <f t="array" ref="F144">IF($A144="","",INDEX(Februari!G$6:G$161,SMALL(IF(Februari!$L$6:$L$161=$C$1,ROW(Februari!$L$6:$L$161)-ROW(Februari!$L$6)+1),ROW(E141))))</f>
        <v/>
      </c>
      <c r="G144" s="7" t="str">
        <f t="array" ref="G144">IF($A144="","",INDEX(Februari!H$6:H$161,SMALL(IF(Februari!$L$6:$L$161=$C$1,ROW(Februari!$L$6:$L$161)-ROW(Februari!$L$6)+1),ROW(F141))))</f>
        <v/>
      </c>
      <c r="H144" s="7" t="str">
        <f t="array" ref="H144">IF($A144="","",INDEX(Februari!I$6:I$161,SMALL(IF(Februari!$L$6:$L$161=$C$1,ROW(Februari!$L$6:$L$161)-ROW(Februari!$L$6)+1),ROW(G141))))</f>
        <v/>
      </c>
      <c r="I144" s="103" t="str">
        <f t="array" ref="I144">IF($A144="","",INDEX(Februari!J$6:J$161,SMALL(IF(Februari!$L$6:$L$161=$C$1,ROW(Februari!$L$6:$L$161)-ROW(Februari!$L$6)+1),ROW(H141))))</f>
        <v/>
      </c>
      <c r="J144" s="104" t="str">
        <f t="array" ref="J144">IF($A144="","",INDEX(Februari!K$6:K$161,SMALL(IF(Februari!$L$6:$L$161=$C$1,ROW(Februari!$L$6:$L$161)-ROW(Februari!$L$6)+1),ROW(I141))))</f>
        <v/>
      </c>
      <c r="K144" s="9"/>
    </row>
    <row r="145" spans="1:11">
      <c r="A145" s="6" t="str">
        <f t="array" ref="A145">IFERROR(INDEX(Februari!B$6:B$161,SMALL(IF(Februari!$L$6:$L$161=$C$1,ROW(Februari!$L$6:$L$161)-ROW(Februari!$L$6)+1),ROW(A142))),"")</f>
        <v/>
      </c>
      <c r="B145" s="7"/>
      <c r="C145" s="7" t="str">
        <f t="array" ref="C145">IF($A145="","",INDEX(Februari!D$6:D$161,SMALL(IF(Februari!$L$6:$L$161=$C$1,ROW(Februari!$L$6:$L$161)-ROW(Februari!$L$6)+1),ROW(B142))))</f>
        <v/>
      </c>
      <c r="D145" s="7" t="str">
        <f t="array" ref="D145">IF($A145="","",INDEX(Februari!E$6:E$161,SMALL(IF(Februari!$L$6:$L$161=$C$1,ROW(Februari!$L$6:$L$161)-ROW(Februari!$L$6)+1),ROW(C142))))</f>
        <v/>
      </c>
      <c r="E145" s="7" t="str">
        <f t="array" ref="E145">IF($A145="","",INDEX(Februari!F$6:F$161,SMALL(IF(Februari!$L$6:$L$161=$C$1,ROW(Februari!$L$6:$L$161)-ROW(Februari!$L$6)+1),ROW(D142))))</f>
        <v/>
      </c>
      <c r="F145" s="7" t="str">
        <f t="array" ref="F145">IF($A145="","",INDEX(Februari!G$6:G$161,SMALL(IF(Februari!$L$6:$L$161=$C$1,ROW(Februari!$L$6:$L$161)-ROW(Februari!$L$6)+1),ROW(E142))))</f>
        <v/>
      </c>
      <c r="G145" s="7" t="str">
        <f t="array" ref="G145">IF($A145="","",INDEX(Februari!H$6:H$161,SMALL(IF(Februari!$L$6:$L$161=$C$1,ROW(Februari!$L$6:$L$161)-ROW(Februari!$L$6)+1),ROW(F142))))</f>
        <v/>
      </c>
      <c r="H145" s="7" t="str">
        <f t="array" ref="H145">IF($A145="","",INDEX(Februari!I$6:I$161,SMALL(IF(Februari!$L$6:$L$161=$C$1,ROW(Februari!$L$6:$L$161)-ROW(Februari!$L$6)+1),ROW(G142))))</f>
        <v/>
      </c>
      <c r="I145" s="103" t="str">
        <f t="array" ref="I145">IF($A145="","",INDEX(Februari!J$6:J$161,SMALL(IF(Februari!$L$6:$L$161=$C$1,ROW(Februari!$L$6:$L$161)-ROW(Februari!$L$6)+1),ROW(H142))))</f>
        <v/>
      </c>
      <c r="J145" s="104" t="str">
        <f t="array" ref="J145">IF($A145="","",INDEX(Februari!K$6:K$161,SMALL(IF(Februari!$L$6:$L$161=$C$1,ROW(Februari!$L$6:$L$161)-ROW(Februari!$L$6)+1),ROW(I142))))</f>
        <v/>
      </c>
      <c r="K145" s="9"/>
    </row>
    <row r="146" spans="1:11">
      <c r="A146" s="6" t="str">
        <f t="array" ref="A146">IFERROR(INDEX(Februari!B$6:B$161,SMALL(IF(Februari!$L$6:$L$161=$C$1,ROW(Februari!$L$6:$L$161)-ROW(Februari!$L$6)+1),ROW(A143))),"")</f>
        <v/>
      </c>
      <c r="B146" s="7"/>
      <c r="C146" s="7" t="str">
        <f t="array" ref="C146">IF($A146="","",INDEX(Februari!D$6:D$161,SMALL(IF(Februari!$L$6:$L$161=$C$1,ROW(Februari!$L$6:$L$161)-ROW(Februari!$L$6)+1),ROW(B143))))</f>
        <v/>
      </c>
      <c r="D146" s="7" t="str">
        <f t="array" ref="D146">IF($A146="","",INDEX(Februari!E$6:E$161,SMALL(IF(Februari!$L$6:$L$161=$C$1,ROW(Februari!$L$6:$L$161)-ROW(Februari!$L$6)+1),ROW(C143))))</f>
        <v/>
      </c>
      <c r="E146" s="7" t="str">
        <f t="array" ref="E146">IF($A146="","",INDEX(Februari!F$6:F$161,SMALL(IF(Februari!$L$6:$L$161=$C$1,ROW(Februari!$L$6:$L$161)-ROW(Februari!$L$6)+1),ROW(D143))))</f>
        <v/>
      </c>
      <c r="F146" s="7" t="str">
        <f t="array" ref="F146">IF($A146="","",INDEX(Februari!G$6:G$161,SMALL(IF(Februari!$L$6:$L$161=$C$1,ROW(Februari!$L$6:$L$161)-ROW(Februari!$L$6)+1),ROW(E143))))</f>
        <v/>
      </c>
      <c r="G146" s="7" t="str">
        <f t="array" ref="G146">IF($A146="","",INDEX(Februari!H$6:H$161,SMALL(IF(Februari!$L$6:$L$161=$C$1,ROW(Februari!$L$6:$L$161)-ROW(Februari!$L$6)+1),ROW(F143))))</f>
        <v/>
      </c>
      <c r="H146" s="7" t="str">
        <f t="array" ref="H146">IF($A146="","",INDEX(Februari!I$6:I$161,SMALL(IF(Februari!$L$6:$L$161=$C$1,ROW(Februari!$L$6:$L$161)-ROW(Februari!$L$6)+1),ROW(G143))))</f>
        <v/>
      </c>
      <c r="I146" s="103" t="str">
        <f t="array" ref="I146">IF($A146="","",INDEX(Februari!J$6:J$161,SMALL(IF(Februari!$L$6:$L$161=$C$1,ROW(Februari!$L$6:$L$161)-ROW(Februari!$L$6)+1),ROW(H143))))</f>
        <v/>
      </c>
      <c r="J146" s="104" t="str">
        <f t="array" ref="J146">IF($A146="","",INDEX(Februari!K$6:K$161,SMALL(IF(Februari!$L$6:$L$161=$C$1,ROW(Februari!$L$6:$L$161)-ROW(Februari!$L$6)+1),ROW(I143))))</f>
        <v/>
      </c>
      <c r="K146" s="9"/>
    </row>
    <row r="147" spans="1:11">
      <c r="A147" s="6" t="str">
        <f t="array" ref="A147">IFERROR(INDEX(Februari!B$6:B$161,SMALL(IF(Februari!$L$6:$L$161=$C$1,ROW(Februari!$L$6:$L$161)-ROW(Februari!$L$6)+1),ROW(A144))),"")</f>
        <v/>
      </c>
      <c r="B147" s="7"/>
      <c r="C147" s="7" t="str">
        <f t="array" ref="C147">IF($A147="","",INDEX(Februari!D$6:D$161,SMALL(IF(Februari!$L$6:$L$161=$C$1,ROW(Februari!$L$6:$L$161)-ROW(Februari!$L$6)+1),ROW(B144))))</f>
        <v/>
      </c>
      <c r="D147" s="7" t="str">
        <f t="array" ref="D147">IF($A147="","",INDEX(Februari!E$6:E$161,SMALL(IF(Februari!$L$6:$L$161=$C$1,ROW(Februari!$L$6:$L$161)-ROW(Februari!$L$6)+1),ROW(C144))))</f>
        <v/>
      </c>
      <c r="E147" s="7" t="str">
        <f t="array" ref="E147">IF($A147="","",INDEX(Februari!F$6:F$161,SMALL(IF(Februari!$L$6:$L$161=$C$1,ROW(Februari!$L$6:$L$161)-ROW(Februari!$L$6)+1),ROW(D144))))</f>
        <v/>
      </c>
      <c r="F147" s="7" t="str">
        <f t="array" ref="F147">IF($A147="","",INDEX(Februari!G$6:G$161,SMALL(IF(Februari!$L$6:$L$161=$C$1,ROW(Februari!$L$6:$L$161)-ROW(Februari!$L$6)+1),ROW(E144))))</f>
        <v/>
      </c>
      <c r="G147" s="7" t="str">
        <f t="array" ref="G147">IF($A147="","",INDEX(Februari!H$6:H$161,SMALL(IF(Februari!$L$6:$L$161=$C$1,ROW(Februari!$L$6:$L$161)-ROW(Februari!$L$6)+1),ROW(F144))))</f>
        <v/>
      </c>
      <c r="H147" s="7" t="str">
        <f t="array" ref="H147">IF($A147="","",INDEX(Februari!I$6:I$161,SMALL(IF(Februari!$L$6:$L$161=$C$1,ROW(Februari!$L$6:$L$161)-ROW(Februari!$L$6)+1),ROW(G144))))</f>
        <v/>
      </c>
      <c r="I147" s="103" t="str">
        <f t="array" ref="I147">IF($A147="","",INDEX(Februari!J$6:J$161,SMALL(IF(Februari!$L$6:$L$161=$C$1,ROW(Februari!$L$6:$L$161)-ROW(Februari!$L$6)+1),ROW(H144))))</f>
        <v/>
      </c>
      <c r="J147" s="104" t="str">
        <f t="array" ref="J147">IF($A147="","",INDEX(Februari!K$6:K$161,SMALL(IF(Februari!$L$6:$L$161=$C$1,ROW(Februari!$L$6:$L$161)-ROW(Februari!$L$6)+1),ROW(I144))))</f>
        <v/>
      </c>
      <c r="K147" s="9"/>
    </row>
    <row r="148" spans="1:11">
      <c r="A148" s="6" t="str">
        <f t="array" ref="A148">IFERROR(INDEX(Februari!B$6:B$161,SMALL(IF(Februari!$L$6:$L$161=$C$1,ROW(Februari!$L$6:$L$161)-ROW(Februari!$L$6)+1),ROW(A145))),"")</f>
        <v/>
      </c>
      <c r="B148" s="7"/>
      <c r="C148" s="7" t="str">
        <f t="array" ref="C148">IF($A148="","",INDEX(Februari!D$6:D$161,SMALL(IF(Februari!$L$6:$L$161=$C$1,ROW(Februari!$L$6:$L$161)-ROW(Februari!$L$6)+1),ROW(B145))))</f>
        <v/>
      </c>
      <c r="D148" s="7" t="str">
        <f t="array" ref="D148">IF($A148="","",INDEX(Februari!E$6:E$161,SMALL(IF(Februari!$L$6:$L$161=$C$1,ROW(Februari!$L$6:$L$161)-ROW(Februari!$L$6)+1),ROW(C145))))</f>
        <v/>
      </c>
      <c r="E148" s="7" t="str">
        <f t="array" ref="E148">IF($A148="","",INDEX(Februari!F$6:F$161,SMALL(IF(Februari!$L$6:$L$161=$C$1,ROW(Februari!$L$6:$L$161)-ROW(Februari!$L$6)+1),ROW(D145))))</f>
        <v/>
      </c>
      <c r="F148" s="7" t="str">
        <f t="array" ref="F148">IF($A148="","",INDEX(Februari!G$6:G$161,SMALL(IF(Februari!$L$6:$L$161=$C$1,ROW(Februari!$L$6:$L$161)-ROW(Februari!$L$6)+1),ROW(E145))))</f>
        <v/>
      </c>
      <c r="G148" s="7" t="str">
        <f t="array" ref="G148">IF($A148="","",INDEX(Februari!H$6:H$161,SMALL(IF(Februari!$L$6:$L$161=$C$1,ROW(Februari!$L$6:$L$161)-ROW(Februari!$L$6)+1),ROW(F145))))</f>
        <v/>
      </c>
      <c r="H148" s="7" t="str">
        <f t="array" ref="H148">IF($A148="","",INDEX(Februari!I$6:I$161,SMALL(IF(Februari!$L$6:$L$161=$C$1,ROW(Februari!$L$6:$L$161)-ROW(Februari!$L$6)+1),ROW(G145))))</f>
        <v/>
      </c>
      <c r="I148" s="103" t="str">
        <f t="array" ref="I148">IF($A148="","",INDEX(Februari!J$6:J$161,SMALL(IF(Februari!$L$6:$L$161=$C$1,ROW(Februari!$L$6:$L$161)-ROW(Februari!$L$6)+1),ROW(H145))))</f>
        <v/>
      </c>
      <c r="J148" s="104" t="str">
        <f t="array" ref="J148">IF($A148="","",INDEX(Februari!K$6:K$161,SMALL(IF(Februari!$L$6:$L$161=$C$1,ROW(Februari!$L$6:$L$161)-ROW(Februari!$L$6)+1),ROW(I145))))</f>
        <v/>
      </c>
      <c r="K148" s="9"/>
    </row>
    <row r="149" spans="1:11">
      <c r="A149" s="6" t="str">
        <f t="array" ref="A149">IFERROR(INDEX(Februari!B$6:B$161,SMALL(IF(Februari!$L$6:$L$161=$C$1,ROW(Februari!$L$6:$L$161)-ROW(Februari!$L$6)+1),ROW(A146))),"")</f>
        <v/>
      </c>
      <c r="B149" s="7"/>
      <c r="C149" s="7" t="str">
        <f t="array" ref="C149">IF($A149="","",INDEX(Februari!D$6:D$161,SMALL(IF(Februari!$L$6:$L$161=$C$1,ROW(Februari!$L$6:$L$161)-ROW(Februari!$L$6)+1),ROW(B146))))</f>
        <v/>
      </c>
      <c r="D149" s="7" t="str">
        <f t="array" ref="D149">IF($A149="","",INDEX(Februari!E$6:E$161,SMALL(IF(Februari!$L$6:$L$161=$C$1,ROW(Februari!$L$6:$L$161)-ROW(Februari!$L$6)+1),ROW(C146))))</f>
        <v/>
      </c>
      <c r="E149" s="7" t="str">
        <f t="array" ref="E149">IF($A149="","",INDEX(Februari!F$6:F$161,SMALL(IF(Februari!$L$6:$L$161=$C$1,ROW(Februari!$L$6:$L$161)-ROW(Februari!$L$6)+1),ROW(D146))))</f>
        <v/>
      </c>
      <c r="F149" s="7" t="str">
        <f t="array" ref="F149">IF($A149="","",INDEX(Februari!G$6:G$161,SMALL(IF(Februari!$L$6:$L$161=$C$1,ROW(Februari!$L$6:$L$161)-ROW(Februari!$L$6)+1),ROW(E146))))</f>
        <v/>
      </c>
      <c r="G149" s="7" t="str">
        <f t="array" ref="G149">IF($A149="","",INDEX(Februari!H$6:H$161,SMALL(IF(Februari!$L$6:$L$161=$C$1,ROW(Februari!$L$6:$L$161)-ROW(Februari!$L$6)+1),ROW(F146))))</f>
        <v/>
      </c>
      <c r="H149" s="7" t="str">
        <f t="array" ref="H149">IF($A149="","",INDEX(Februari!I$6:I$161,SMALL(IF(Februari!$L$6:$L$161=$C$1,ROW(Februari!$L$6:$L$161)-ROW(Februari!$L$6)+1),ROW(G146))))</f>
        <v/>
      </c>
      <c r="I149" s="103" t="str">
        <f t="array" ref="I149">IF($A149="","",INDEX(Februari!J$6:J$161,SMALL(IF(Februari!$L$6:$L$161=$C$1,ROW(Februari!$L$6:$L$161)-ROW(Februari!$L$6)+1),ROW(H146))))</f>
        <v/>
      </c>
      <c r="J149" s="104" t="str">
        <f t="array" ref="J149">IF($A149="","",INDEX(Februari!K$6:K$161,SMALL(IF(Februari!$L$6:$L$161=$C$1,ROW(Februari!$L$6:$L$161)-ROW(Februari!$L$6)+1),ROW(I146))))</f>
        <v/>
      </c>
      <c r="K149" s="9"/>
    </row>
    <row r="150" spans="1:11">
      <c r="A150" s="6" t="str">
        <f t="array" ref="A150">IFERROR(INDEX(Februari!B$6:B$161,SMALL(IF(Februari!$L$6:$L$161=$C$1,ROW(Februari!$L$6:$L$161)-ROW(Februari!$L$6)+1),ROW(A147))),"")</f>
        <v/>
      </c>
      <c r="B150" s="7"/>
      <c r="C150" s="7" t="str">
        <f t="array" ref="C150">IF($A150="","",INDEX(Februari!D$6:D$161,SMALL(IF(Februari!$L$6:$L$161=$C$1,ROW(Februari!$L$6:$L$161)-ROW(Februari!$L$6)+1),ROW(B147))))</f>
        <v/>
      </c>
      <c r="D150" s="7" t="str">
        <f t="array" ref="D150">IF($A150="","",INDEX(Februari!E$6:E$161,SMALL(IF(Februari!$L$6:$L$161=$C$1,ROW(Februari!$L$6:$L$161)-ROW(Februari!$L$6)+1),ROW(C147))))</f>
        <v/>
      </c>
      <c r="E150" s="7" t="str">
        <f t="array" ref="E150">IF($A150="","",INDEX(Februari!F$6:F$161,SMALL(IF(Februari!$L$6:$L$161=$C$1,ROW(Februari!$L$6:$L$161)-ROW(Februari!$L$6)+1),ROW(D147))))</f>
        <v/>
      </c>
      <c r="F150" s="7" t="str">
        <f t="array" ref="F150">IF($A150="","",INDEX(Februari!G$6:G$161,SMALL(IF(Februari!$L$6:$L$161=$C$1,ROW(Februari!$L$6:$L$161)-ROW(Februari!$L$6)+1),ROW(E147))))</f>
        <v/>
      </c>
      <c r="G150" s="7" t="str">
        <f t="array" ref="G150">IF($A150="","",INDEX(Februari!H$6:H$161,SMALL(IF(Februari!$L$6:$L$161=$C$1,ROW(Februari!$L$6:$L$161)-ROW(Februari!$L$6)+1),ROW(F147))))</f>
        <v/>
      </c>
      <c r="H150" s="7" t="str">
        <f t="array" ref="H150">IF($A150="","",INDEX(Februari!I$6:I$161,SMALL(IF(Februari!$L$6:$L$161=$C$1,ROW(Februari!$L$6:$L$161)-ROW(Februari!$L$6)+1),ROW(G147))))</f>
        <v/>
      </c>
      <c r="I150" s="103" t="str">
        <f t="array" ref="I150">IF($A150="","",INDEX(Februari!J$6:J$161,SMALL(IF(Februari!$L$6:$L$161=$C$1,ROW(Februari!$L$6:$L$161)-ROW(Februari!$L$6)+1),ROW(H147))))</f>
        <v/>
      </c>
      <c r="J150" s="104" t="str">
        <f t="array" ref="J150">IF($A150="","",INDEX(Februari!K$6:K$161,SMALL(IF(Februari!$L$6:$L$161=$C$1,ROW(Februari!$L$6:$L$161)-ROW(Februari!$L$6)+1),ROW(I147))))</f>
        <v/>
      </c>
      <c r="K150" s="9"/>
    </row>
    <row r="151" spans="1:11">
      <c r="A151" s="6" t="str">
        <f t="array" ref="A151">IFERROR(INDEX(Februari!B$6:B$161,SMALL(IF(Februari!$L$6:$L$161=$C$1,ROW(Februari!$L$6:$L$161)-ROW(Februari!$L$6)+1),ROW(A148))),"")</f>
        <v/>
      </c>
      <c r="B151" s="7"/>
      <c r="C151" s="7" t="str">
        <f t="array" ref="C151">IF($A151="","",INDEX(Februari!D$6:D$161,SMALL(IF(Februari!$L$6:$L$161=$C$1,ROW(Februari!$L$6:$L$161)-ROW(Februari!$L$6)+1),ROW(B148))))</f>
        <v/>
      </c>
      <c r="D151" s="10"/>
      <c r="E151" s="7" t="str">
        <f t="array" ref="E151">IF($A151="","",INDEX(Februari!F$6:F$161,SMALL(IF(Februari!$L$6:$L$161=$C$1,ROW(Februari!$L$6:$L$161)-ROW(Februari!$L$6)+1),ROW(D148))))</f>
        <v/>
      </c>
      <c r="F151" s="7" t="str">
        <f t="array" ref="F151">IF($A151="","",INDEX(Februari!G$6:G$161,SMALL(IF(Februari!$L$6:$L$161=$C$1,ROW(Februari!$L$6:$L$161)-ROW(Februari!$L$6)+1),ROW(E148))))</f>
        <v/>
      </c>
      <c r="G151" s="7" t="str">
        <f t="array" ref="G151">IF($A151="","",INDEX(Februari!H$6:H$161,SMALL(IF(Februari!$L$6:$L$161=$C$1,ROW(Februari!$L$6:$L$161)-ROW(Februari!$L$6)+1),ROW(F148))))</f>
        <v/>
      </c>
      <c r="H151" s="7" t="str">
        <f t="array" ref="H151">IF($A151="","",INDEX(Februari!I$6:I$161,SMALL(IF(Februari!$L$6:$L$161=$C$1,ROW(Februari!$L$6:$L$161)-ROW(Februari!$L$6)+1),ROW(G148))))</f>
        <v/>
      </c>
      <c r="I151" s="103" t="str">
        <f t="array" ref="I151">IF($A151="","",INDEX(Februari!J$6:J$161,SMALL(IF(Februari!$L$6:$L$161=$C$1,ROW(Februari!$L$6:$L$161)-ROW(Februari!$L$6)+1),ROW(H148))))</f>
        <v/>
      </c>
      <c r="J151" s="104" t="str">
        <f t="array" ref="J151">IF($A151="","",INDEX(Februari!K$6:K$161,SMALL(IF(Februari!$L$6:$L$161=$C$1,ROW(Februari!$L$6:$L$161)-ROW(Februari!$L$6)+1),ROW(I148))))</f>
        <v/>
      </c>
      <c r="K151" s="9"/>
    </row>
    <row r="152" spans="1:11">
      <c r="A152" s="9"/>
      <c r="B152" s="11"/>
      <c r="C152" s="9"/>
      <c r="D152" s="9"/>
      <c r="E152" s="9"/>
      <c r="F152" s="9"/>
      <c r="G152" s="9"/>
      <c r="H152" s="9"/>
      <c r="I152" s="1"/>
      <c r="J152" s="1"/>
      <c r="K152" s="9"/>
    </row>
    <row r="153" spans="1:11">
      <c r="A153" s="9"/>
      <c r="B153" s="11"/>
      <c r="C153" s="9"/>
      <c r="D153" s="9"/>
      <c r="E153" s="9"/>
      <c r="F153" s="9"/>
      <c r="G153" s="9"/>
      <c r="H153" s="9"/>
      <c r="I153" s="1"/>
      <c r="J153" s="1"/>
      <c r="K153" s="9"/>
    </row>
    <row r="154" spans="1:11">
      <c r="A154" s="9"/>
      <c r="B154" s="11"/>
      <c r="C154" s="9"/>
      <c r="D154" s="9"/>
      <c r="E154" s="9"/>
      <c r="F154" s="9"/>
      <c r="G154" s="9"/>
      <c r="H154" s="9"/>
      <c r="I154" s="1"/>
      <c r="J154" s="1"/>
      <c r="K154" s="9"/>
    </row>
    <row r="155" spans="1:11">
      <c r="A155" s="9"/>
      <c r="B155" s="11"/>
      <c r="C155" s="9"/>
      <c r="D155" s="9"/>
      <c r="E155" s="9"/>
      <c r="F155" s="9"/>
      <c r="G155" s="9"/>
      <c r="H155" s="9"/>
      <c r="I155" s="1"/>
      <c r="J155" s="1"/>
      <c r="K155" s="9"/>
    </row>
    <row r="156" spans="1:11">
      <c r="A156" s="9"/>
      <c r="B156" s="11"/>
      <c r="C156" s="9"/>
      <c r="D156" s="9"/>
      <c r="E156" s="9"/>
      <c r="F156" s="9"/>
      <c r="G156" s="9"/>
      <c r="H156" s="9"/>
      <c r="I156" s="1"/>
      <c r="J156" s="1"/>
      <c r="K156" s="9"/>
    </row>
    <row r="157" spans="1:11">
      <c r="A157" s="9"/>
      <c r="B157" s="11"/>
      <c r="C157" s="9"/>
      <c r="D157" s="9"/>
      <c r="E157" s="9"/>
      <c r="F157" s="9"/>
      <c r="G157" s="9"/>
      <c r="H157" s="9"/>
      <c r="I157" s="1"/>
      <c r="J157" s="1"/>
      <c r="K157" s="9"/>
    </row>
    <row r="158" spans="1:11">
      <c r="A158" s="9"/>
      <c r="B158" s="11"/>
      <c r="C158" s="9"/>
      <c r="D158" s="9"/>
      <c r="E158" s="9"/>
      <c r="F158" s="9"/>
      <c r="G158" s="9"/>
      <c r="H158" s="9"/>
      <c r="I158" s="1"/>
      <c r="J158" s="1"/>
      <c r="K158" s="9"/>
    </row>
    <row r="159" spans="1:11">
      <c r="A159" s="9"/>
      <c r="B159" s="11"/>
      <c r="C159" s="9"/>
      <c r="D159" s="9"/>
      <c r="E159" s="9"/>
      <c r="F159" s="9"/>
      <c r="G159" s="9"/>
      <c r="H159" s="9"/>
      <c r="I159" s="1"/>
      <c r="J159" s="1"/>
      <c r="K159" s="9"/>
    </row>
    <row r="160" spans="1:11">
      <c r="A160" s="9"/>
      <c r="B160" s="11"/>
      <c r="C160" s="9"/>
      <c r="D160" s="9"/>
      <c r="E160" s="9"/>
      <c r="F160" s="9"/>
      <c r="G160" s="9"/>
      <c r="H160" s="9"/>
      <c r="I160" s="1"/>
      <c r="J160" s="1"/>
      <c r="K160" s="9"/>
    </row>
    <row r="161" spans="1:11">
      <c r="A161" s="9"/>
      <c r="B161" s="11"/>
      <c r="C161" s="9"/>
      <c r="D161" s="9"/>
      <c r="E161" s="9"/>
      <c r="F161" s="9"/>
      <c r="G161" s="9"/>
      <c r="H161" s="9"/>
      <c r="I161" s="1"/>
      <c r="J161" s="1"/>
      <c r="K161" s="9"/>
    </row>
    <row r="162" spans="1:11">
      <c r="A162" s="9"/>
      <c r="B162" s="11"/>
      <c r="C162" s="9"/>
      <c r="D162" s="9"/>
      <c r="E162" s="9"/>
      <c r="F162" s="9"/>
      <c r="G162" s="9"/>
      <c r="H162" s="9"/>
      <c r="I162" s="1"/>
      <c r="J162" s="1"/>
      <c r="K162" s="9"/>
    </row>
    <row r="163" spans="1:11">
      <c r="A163" s="9"/>
      <c r="B163" s="11"/>
      <c r="C163" s="9"/>
      <c r="D163" s="9"/>
      <c r="E163" s="9"/>
      <c r="F163" s="9"/>
      <c r="G163" s="9"/>
      <c r="H163" s="9"/>
      <c r="I163" s="1"/>
      <c r="J163" s="1"/>
      <c r="K163" s="9"/>
    </row>
    <row r="164" spans="1:11">
      <c r="A164" s="9"/>
      <c r="B164" s="11"/>
      <c r="C164" s="9"/>
      <c r="D164" s="9"/>
      <c r="E164" s="9"/>
      <c r="F164" s="9"/>
      <c r="G164" s="9"/>
      <c r="H164" s="9"/>
      <c r="I164" s="1"/>
      <c r="J164" s="1"/>
      <c r="K164" s="9"/>
    </row>
    <row r="165" spans="1:11">
      <c r="A165" s="9"/>
      <c r="B165" s="11"/>
      <c r="C165" s="9"/>
      <c r="D165" s="9"/>
      <c r="E165" s="9"/>
      <c r="F165" s="9"/>
      <c r="G165" s="9"/>
      <c r="H165" s="9"/>
      <c r="I165" s="1"/>
      <c r="J165" s="1"/>
      <c r="K165" s="9"/>
    </row>
    <row r="166" spans="1:11">
      <c r="A166" s="9"/>
      <c r="B166" s="11"/>
      <c r="C166" s="9"/>
      <c r="D166" s="9"/>
      <c r="E166" s="9"/>
      <c r="F166" s="9"/>
      <c r="G166" s="9"/>
      <c r="H166" s="9"/>
      <c r="I166" s="1"/>
      <c r="J166" s="1"/>
      <c r="K166" s="9"/>
    </row>
    <row r="167" spans="1:11">
      <c r="A167" s="9"/>
      <c r="B167" s="11"/>
      <c r="C167" s="9"/>
      <c r="D167" s="9"/>
      <c r="E167" s="9"/>
      <c r="F167" s="9"/>
      <c r="G167" s="9"/>
      <c r="H167" s="9"/>
      <c r="I167" s="1"/>
      <c r="J167" s="1"/>
      <c r="K167" s="9"/>
    </row>
    <row r="168" spans="1:11">
      <c r="A168" s="9"/>
      <c r="B168" s="11"/>
      <c r="C168" s="9"/>
      <c r="D168" s="9"/>
      <c r="E168" s="9"/>
      <c r="F168" s="9"/>
      <c r="G168" s="9"/>
      <c r="H168" s="9"/>
      <c r="I168" s="1"/>
      <c r="J168" s="1"/>
      <c r="K168" s="9"/>
    </row>
    <row r="169" spans="1:11">
      <c r="A169" s="9"/>
      <c r="B169" s="11"/>
      <c r="C169" s="9"/>
      <c r="D169" s="9"/>
      <c r="E169" s="9"/>
      <c r="F169" s="9"/>
      <c r="G169" s="9"/>
      <c r="H169" s="9"/>
      <c r="I169" s="1"/>
      <c r="J169" s="1"/>
      <c r="K169" s="9"/>
    </row>
    <row r="170" spans="1:11">
      <c r="A170" s="9"/>
      <c r="B170" s="11"/>
      <c r="C170" s="9"/>
      <c r="D170" s="9"/>
      <c r="E170" s="9"/>
      <c r="F170" s="9"/>
      <c r="G170" s="9"/>
      <c r="H170" s="9"/>
      <c r="I170" s="1"/>
      <c r="J170" s="1"/>
      <c r="K170" s="9"/>
    </row>
    <row r="171" spans="1:11">
      <c r="A171" s="9"/>
      <c r="B171" s="11"/>
      <c r="C171" s="9"/>
      <c r="D171" s="9"/>
      <c r="E171" s="9"/>
      <c r="F171" s="9"/>
      <c r="G171" s="9"/>
      <c r="H171" s="9"/>
      <c r="I171" s="1"/>
      <c r="J171" s="1"/>
      <c r="K171" s="9"/>
    </row>
    <row r="172" spans="1:11">
      <c r="A172" s="9"/>
      <c r="B172" s="11"/>
      <c r="C172" s="9"/>
      <c r="D172" s="9"/>
      <c r="E172" s="9"/>
      <c r="F172" s="9"/>
      <c r="G172" s="9"/>
      <c r="H172" s="9"/>
      <c r="I172" s="1"/>
      <c r="J172" s="1"/>
      <c r="K172" s="9"/>
    </row>
    <row r="173" spans="1:11">
      <c r="A173" s="9"/>
      <c r="B173" s="11"/>
      <c r="C173" s="9"/>
      <c r="D173" s="9"/>
      <c r="E173" s="9"/>
      <c r="F173" s="9"/>
      <c r="G173" s="9"/>
      <c r="H173" s="9"/>
      <c r="I173" s="1"/>
      <c r="J173" s="1"/>
      <c r="K173" s="9"/>
    </row>
    <row r="174" spans="1:11">
      <c r="A174" s="9"/>
      <c r="B174" s="11"/>
      <c r="C174" s="9"/>
      <c r="D174" s="9"/>
      <c r="E174" s="9"/>
      <c r="F174" s="9"/>
      <c r="G174" s="9"/>
      <c r="H174" s="9"/>
      <c r="I174" s="1"/>
      <c r="J174" s="1"/>
      <c r="K174" s="9"/>
    </row>
    <row r="175" spans="1:11">
      <c r="A175" s="9"/>
      <c r="B175" s="11"/>
      <c r="C175" s="9"/>
      <c r="D175" s="9"/>
      <c r="E175" s="9"/>
      <c r="F175" s="9"/>
      <c r="G175" s="9"/>
      <c r="H175" s="9"/>
      <c r="I175" s="1"/>
      <c r="J175" s="1"/>
      <c r="K175" s="9"/>
    </row>
    <row r="176" spans="1:11">
      <c r="A176" s="9"/>
      <c r="B176" s="11"/>
      <c r="C176" s="9"/>
      <c r="D176" s="9"/>
      <c r="E176" s="9"/>
      <c r="F176" s="9"/>
      <c r="G176" s="9"/>
      <c r="H176" s="9"/>
      <c r="I176" s="1"/>
      <c r="J176" s="1"/>
      <c r="K176" s="9"/>
    </row>
    <row r="177" spans="1:11">
      <c r="A177" s="9"/>
      <c r="B177" s="11"/>
      <c r="C177" s="9"/>
      <c r="D177" s="9"/>
      <c r="E177" s="9"/>
      <c r="F177" s="9"/>
      <c r="G177" s="9"/>
      <c r="H177" s="9"/>
      <c r="I177" s="1"/>
      <c r="J177" s="1"/>
      <c r="K177" s="9"/>
    </row>
    <row r="178" spans="1:11">
      <c r="A178" s="9"/>
      <c r="B178" s="11"/>
      <c r="C178" s="9"/>
      <c r="D178" s="9"/>
      <c r="E178" s="9"/>
      <c r="F178" s="9"/>
      <c r="G178" s="9"/>
      <c r="H178" s="9"/>
      <c r="I178" s="1"/>
      <c r="J178" s="1"/>
      <c r="K178" s="9"/>
    </row>
    <row r="179" spans="1:11">
      <c r="A179" s="9"/>
      <c r="B179" s="11"/>
      <c r="C179" s="9"/>
      <c r="D179" s="9"/>
      <c r="E179" s="9"/>
      <c r="F179" s="9"/>
      <c r="G179" s="9"/>
      <c r="H179" s="9"/>
      <c r="I179" s="1"/>
      <c r="J179" s="1"/>
      <c r="K179" s="9"/>
    </row>
    <row r="180" spans="1:11">
      <c r="A180" s="9"/>
      <c r="B180" s="11"/>
      <c r="C180" s="9"/>
      <c r="D180" s="9"/>
      <c r="E180" s="9"/>
      <c r="F180" s="9"/>
      <c r="G180" s="9"/>
      <c r="H180" s="9"/>
      <c r="I180" s="1"/>
      <c r="J180" s="1"/>
      <c r="K180" s="9"/>
    </row>
    <row r="181" spans="1:11">
      <c r="A181" s="9"/>
      <c r="B181" s="11"/>
      <c r="C181" s="9"/>
      <c r="D181" s="9"/>
      <c r="E181" s="9"/>
      <c r="F181" s="9"/>
      <c r="G181" s="9"/>
      <c r="H181" s="9"/>
      <c r="I181" s="1"/>
      <c r="J181" s="1"/>
      <c r="K181" s="9"/>
    </row>
    <row r="182" spans="1:11">
      <c r="A182" s="9"/>
      <c r="B182" s="11"/>
      <c r="C182" s="9"/>
      <c r="D182" s="9"/>
      <c r="E182" s="9"/>
      <c r="F182" s="9"/>
      <c r="G182" s="9"/>
      <c r="H182" s="9"/>
      <c r="I182" s="1"/>
      <c r="J182" s="1"/>
      <c r="K182" s="9"/>
    </row>
    <row r="183" spans="1:11">
      <c r="A183" s="9"/>
      <c r="B183" s="11"/>
      <c r="C183" s="9"/>
      <c r="D183" s="9"/>
      <c r="E183" s="9"/>
      <c r="F183" s="9"/>
      <c r="G183" s="9"/>
      <c r="H183" s="9"/>
      <c r="I183" s="1"/>
      <c r="J183" s="1"/>
      <c r="K183" s="9"/>
    </row>
    <row r="184" spans="1:11">
      <c r="A184" s="9"/>
      <c r="B184" s="11"/>
      <c r="C184" s="9"/>
      <c r="D184" s="9"/>
      <c r="E184" s="9"/>
      <c r="F184" s="9"/>
      <c r="G184" s="9"/>
      <c r="H184" s="9"/>
      <c r="I184" s="1"/>
      <c r="J184" s="1"/>
      <c r="K184" s="9"/>
    </row>
    <row r="185" spans="1:11">
      <c r="A185" s="9"/>
      <c r="B185" s="11"/>
      <c r="C185" s="9"/>
      <c r="D185" s="9"/>
      <c r="E185" s="9"/>
      <c r="F185" s="9"/>
      <c r="G185" s="9"/>
      <c r="H185" s="9"/>
      <c r="I185" s="1"/>
      <c r="J185" s="1"/>
      <c r="K185" s="9"/>
    </row>
    <row r="186" spans="1:11">
      <c r="A186" s="9"/>
      <c r="B186" s="11"/>
      <c r="C186" s="9"/>
      <c r="D186" s="9"/>
      <c r="E186" s="9"/>
      <c r="F186" s="9"/>
      <c r="G186" s="9"/>
      <c r="H186" s="9"/>
      <c r="I186" s="1"/>
      <c r="J186" s="1"/>
      <c r="K186" s="9"/>
    </row>
    <row r="187" spans="1:11">
      <c r="A187" s="9"/>
      <c r="B187" s="11"/>
      <c r="C187" s="9"/>
      <c r="D187" s="9"/>
      <c r="E187" s="9"/>
      <c r="F187" s="9"/>
      <c r="G187" s="9"/>
      <c r="H187" s="9"/>
      <c r="I187" s="1"/>
      <c r="J187" s="1"/>
      <c r="K187" s="9"/>
    </row>
    <row r="188" spans="1:11">
      <c r="A188" s="9"/>
      <c r="B188" s="11"/>
      <c r="C188" s="9"/>
      <c r="D188" s="9"/>
      <c r="E188" s="9"/>
      <c r="F188" s="9"/>
      <c r="G188" s="9"/>
      <c r="H188" s="9"/>
      <c r="I188" s="1"/>
      <c r="J188" s="1"/>
      <c r="K188" s="9"/>
    </row>
    <row r="189" spans="1:11">
      <c r="A189" s="9"/>
      <c r="B189" s="11"/>
      <c r="C189" s="9"/>
      <c r="D189" s="9"/>
      <c r="E189" s="9"/>
      <c r="F189" s="9"/>
      <c r="G189" s="9"/>
      <c r="H189" s="9"/>
      <c r="I189" s="1"/>
      <c r="J189" s="1"/>
      <c r="K189" s="9"/>
    </row>
    <row r="190" spans="1:11">
      <c r="B190" s="12"/>
      <c r="I190" s="1"/>
      <c r="J190" s="1"/>
    </row>
    <row r="191" spans="1:11">
      <c r="B191" s="12"/>
      <c r="I191" s="1"/>
      <c r="J191" s="1"/>
    </row>
    <row r="192" spans="1:11">
      <c r="B192" s="12"/>
      <c r="I192" s="1"/>
      <c r="J192" s="1"/>
    </row>
    <row r="193" spans="2:10">
      <c r="B193" s="12"/>
      <c r="I193" s="1"/>
      <c r="J193" s="1"/>
    </row>
    <row r="194" spans="2:10">
      <c r="B194" s="12"/>
      <c r="I194" s="1"/>
      <c r="J194" s="1"/>
    </row>
    <row r="195" spans="2:10">
      <c r="B195" s="12"/>
      <c r="I195" s="1"/>
      <c r="J195" s="1"/>
    </row>
    <row r="196" spans="2:10">
      <c r="B196" s="12"/>
      <c r="I196" s="1"/>
      <c r="J196" s="1"/>
    </row>
    <row r="197" spans="2:10">
      <c r="B197" s="12"/>
      <c r="I197" s="1"/>
      <c r="J197" s="1"/>
    </row>
    <row r="198" spans="2:10">
      <c r="B198" s="12"/>
      <c r="I198" s="1"/>
      <c r="J198" s="1"/>
    </row>
    <row r="199" spans="2:10">
      <c r="B199" s="12"/>
      <c r="I199" s="1"/>
      <c r="J199" s="1"/>
    </row>
    <row r="200" spans="2:10">
      <c r="B200" s="12"/>
      <c r="I200" s="1"/>
      <c r="J200" s="1"/>
    </row>
    <row r="201" spans="2:10">
      <c r="B201" s="12"/>
      <c r="I201" s="1"/>
      <c r="J201" s="1"/>
    </row>
    <row r="202" spans="2:10">
      <c r="B202" s="12"/>
      <c r="I202" s="1"/>
      <c r="J202" s="1"/>
    </row>
    <row r="203" spans="2:10">
      <c r="B203" s="12"/>
      <c r="I203" s="1"/>
      <c r="J203" s="1"/>
    </row>
    <row r="204" spans="2:10">
      <c r="B204" s="12"/>
      <c r="I204" s="1"/>
      <c r="J204" s="1"/>
    </row>
    <row r="205" spans="2:10">
      <c r="B205" s="12"/>
      <c r="I205" s="1"/>
      <c r="J205" s="1"/>
    </row>
    <row r="206" spans="2:10">
      <c r="B206" s="12"/>
      <c r="I206" s="1"/>
      <c r="J206" s="1"/>
    </row>
    <row r="207" spans="2:10">
      <c r="B207" s="12"/>
    </row>
    <row r="208" spans="2:10">
      <c r="B208" s="12"/>
    </row>
    <row r="209" spans="2:2">
      <c r="B209" s="12"/>
    </row>
    <row r="210" spans="2:2">
      <c r="B210" s="12"/>
    </row>
    <row r="211" spans="2:2">
      <c r="B211" s="12"/>
    </row>
    <row r="212" spans="2:2">
      <c r="B212" s="12"/>
    </row>
    <row r="213" spans="2:2">
      <c r="B213" s="12"/>
    </row>
    <row r="214" spans="2:2">
      <c r="B214" s="12"/>
    </row>
    <row r="215" spans="2:2">
      <c r="B215" s="12"/>
    </row>
    <row r="216" spans="2:2">
      <c r="B216" s="12"/>
    </row>
    <row r="217" spans="2:2">
      <c r="B217" s="12"/>
    </row>
    <row r="218" spans="2:2">
      <c r="B218" s="12"/>
    </row>
    <row r="219" spans="2:2">
      <c r="B219" s="12"/>
    </row>
    <row r="220" spans="2:2">
      <c r="B220" s="12"/>
    </row>
    <row r="221" spans="2:2">
      <c r="B221" s="12"/>
    </row>
    <row r="222" spans="2:2">
      <c r="B222" s="12"/>
    </row>
    <row r="223" spans="2:2">
      <c r="B223" s="12"/>
    </row>
    <row r="224" spans="2:2">
      <c r="B224" s="12"/>
    </row>
    <row r="225" spans="2:2">
      <c r="B225" s="12"/>
    </row>
    <row r="226" spans="2:2">
      <c r="B226" s="12"/>
    </row>
    <row r="227" spans="2:2">
      <c r="B227" s="12"/>
    </row>
    <row r="228" spans="2:2">
      <c r="B228" s="12"/>
    </row>
    <row r="229" spans="2:2">
      <c r="B229" s="12"/>
    </row>
    <row r="230" spans="2:2">
      <c r="B230" s="12"/>
    </row>
    <row r="231" spans="2:2">
      <c r="B231" s="12"/>
    </row>
    <row r="232" spans="2:2">
      <c r="B232" s="12"/>
    </row>
    <row r="233" spans="2:2">
      <c r="B233" s="12"/>
    </row>
    <row r="234" spans="2:2">
      <c r="B234" s="12"/>
    </row>
    <row r="235" spans="2:2">
      <c r="B235" s="12"/>
    </row>
    <row r="236" spans="2:2">
      <c r="B236" s="12"/>
    </row>
    <row r="237" spans="2:2">
      <c r="B237" s="12"/>
    </row>
    <row r="238" spans="2:2">
      <c r="B238" s="12"/>
    </row>
    <row r="239" spans="2:2">
      <c r="B239" s="12"/>
    </row>
    <row r="240" spans="2:2">
      <c r="B240" s="12"/>
    </row>
    <row r="241" spans="2:2">
      <c r="B241" s="12"/>
    </row>
    <row r="242" spans="2:2">
      <c r="B242" s="12"/>
    </row>
    <row r="243" spans="2:2">
      <c r="B243" s="12"/>
    </row>
    <row r="244" spans="2:2">
      <c r="B244" s="12"/>
    </row>
    <row r="245" spans="2:2">
      <c r="B245" s="12"/>
    </row>
    <row r="246" spans="2:2">
      <c r="B246" s="12"/>
    </row>
    <row r="247" spans="2:2">
      <c r="B247" s="12"/>
    </row>
    <row r="248" spans="2:2">
      <c r="B248" s="12"/>
    </row>
    <row r="249" spans="2:2">
      <c r="B249" s="12"/>
    </row>
    <row r="250" spans="2:2">
      <c r="B250" s="12"/>
    </row>
    <row r="251" spans="2:2">
      <c r="B251" s="12"/>
    </row>
    <row r="252" spans="2:2">
      <c r="B252" s="12"/>
    </row>
    <row r="253" spans="2:2">
      <c r="B253" s="12"/>
    </row>
    <row r="254" spans="2:2">
      <c r="B254" s="12"/>
    </row>
    <row r="255" spans="2:2">
      <c r="B255" s="12"/>
    </row>
    <row r="256" spans="2:2">
      <c r="B256" s="12"/>
    </row>
    <row r="257" spans="2:2">
      <c r="B257" s="12"/>
    </row>
    <row r="258" spans="2:2">
      <c r="B258" s="12"/>
    </row>
    <row r="259" spans="2:2">
      <c r="B259" s="12"/>
    </row>
    <row r="260" spans="2:2">
      <c r="B260" s="12"/>
    </row>
    <row r="261" spans="2:2">
      <c r="B261" s="12"/>
    </row>
    <row r="262" spans="2:2">
      <c r="B262" s="12"/>
    </row>
    <row r="263" spans="2:2">
      <c r="B263" s="12"/>
    </row>
    <row r="264" spans="2:2">
      <c r="B264" s="12"/>
    </row>
    <row r="265" spans="2:2">
      <c r="B265" s="12"/>
    </row>
    <row r="266" spans="2:2">
      <c r="B266" s="12"/>
    </row>
    <row r="267" spans="2:2">
      <c r="B267" s="12"/>
    </row>
    <row r="268" spans="2:2">
      <c r="B268" s="12"/>
    </row>
    <row r="269" spans="2:2">
      <c r="B269" s="12"/>
    </row>
    <row r="270" spans="2:2">
      <c r="B270" s="12"/>
    </row>
    <row r="271" spans="2:2">
      <c r="B271" s="12"/>
    </row>
    <row r="272" spans="2:2">
      <c r="B272" s="12"/>
    </row>
    <row r="273" spans="2:2">
      <c r="B273" s="12"/>
    </row>
    <row r="274" spans="2:2">
      <c r="B274" s="12"/>
    </row>
  </sheetData>
  <mergeCells count="1">
    <mergeCell ref="I3:J3"/>
  </mergeCells>
  <dataValidations count="1">
    <dataValidation type="list" allowBlank="1" showInputMessage="1" showErrorMessage="1" sqref="C1" xr:uid="{00000000-0002-0000-0700-000000000000}">
      <formula1>"DANSAV MAKMUR,DANSAV UPY,DANSAV TERAS ATIQAH,DANSAV GU"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S213"/>
  <sheetViews>
    <sheetView zoomScale="68" zoomScaleNormal="68" workbookViewId="0">
      <pane ySplit="4" topLeftCell="A194" activePane="bottomLeft" state="frozen"/>
      <selection pane="bottomLeft" activeCell="I205" sqref="I205:L205"/>
    </sheetView>
  </sheetViews>
  <sheetFormatPr defaultColWidth="9" defaultRowHeight="14.5"/>
  <cols>
    <col min="1" max="1" width="4.08984375" style="2" customWidth="1"/>
    <col min="2" max="2" width="22.26953125" style="15" customWidth="1"/>
    <col min="3" max="3" width="17.26953125" customWidth="1"/>
    <col min="4" max="4" width="15.6328125" customWidth="1"/>
    <col min="5" max="5" width="16.1796875" customWidth="1"/>
    <col min="6" max="6" width="18.7265625" customWidth="1"/>
    <col min="7" max="7" width="16.1796875" customWidth="1"/>
    <col min="8" max="8" width="11.453125" customWidth="1"/>
    <col min="9" max="9" width="14" customWidth="1"/>
    <col min="10" max="10" width="28.453125" customWidth="1"/>
    <col min="11" max="11" width="22.36328125" style="16" customWidth="1"/>
    <col min="12" max="12" width="21.6328125" customWidth="1"/>
    <col min="13" max="13" width="15.7265625" style="9" customWidth="1"/>
    <col min="14" max="14" width="18.90625" style="17" customWidth="1"/>
    <col min="15" max="15" width="14.453125" customWidth="1"/>
    <col min="16" max="16" width="18" customWidth="1"/>
  </cols>
  <sheetData>
    <row r="1" spans="1:19">
      <c r="A1" s="209" t="s">
        <v>72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</row>
    <row r="2" spans="1:19">
      <c r="A2" s="209" t="s">
        <v>413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</row>
    <row r="4" spans="1:19" ht="54" customHeight="1">
      <c r="A4" s="18" t="s">
        <v>74</v>
      </c>
      <c r="B4" s="19" t="s">
        <v>75</v>
      </c>
      <c r="C4" s="20" t="s">
        <v>76</v>
      </c>
      <c r="D4" s="20" t="s">
        <v>77</v>
      </c>
      <c r="E4" s="20" t="s">
        <v>78</v>
      </c>
      <c r="F4" s="18" t="s">
        <v>79</v>
      </c>
      <c r="G4" s="20" t="s">
        <v>80</v>
      </c>
      <c r="H4" s="20" t="s">
        <v>81</v>
      </c>
      <c r="I4" s="20" t="s">
        <v>82</v>
      </c>
      <c r="J4" s="230" t="s">
        <v>83</v>
      </c>
      <c r="K4" s="231"/>
      <c r="L4" s="18" t="s">
        <v>84</v>
      </c>
      <c r="M4" s="5" t="s">
        <v>85</v>
      </c>
      <c r="N4" s="21" t="s">
        <v>86</v>
      </c>
      <c r="O4" s="5" t="s">
        <v>87</v>
      </c>
      <c r="R4" s="22"/>
      <c r="S4" s="22"/>
    </row>
    <row r="5" spans="1:19" ht="9" customHeight="1">
      <c r="A5" s="23"/>
      <c r="B5" s="24"/>
      <c r="C5" s="25"/>
      <c r="D5" s="25"/>
      <c r="E5" s="25"/>
      <c r="F5" s="25"/>
      <c r="G5" s="25"/>
      <c r="H5" s="25"/>
      <c r="I5" s="25"/>
      <c r="J5" s="25"/>
      <c r="K5" s="26"/>
      <c r="L5" s="25"/>
      <c r="R5" s="22"/>
      <c r="S5" s="22"/>
    </row>
    <row r="6" spans="1:19" s="9" customFormat="1">
      <c r="A6" s="27">
        <v>1</v>
      </c>
      <c r="B6" s="28">
        <v>46082</v>
      </c>
      <c r="C6" s="29">
        <v>3600000</v>
      </c>
      <c r="D6" s="29">
        <f>C6</f>
        <v>3600000</v>
      </c>
      <c r="E6" s="27" t="s">
        <v>414</v>
      </c>
      <c r="F6" s="27" t="s">
        <v>89</v>
      </c>
      <c r="G6" s="27" t="s">
        <v>90</v>
      </c>
      <c r="H6" s="27" t="s">
        <v>103</v>
      </c>
      <c r="I6" s="30" t="s">
        <v>91</v>
      </c>
      <c r="J6" s="30" t="s">
        <v>415</v>
      </c>
      <c r="K6" s="30" t="s">
        <v>248</v>
      </c>
      <c r="L6" s="27" t="s">
        <v>181</v>
      </c>
      <c r="M6" s="31" t="s">
        <v>95</v>
      </c>
      <c r="N6" s="32"/>
    </row>
    <row r="7" spans="1:19" ht="43.5">
      <c r="A7" s="27">
        <v>2</v>
      </c>
      <c r="B7" s="28">
        <v>46083</v>
      </c>
      <c r="C7" s="29">
        <v>315000</v>
      </c>
      <c r="D7" s="29">
        <f t="shared" ref="D7:D38" si="0">C7</f>
        <v>315000</v>
      </c>
      <c r="E7" s="30" t="s">
        <v>416</v>
      </c>
      <c r="F7" s="27" t="s">
        <v>89</v>
      </c>
      <c r="G7" s="27" t="s">
        <v>90</v>
      </c>
      <c r="H7" s="27" t="s">
        <v>109</v>
      </c>
      <c r="I7" s="30" t="s">
        <v>417</v>
      </c>
      <c r="J7" s="27" t="s">
        <v>418</v>
      </c>
      <c r="K7" s="30" t="s">
        <v>419</v>
      </c>
      <c r="L7" s="27" t="s">
        <v>181</v>
      </c>
      <c r="M7" s="31" t="s">
        <v>95</v>
      </c>
      <c r="N7" s="33"/>
      <c r="O7" s="10"/>
      <c r="R7" s="22"/>
      <c r="S7" s="22"/>
    </row>
    <row r="8" spans="1:19">
      <c r="A8" s="27">
        <v>2</v>
      </c>
      <c r="B8" s="28">
        <v>46084</v>
      </c>
      <c r="C8" s="29">
        <v>250000</v>
      </c>
      <c r="D8" s="29">
        <f t="shared" si="0"/>
        <v>250000</v>
      </c>
      <c r="E8" s="27" t="s">
        <v>308</v>
      </c>
      <c r="F8" s="27" t="s">
        <v>89</v>
      </c>
      <c r="G8" s="27" t="s">
        <v>90</v>
      </c>
      <c r="H8" s="27" t="s">
        <v>103</v>
      </c>
      <c r="I8" s="30" t="s">
        <v>91</v>
      </c>
      <c r="J8" s="27" t="s">
        <v>420</v>
      </c>
      <c r="K8" s="30"/>
      <c r="L8" s="27" t="s">
        <v>181</v>
      </c>
      <c r="M8" s="31" t="s">
        <v>95</v>
      </c>
      <c r="N8" s="33"/>
      <c r="O8" s="34"/>
      <c r="R8" s="22"/>
      <c r="S8" s="22"/>
    </row>
    <row r="9" spans="1:19" ht="29">
      <c r="A9" s="27">
        <v>4</v>
      </c>
      <c r="B9" s="28">
        <v>46086</v>
      </c>
      <c r="C9" s="29">
        <v>1000000</v>
      </c>
      <c r="D9" s="29">
        <f t="shared" si="0"/>
        <v>1000000</v>
      </c>
      <c r="E9" s="27" t="s">
        <v>421</v>
      </c>
      <c r="F9" s="27" t="s">
        <v>89</v>
      </c>
      <c r="G9" s="27" t="s">
        <v>90</v>
      </c>
      <c r="H9" s="27" t="s">
        <v>136</v>
      </c>
      <c r="I9" s="30" t="s">
        <v>91</v>
      </c>
      <c r="J9" s="30" t="s">
        <v>213</v>
      </c>
      <c r="K9" s="30" t="s">
        <v>422</v>
      </c>
      <c r="L9" s="27" t="s">
        <v>181</v>
      </c>
      <c r="M9" s="31" t="s">
        <v>95</v>
      </c>
      <c r="N9" s="33"/>
      <c r="O9" s="34"/>
      <c r="R9" s="22"/>
      <c r="S9" s="22"/>
    </row>
    <row r="10" spans="1:19" ht="29">
      <c r="A10" s="27">
        <v>5</v>
      </c>
      <c r="B10" s="28">
        <v>46088</v>
      </c>
      <c r="C10" s="29">
        <v>1500000</v>
      </c>
      <c r="D10" s="29">
        <f t="shared" si="0"/>
        <v>1500000</v>
      </c>
      <c r="E10" s="27" t="s">
        <v>423</v>
      </c>
      <c r="F10" s="27" t="s">
        <v>89</v>
      </c>
      <c r="G10" s="27" t="s">
        <v>90</v>
      </c>
      <c r="H10" s="27" t="s">
        <v>136</v>
      </c>
      <c r="I10" s="30" t="s">
        <v>424</v>
      </c>
      <c r="J10" s="30" t="s">
        <v>425</v>
      </c>
      <c r="K10" s="30" t="s">
        <v>426</v>
      </c>
      <c r="L10" s="27" t="s">
        <v>179</v>
      </c>
      <c r="M10" s="31" t="s">
        <v>95</v>
      </c>
      <c r="N10" s="33"/>
      <c r="O10" s="34"/>
      <c r="R10" s="22"/>
      <c r="S10" s="22"/>
    </row>
    <row r="11" spans="1:19" s="13" customFormat="1" ht="43.5">
      <c r="A11" s="27">
        <v>6</v>
      </c>
      <c r="B11" s="28">
        <v>46090</v>
      </c>
      <c r="C11" s="29">
        <v>2400000</v>
      </c>
      <c r="D11" s="29">
        <f t="shared" si="0"/>
        <v>2400000</v>
      </c>
      <c r="E11" s="10" t="s">
        <v>219</v>
      </c>
      <c r="F11" s="35" t="s">
        <v>89</v>
      </c>
      <c r="G11" s="10" t="s">
        <v>90</v>
      </c>
      <c r="H11" s="10" t="s">
        <v>109</v>
      </c>
      <c r="I11" s="4" t="s">
        <v>417</v>
      </c>
      <c r="J11" s="4" t="s">
        <v>427</v>
      </c>
      <c r="K11" s="4" t="s">
        <v>218</v>
      </c>
      <c r="L11" s="4" t="s">
        <v>179</v>
      </c>
      <c r="M11" s="31" t="s">
        <v>95</v>
      </c>
      <c r="N11" s="33"/>
      <c r="O11" s="34"/>
      <c r="Q11"/>
      <c r="R11"/>
      <c r="S11"/>
    </row>
    <row r="12" spans="1:19" s="13" customFormat="1" ht="29">
      <c r="A12" s="27">
        <v>7</v>
      </c>
      <c r="B12" s="28">
        <v>46090</v>
      </c>
      <c r="C12" s="29">
        <v>10000000</v>
      </c>
      <c r="D12" s="29">
        <f t="shared" si="0"/>
        <v>10000000</v>
      </c>
      <c r="E12" s="27" t="s">
        <v>320</v>
      </c>
      <c r="F12" s="36" t="s">
        <v>89</v>
      </c>
      <c r="G12" s="27" t="s">
        <v>90</v>
      </c>
      <c r="H12" s="27" t="s">
        <v>103</v>
      </c>
      <c r="I12" s="4" t="s">
        <v>110</v>
      </c>
      <c r="J12" s="30" t="s">
        <v>428</v>
      </c>
      <c r="K12" s="30"/>
      <c r="L12" s="4" t="s">
        <v>179</v>
      </c>
      <c r="M12" s="31" t="s">
        <v>95</v>
      </c>
      <c r="N12" s="33"/>
      <c r="O12" s="34"/>
      <c r="Q12"/>
      <c r="R12"/>
      <c r="S12"/>
    </row>
    <row r="13" spans="1:19" s="13" customFormat="1">
      <c r="A13" s="27"/>
      <c r="B13" s="28"/>
      <c r="C13" s="29"/>
      <c r="D13" s="29">
        <f t="shared" si="0"/>
        <v>0</v>
      </c>
      <c r="E13" s="27"/>
      <c r="F13" s="36"/>
      <c r="G13" s="27"/>
      <c r="H13" s="27"/>
      <c r="I13" s="4"/>
      <c r="J13" s="30"/>
      <c r="K13" s="30"/>
      <c r="L13" s="4"/>
      <c r="M13" s="31"/>
      <c r="N13" s="33"/>
      <c r="O13" s="34"/>
      <c r="Q13"/>
      <c r="R13"/>
      <c r="S13"/>
    </row>
    <row r="14" spans="1:19" s="13" customFormat="1">
      <c r="A14" s="27">
        <v>8</v>
      </c>
      <c r="B14" s="28"/>
      <c r="C14" s="29"/>
      <c r="D14" s="29">
        <f t="shared" si="0"/>
        <v>0</v>
      </c>
      <c r="E14" s="27"/>
      <c r="F14" s="36"/>
      <c r="G14" s="27"/>
      <c r="H14" s="27"/>
      <c r="I14" s="4"/>
      <c r="J14" s="30"/>
      <c r="K14" s="30"/>
      <c r="L14" s="4"/>
      <c r="M14" s="31"/>
      <c r="N14" s="33"/>
      <c r="O14" s="34"/>
      <c r="Q14"/>
      <c r="R14"/>
      <c r="S14"/>
    </row>
    <row r="15" spans="1:19" s="13" customFormat="1">
      <c r="A15" s="27">
        <v>9</v>
      </c>
      <c r="B15" s="28"/>
      <c r="C15" s="29"/>
      <c r="D15" s="29">
        <f t="shared" si="0"/>
        <v>0</v>
      </c>
      <c r="E15" s="27"/>
      <c r="F15" s="27"/>
      <c r="G15" s="27"/>
      <c r="H15" s="27"/>
      <c r="I15" s="30"/>
      <c r="J15" s="30"/>
      <c r="K15" s="30"/>
      <c r="L15" s="4"/>
      <c r="M15" s="31"/>
      <c r="N15" s="33"/>
      <c r="O15" s="34"/>
      <c r="Q15"/>
      <c r="R15"/>
      <c r="S15"/>
    </row>
    <row r="16" spans="1:19" s="13" customFormat="1">
      <c r="A16" s="27">
        <v>10</v>
      </c>
      <c r="B16" s="28"/>
      <c r="C16" s="29"/>
      <c r="D16" s="29">
        <f t="shared" si="0"/>
        <v>0</v>
      </c>
      <c r="E16" s="27"/>
      <c r="F16" s="27"/>
      <c r="G16" s="27"/>
      <c r="H16" s="27"/>
      <c r="I16" s="30"/>
      <c r="J16" s="30"/>
      <c r="K16" s="30"/>
      <c r="L16" s="4"/>
      <c r="M16" s="31"/>
      <c r="N16" s="33"/>
      <c r="O16" s="34"/>
      <c r="Q16"/>
      <c r="R16"/>
      <c r="S16"/>
    </row>
    <row r="17" spans="1:19" s="13" customFormat="1">
      <c r="A17" s="27">
        <v>11</v>
      </c>
      <c r="B17" s="28"/>
      <c r="C17" s="29"/>
      <c r="D17" s="29">
        <f t="shared" si="0"/>
        <v>0</v>
      </c>
      <c r="E17" s="27"/>
      <c r="F17" s="27"/>
      <c r="G17" s="27"/>
      <c r="H17" s="27"/>
      <c r="I17" s="30"/>
      <c r="J17" s="30"/>
      <c r="K17" s="30"/>
      <c r="L17" s="4"/>
      <c r="M17" s="31"/>
      <c r="N17" s="33"/>
      <c r="O17" s="34"/>
      <c r="Q17"/>
      <c r="R17"/>
      <c r="S17"/>
    </row>
    <row r="18" spans="1:19" s="14" customFormat="1">
      <c r="A18" s="27">
        <v>12</v>
      </c>
      <c r="B18" s="28"/>
      <c r="C18" s="29"/>
      <c r="D18" s="29">
        <f t="shared" si="0"/>
        <v>0</v>
      </c>
      <c r="E18" s="4"/>
      <c r="F18" s="4"/>
      <c r="G18" s="30"/>
      <c r="H18" s="4"/>
      <c r="I18" s="4"/>
      <c r="J18" s="4"/>
      <c r="K18" s="4"/>
      <c r="L18" s="4"/>
      <c r="M18" s="31"/>
      <c r="N18" s="37"/>
      <c r="O18" s="34"/>
      <c r="Q18" s="38"/>
      <c r="R18" s="39"/>
      <c r="S18" s="39"/>
    </row>
    <row r="19" spans="1:19">
      <c r="A19" s="27">
        <v>13</v>
      </c>
      <c r="B19" s="28"/>
      <c r="C19" s="29"/>
      <c r="D19" s="29">
        <f t="shared" si="0"/>
        <v>0</v>
      </c>
      <c r="E19" s="4"/>
      <c r="F19" s="4"/>
      <c r="G19" s="30"/>
      <c r="H19" s="4"/>
      <c r="I19" s="4"/>
      <c r="J19" s="4"/>
      <c r="K19" s="4"/>
      <c r="L19" s="4"/>
      <c r="M19" s="31"/>
      <c r="N19" s="33"/>
      <c r="O19" s="40"/>
      <c r="R19" s="22"/>
      <c r="S19" s="22"/>
    </row>
    <row r="20" spans="1:19">
      <c r="A20" s="27">
        <v>14</v>
      </c>
      <c r="B20" s="28"/>
      <c r="C20" s="29"/>
      <c r="D20" s="29">
        <f t="shared" si="0"/>
        <v>0</v>
      </c>
      <c r="E20" s="4"/>
      <c r="F20" s="4"/>
      <c r="G20" s="30"/>
      <c r="H20" s="4"/>
      <c r="I20" s="4"/>
      <c r="J20" s="4"/>
      <c r="K20" s="4"/>
      <c r="L20" s="4"/>
      <c r="M20" s="31"/>
      <c r="N20" s="33"/>
      <c r="O20" s="40"/>
      <c r="R20" s="22"/>
      <c r="S20" s="22"/>
    </row>
    <row r="21" spans="1:19">
      <c r="A21" s="27">
        <v>15</v>
      </c>
      <c r="B21" s="28"/>
      <c r="C21" s="29"/>
      <c r="D21" s="29">
        <f t="shared" si="0"/>
        <v>0</v>
      </c>
      <c r="E21" s="4"/>
      <c r="F21" s="4"/>
      <c r="G21" s="27"/>
      <c r="H21" s="4"/>
      <c r="I21" s="4"/>
      <c r="J21" s="4"/>
      <c r="K21" s="4"/>
      <c r="L21" s="4"/>
      <c r="M21" s="31"/>
      <c r="N21" s="33"/>
      <c r="O21" s="40"/>
      <c r="R21" s="22"/>
      <c r="S21" s="22"/>
    </row>
    <row r="22" spans="1:19">
      <c r="A22" s="27">
        <v>16</v>
      </c>
      <c r="B22" s="28"/>
      <c r="C22" s="41"/>
      <c r="D22" s="29">
        <f t="shared" si="0"/>
        <v>0</v>
      </c>
      <c r="E22" s="42"/>
      <c r="F22" s="4"/>
      <c r="G22" s="30"/>
      <c r="H22" s="27"/>
      <c r="I22" s="4"/>
      <c r="J22" s="4"/>
      <c r="K22" s="42"/>
      <c r="L22" s="4"/>
      <c r="M22" s="31"/>
      <c r="N22" s="33"/>
      <c r="O22" s="34"/>
    </row>
    <row r="23" spans="1:19">
      <c r="A23" s="27">
        <v>17</v>
      </c>
      <c r="B23" s="28"/>
      <c r="C23" s="41"/>
      <c r="D23" s="29">
        <f t="shared" si="0"/>
        <v>0</v>
      </c>
      <c r="E23" s="42"/>
      <c r="F23" s="4"/>
      <c r="G23" s="30"/>
      <c r="H23" s="4"/>
      <c r="I23" s="4"/>
      <c r="J23" s="4"/>
      <c r="K23" s="42"/>
      <c r="L23" s="4"/>
      <c r="M23" s="31"/>
      <c r="N23" s="33"/>
      <c r="O23" s="34"/>
    </row>
    <row r="24" spans="1:19">
      <c r="A24" s="27">
        <v>18</v>
      </c>
      <c r="B24" s="43"/>
      <c r="C24" s="41"/>
      <c r="D24" s="29">
        <f t="shared" si="0"/>
        <v>0</v>
      </c>
      <c r="E24" s="42"/>
      <c r="F24" s="4"/>
      <c r="G24" s="27"/>
      <c r="H24" s="27"/>
      <c r="I24" s="4"/>
      <c r="J24" s="4"/>
      <c r="K24" s="42"/>
      <c r="L24" s="4"/>
      <c r="M24" s="31"/>
      <c r="N24" s="33"/>
      <c r="O24" s="34"/>
    </row>
    <row r="25" spans="1:19">
      <c r="A25" s="27">
        <v>19</v>
      </c>
      <c r="B25" s="43"/>
      <c r="C25" s="29"/>
      <c r="D25" s="29">
        <f t="shared" si="0"/>
        <v>0</v>
      </c>
      <c r="E25" s="4"/>
      <c r="F25" s="4"/>
      <c r="G25" s="30"/>
      <c r="H25" s="4"/>
      <c r="I25" s="4"/>
      <c r="J25" s="4"/>
      <c r="K25" s="4"/>
      <c r="L25" s="4"/>
      <c r="M25" s="31"/>
      <c r="N25" s="33"/>
      <c r="O25" s="34"/>
    </row>
    <row r="26" spans="1:19">
      <c r="A26" s="27">
        <v>20</v>
      </c>
      <c r="B26" s="43"/>
      <c r="C26" s="29"/>
      <c r="D26" s="29">
        <f t="shared" si="0"/>
        <v>0</v>
      </c>
      <c r="E26" s="4"/>
      <c r="F26" s="4"/>
      <c r="G26" s="30"/>
      <c r="H26" s="27"/>
      <c r="I26" s="4"/>
      <c r="J26" s="4"/>
      <c r="K26" s="4"/>
      <c r="L26" s="4"/>
      <c r="M26" s="31"/>
      <c r="N26" s="34"/>
      <c r="O26" s="34"/>
    </row>
    <row r="27" spans="1:19">
      <c r="A27" s="27">
        <v>21</v>
      </c>
      <c r="B27" s="43"/>
      <c r="C27" s="29"/>
      <c r="D27" s="29">
        <f t="shared" si="0"/>
        <v>0</v>
      </c>
      <c r="E27" s="10"/>
      <c r="F27" s="4"/>
      <c r="G27" s="27"/>
      <c r="H27" s="4"/>
      <c r="I27" s="4"/>
      <c r="J27" s="4"/>
      <c r="K27" s="10"/>
      <c r="L27" s="4"/>
      <c r="M27" s="31"/>
      <c r="N27" s="33"/>
      <c r="O27" s="34"/>
    </row>
    <row r="28" spans="1:19">
      <c r="A28" s="27">
        <v>22</v>
      </c>
      <c r="B28" s="28"/>
      <c r="C28" s="29"/>
      <c r="D28" s="29">
        <f t="shared" si="0"/>
        <v>0</v>
      </c>
      <c r="E28" s="27"/>
      <c r="F28" s="4"/>
      <c r="G28" s="30"/>
      <c r="H28" s="27"/>
      <c r="I28" s="4"/>
      <c r="J28" s="4"/>
      <c r="K28" s="27"/>
      <c r="L28" s="4"/>
      <c r="M28" s="31"/>
      <c r="N28" s="33"/>
      <c r="O28" s="34"/>
    </row>
    <row r="29" spans="1:19">
      <c r="A29" s="27">
        <v>23</v>
      </c>
      <c r="B29" s="43"/>
      <c r="C29" s="29"/>
      <c r="D29" s="29">
        <f t="shared" si="0"/>
        <v>0</v>
      </c>
      <c r="E29" s="27"/>
      <c r="F29" s="4"/>
      <c r="G29" s="30"/>
      <c r="H29" s="4"/>
      <c r="I29" s="4"/>
      <c r="J29" s="4"/>
      <c r="K29" s="27"/>
      <c r="L29" s="4"/>
      <c r="M29" s="31"/>
      <c r="N29" s="33"/>
      <c r="O29" s="34"/>
      <c r="R29" s="22"/>
      <c r="S29" s="22"/>
    </row>
    <row r="30" spans="1:19">
      <c r="A30" s="27">
        <v>24</v>
      </c>
      <c r="B30" s="43"/>
      <c r="C30" s="29"/>
      <c r="D30" s="29">
        <f t="shared" si="0"/>
        <v>0</v>
      </c>
      <c r="E30" s="42"/>
      <c r="F30" s="30"/>
      <c r="G30" s="30"/>
      <c r="H30" s="30"/>
      <c r="I30" s="4"/>
      <c r="J30" s="30"/>
      <c r="K30" s="30"/>
      <c r="L30" s="4"/>
      <c r="M30" s="10"/>
      <c r="N30" s="33"/>
      <c r="O30" s="34"/>
      <c r="P30" s="13"/>
    </row>
    <row r="31" spans="1:19">
      <c r="A31" s="27">
        <v>25</v>
      </c>
      <c r="B31" s="43"/>
      <c r="C31" s="29"/>
      <c r="D31" s="29">
        <f t="shared" si="0"/>
        <v>0</v>
      </c>
      <c r="E31" s="10"/>
      <c r="F31" s="44"/>
      <c r="G31" s="10"/>
      <c r="H31" s="30"/>
      <c r="I31" s="4"/>
      <c r="J31" s="30"/>
      <c r="K31" s="45"/>
      <c r="L31" s="4"/>
      <c r="M31" s="10"/>
      <c r="N31" s="33"/>
      <c r="O31" s="34"/>
      <c r="P31" s="13"/>
    </row>
    <row r="32" spans="1:19">
      <c r="A32" s="27">
        <v>26</v>
      </c>
      <c r="B32" s="43"/>
      <c r="C32" s="29"/>
      <c r="D32" s="29">
        <f t="shared" si="0"/>
        <v>0</v>
      </c>
      <c r="E32" s="10"/>
      <c r="F32" s="44"/>
      <c r="G32" s="10"/>
      <c r="H32" s="30"/>
      <c r="I32" s="4"/>
      <c r="J32" s="30"/>
      <c r="K32" s="45"/>
      <c r="L32" s="4"/>
      <c r="M32" s="10"/>
      <c r="N32" s="33"/>
      <c r="O32" s="34"/>
      <c r="P32" s="13"/>
    </row>
    <row r="33" spans="1:16">
      <c r="A33" s="27">
        <v>27</v>
      </c>
      <c r="B33" s="43"/>
      <c r="C33" s="29"/>
      <c r="D33" s="29">
        <f t="shared" si="0"/>
        <v>0</v>
      </c>
      <c r="E33" s="10"/>
      <c r="F33" s="44"/>
      <c r="G33" s="30"/>
      <c r="H33" s="30"/>
      <c r="I33" s="4"/>
      <c r="J33" s="30"/>
      <c r="K33" s="45"/>
      <c r="L33" s="4"/>
      <c r="M33" s="10"/>
      <c r="N33" s="33"/>
      <c r="O33" s="34"/>
      <c r="P33" s="13"/>
    </row>
    <row r="34" spans="1:16">
      <c r="A34" s="27">
        <v>28</v>
      </c>
      <c r="B34" s="43"/>
      <c r="C34" s="29"/>
      <c r="D34" s="29">
        <f t="shared" si="0"/>
        <v>0</v>
      </c>
      <c r="E34" s="30"/>
      <c r="F34" s="46"/>
      <c r="G34" s="30"/>
      <c r="H34" s="30"/>
      <c r="I34" s="4"/>
      <c r="J34" s="30"/>
      <c r="K34" s="47"/>
      <c r="L34" s="4"/>
      <c r="M34" s="31"/>
      <c r="N34" s="33"/>
      <c r="O34" s="34"/>
    </row>
    <row r="35" spans="1:16">
      <c r="A35" s="27"/>
      <c r="B35" s="43"/>
      <c r="C35" s="29"/>
      <c r="D35" s="29">
        <f t="shared" si="0"/>
        <v>0</v>
      </c>
      <c r="E35" s="30"/>
      <c r="F35" s="46"/>
      <c r="G35" s="30"/>
      <c r="H35" s="30"/>
      <c r="I35" s="4"/>
      <c r="J35" s="30"/>
      <c r="K35" s="47"/>
      <c r="L35" s="4"/>
      <c r="M35" s="31"/>
      <c r="N35" s="33"/>
      <c r="O35" s="34"/>
    </row>
    <row r="36" spans="1:16">
      <c r="A36" s="27">
        <v>29</v>
      </c>
      <c r="B36" s="43"/>
      <c r="C36" s="29"/>
      <c r="D36" s="29">
        <f t="shared" si="0"/>
        <v>0</v>
      </c>
      <c r="E36" s="10"/>
      <c r="F36" s="35"/>
      <c r="G36" s="10"/>
      <c r="H36" s="10"/>
      <c r="I36" s="4"/>
      <c r="J36" s="4"/>
      <c r="K36" s="45"/>
      <c r="L36" s="4"/>
      <c r="M36" s="10"/>
      <c r="N36" s="34"/>
      <c r="O36" s="34"/>
      <c r="P36" s="13"/>
    </row>
    <row r="37" spans="1:16">
      <c r="A37" s="27">
        <v>30</v>
      </c>
      <c r="B37" s="43"/>
      <c r="C37" s="29"/>
      <c r="D37" s="29">
        <f t="shared" si="0"/>
        <v>0</v>
      </c>
      <c r="E37" s="27"/>
      <c r="F37" s="30"/>
      <c r="G37" s="10"/>
      <c r="H37" s="27"/>
      <c r="I37" s="4"/>
      <c r="J37" s="27"/>
      <c r="K37" s="30"/>
      <c r="L37" s="4"/>
      <c r="M37" s="10"/>
      <c r="N37" s="33"/>
      <c r="O37" s="34"/>
      <c r="P37" s="13"/>
    </row>
    <row r="38" spans="1:16">
      <c r="A38" s="27">
        <v>31</v>
      </c>
      <c r="B38" s="43"/>
      <c r="C38" s="29"/>
      <c r="D38" s="29">
        <f t="shared" si="0"/>
        <v>0</v>
      </c>
      <c r="E38" s="4"/>
      <c r="F38" s="30"/>
      <c r="G38" s="30"/>
      <c r="H38" s="27"/>
      <c r="I38" s="4"/>
      <c r="J38" s="27"/>
      <c r="K38" s="30"/>
      <c r="L38" s="4"/>
      <c r="M38" s="10"/>
      <c r="N38" s="33"/>
      <c r="O38" s="34"/>
      <c r="P38" s="13"/>
    </row>
    <row r="39" spans="1:16">
      <c r="A39" s="27">
        <v>32</v>
      </c>
      <c r="B39" s="43"/>
      <c r="C39" s="29"/>
      <c r="D39" s="29">
        <f t="shared" ref="D39:D70" si="1">C39</f>
        <v>0</v>
      </c>
      <c r="E39" s="4"/>
      <c r="F39" s="30"/>
      <c r="G39" s="10"/>
      <c r="H39" s="27"/>
      <c r="I39" s="4"/>
      <c r="J39" s="27"/>
      <c r="K39" s="30"/>
      <c r="L39" s="4"/>
      <c r="M39" s="10"/>
      <c r="N39" s="33"/>
      <c r="O39" s="34"/>
      <c r="P39" s="13"/>
    </row>
    <row r="40" spans="1:16">
      <c r="A40" s="27">
        <v>33</v>
      </c>
      <c r="B40" s="43"/>
      <c r="C40" s="29"/>
      <c r="D40" s="29">
        <f t="shared" si="1"/>
        <v>0</v>
      </c>
      <c r="E40" s="4"/>
      <c r="F40" s="30"/>
      <c r="G40" s="30"/>
      <c r="H40" s="27"/>
      <c r="I40" s="4"/>
      <c r="J40" s="27"/>
      <c r="K40" s="30"/>
      <c r="L40" s="4"/>
      <c r="M40" s="10"/>
      <c r="N40" s="33"/>
      <c r="O40" s="34"/>
      <c r="P40" s="13"/>
    </row>
    <row r="41" spans="1:16">
      <c r="A41" s="27">
        <v>34</v>
      </c>
      <c r="B41" s="43"/>
      <c r="C41" s="29"/>
      <c r="D41" s="29">
        <f t="shared" si="1"/>
        <v>0</v>
      </c>
      <c r="E41" s="4"/>
      <c r="F41" s="30"/>
      <c r="G41" s="10"/>
      <c r="H41" s="27"/>
      <c r="I41" s="4"/>
      <c r="J41" s="27"/>
      <c r="K41" s="30"/>
      <c r="L41" s="4"/>
      <c r="M41" s="10"/>
      <c r="N41" s="33"/>
      <c r="O41" s="34"/>
      <c r="P41" s="13"/>
    </row>
    <row r="42" spans="1:16">
      <c r="A42" s="27">
        <v>35</v>
      </c>
      <c r="B42" s="43"/>
      <c r="C42" s="29"/>
      <c r="D42" s="29">
        <f t="shared" si="1"/>
        <v>0</v>
      </c>
      <c r="E42" s="10"/>
      <c r="F42" s="30"/>
      <c r="G42" s="30"/>
      <c r="H42" s="27"/>
      <c r="I42" s="4"/>
      <c r="J42" s="27"/>
      <c r="K42" s="10"/>
      <c r="L42" s="4"/>
      <c r="M42" s="10"/>
      <c r="N42" s="33"/>
      <c r="O42" s="34"/>
      <c r="P42" s="13"/>
    </row>
    <row r="43" spans="1:16">
      <c r="A43" s="27">
        <v>36</v>
      </c>
      <c r="B43" s="43"/>
      <c r="C43" s="29"/>
      <c r="D43" s="29">
        <f t="shared" si="1"/>
        <v>0</v>
      </c>
      <c r="E43" s="10"/>
      <c r="F43" s="30"/>
      <c r="G43" s="10"/>
      <c r="H43" s="27"/>
      <c r="I43" s="4"/>
      <c r="J43" s="27"/>
      <c r="K43" s="45"/>
      <c r="L43" s="4"/>
      <c r="M43" s="10"/>
      <c r="N43" s="33"/>
      <c r="O43" s="34"/>
      <c r="P43" s="13"/>
    </row>
    <row r="44" spans="1:16">
      <c r="A44" s="27">
        <v>37</v>
      </c>
      <c r="B44" s="43"/>
      <c r="C44" s="29"/>
      <c r="D44" s="29">
        <f t="shared" si="1"/>
        <v>0</v>
      </c>
      <c r="E44" s="10"/>
      <c r="F44" s="30"/>
      <c r="G44" s="30"/>
      <c r="H44" s="27"/>
      <c r="I44" s="4"/>
      <c r="J44" s="27"/>
      <c r="K44" s="4"/>
      <c r="L44" s="4"/>
      <c r="M44" s="10"/>
      <c r="N44" s="33"/>
      <c r="O44" s="34"/>
      <c r="P44" s="13"/>
    </row>
    <row r="45" spans="1:16">
      <c r="A45" s="27">
        <v>38</v>
      </c>
      <c r="B45" s="43"/>
      <c r="C45" s="29"/>
      <c r="D45" s="29">
        <f t="shared" si="1"/>
        <v>0</v>
      </c>
      <c r="E45" s="4"/>
      <c r="F45" s="30"/>
      <c r="G45" s="10"/>
      <c r="H45" s="27"/>
      <c r="I45" s="4"/>
      <c r="J45" s="27"/>
      <c r="K45" s="4"/>
      <c r="L45" s="4"/>
      <c r="M45" s="10"/>
      <c r="N45" s="33"/>
      <c r="O45" s="34"/>
      <c r="P45" s="13"/>
    </row>
    <row r="46" spans="1:16">
      <c r="A46" s="27">
        <v>39</v>
      </c>
      <c r="B46" s="43"/>
      <c r="C46" s="29"/>
      <c r="D46" s="29">
        <f t="shared" si="1"/>
        <v>0</v>
      </c>
      <c r="E46" s="27"/>
      <c r="F46" s="30"/>
      <c r="G46" s="30"/>
      <c r="H46" s="27"/>
      <c r="I46" s="4"/>
      <c r="J46" s="27"/>
      <c r="K46" s="30"/>
      <c r="L46" s="4"/>
      <c r="M46" s="10"/>
      <c r="N46" s="33"/>
      <c r="O46" s="34"/>
      <c r="P46" s="13"/>
    </row>
    <row r="47" spans="1:16">
      <c r="A47" s="27">
        <v>40</v>
      </c>
      <c r="B47" s="43"/>
      <c r="C47" s="29"/>
      <c r="D47" s="29">
        <f t="shared" si="1"/>
        <v>0</v>
      </c>
      <c r="E47" s="30"/>
      <c r="F47" s="30"/>
      <c r="G47" s="10"/>
      <c r="H47" s="27"/>
      <c r="I47" s="4"/>
      <c r="J47" s="27"/>
      <c r="K47" s="30"/>
      <c r="L47" s="4"/>
      <c r="M47" s="10"/>
      <c r="N47" s="33"/>
      <c r="O47" s="34"/>
      <c r="P47" s="13"/>
    </row>
    <row r="48" spans="1:16">
      <c r="A48" s="27">
        <v>41</v>
      </c>
      <c r="B48" s="43"/>
      <c r="C48" s="29"/>
      <c r="D48" s="29">
        <f t="shared" si="1"/>
        <v>0</v>
      </c>
      <c r="E48" s="30"/>
      <c r="F48" s="30"/>
      <c r="G48" s="10"/>
      <c r="H48" s="27"/>
      <c r="I48" s="4"/>
      <c r="J48" s="27"/>
      <c r="K48" s="30"/>
      <c r="L48" s="4"/>
      <c r="M48" s="10"/>
      <c r="N48" s="33"/>
      <c r="O48" s="34"/>
      <c r="P48" s="13"/>
    </row>
    <row r="49" spans="1:16">
      <c r="A49" s="27">
        <v>42</v>
      </c>
      <c r="B49" s="43"/>
      <c r="C49" s="29"/>
      <c r="D49" s="29">
        <f t="shared" si="1"/>
        <v>0</v>
      </c>
      <c r="E49" s="30"/>
      <c r="F49" s="30"/>
      <c r="G49" s="27"/>
      <c r="H49" s="27"/>
      <c r="I49" s="4"/>
      <c r="J49" s="27"/>
      <c r="K49" s="30"/>
      <c r="L49" s="4"/>
      <c r="M49" s="10"/>
      <c r="N49" s="33"/>
      <c r="O49" s="34"/>
      <c r="P49" s="13"/>
    </row>
    <row r="50" spans="1:16">
      <c r="A50" s="27">
        <v>43</v>
      </c>
      <c r="B50" s="43"/>
      <c r="C50" s="29"/>
      <c r="D50" s="29">
        <f t="shared" si="1"/>
        <v>0</v>
      </c>
      <c r="E50" s="30"/>
      <c r="F50" s="30"/>
      <c r="G50" s="30"/>
      <c r="H50" s="27"/>
      <c r="I50" s="30"/>
      <c r="J50" s="30"/>
      <c r="K50" s="30"/>
      <c r="L50" s="4"/>
      <c r="M50" s="10"/>
      <c r="N50" s="33"/>
      <c r="O50" s="34"/>
      <c r="P50" s="13"/>
    </row>
    <row r="51" spans="1:16">
      <c r="A51" s="27">
        <v>44</v>
      </c>
      <c r="B51" s="43"/>
      <c r="C51" s="29"/>
      <c r="D51" s="29">
        <f t="shared" si="1"/>
        <v>0</v>
      </c>
      <c r="E51" s="30"/>
      <c r="F51" s="30"/>
      <c r="G51" s="30"/>
      <c r="H51" s="27"/>
      <c r="I51" s="30"/>
      <c r="J51" s="30"/>
      <c r="K51" s="30"/>
      <c r="L51" s="4"/>
      <c r="M51" s="10"/>
      <c r="N51" s="33"/>
      <c r="O51" s="34"/>
      <c r="P51" s="13"/>
    </row>
    <row r="52" spans="1:16">
      <c r="A52" s="27">
        <v>45</v>
      </c>
      <c r="B52" s="43"/>
      <c r="C52" s="29"/>
      <c r="D52" s="29">
        <f t="shared" si="1"/>
        <v>0</v>
      </c>
      <c r="E52" s="30"/>
      <c r="F52" s="30"/>
      <c r="G52" s="30"/>
      <c r="H52" s="27"/>
      <c r="I52" s="30"/>
      <c r="J52" s="30"/>
      <c r="K52" s="30"/>
      <c r="L52" s="4"/>
      <c r="M52" s="10"/>
      <c r="N52" s="33"/>
      <c r="O52" s="34"/>
      <c r="P52" s="13"/>
    </row>
    <row r="53" spans="1:16">
      <c r="A53" s="27">
        <v>46</v>
      </c>
      <c r="B53" s="43"/>
      <c r="C53" s="29"/>
      <c r="D53" s="29">
        <f t="shared" si="1"/>
        <v>0</v>
      </c>
      <c r="E53" s="30"/>
      <c r="F53" s="30"/>
      <c r="G53" s="30"/>
      <c r="H53" s="27"/>
      <c r="I53" s="30"/>
      <c r="J53" s="30"/>
      <c r="K53" s="30"/>
      <c r="L53" s="4"/>
      <c r="M53" s="10"/>
      <c r="N53" s="33"/>
      <c r="O53" s="34"/>
      <c r="P53" s="13"/>
    </row>
    <row r="54" spans="1:16">
      <c r="A54" s="27">
        <v>47</v>
      </c>
      <c r="B54" s="43"/>
      <c r="C54" s="29"/>
      <c r="D54" s="29">
        <f t="shared" si="1"/>
        <v>0</v>
      </c>
      <c r="E54" s="30"/>
      <c r="F54" s="30"/>
      <c r="G54" s="30"/>
      <c r="H54" s="27"/>
      <c r="I54" s="30"/>
      <c r="J54" s="30"/>
      <c r="K54" s="30"/>
      <c r="L54" s="4"/>
      <c r="M54" s="31"/>
      <c r="N54" s="33"/>
      <c r="O54" s="34"/>
    </row>
    <row r="55" spans="1:16">
      <c r="A55" s="27">
        <v>48</v>
      </c>
      <c r="B55" s="43"/>
      <c r="C55" s="29"/>
      <c r="D55" s="29">
        <f t="shared" si="1"/>
        <v>0</v>
      </c>
      <c r="E55" s="30"/>
      <c r="F55" s="30"/>
      <c r="G55" s="30"/>
      <c r="H55" s="27"/>
      <c r="I55" s="30"/>
      <c r="J55" s="30"/>
      <c r="K55" s="30"/>
      <c r="L55" s="4"/>
      <c r="M55" s="10"/>
      <c r="N55" s="33"/>
      <c r="O55" s="34"/>
      <c r="P55" s="13"/>
    </row>
    <row r="56" spans="1:16">
      <c r="A56" s="27"/>
      <c r="B56" s="43"/>
      <c r="C56" s="29"/>
      <c r="D56" s="29">
        <f t="shared" si="1"/>
        <v>0</v>
      </c>
      <c r="E56" s="30"/>
      <c r="F56" s="30"/>
      <c r="G56" s="30"/>
      <c r="H56" s="27"/>
      <c r="I56" s="30"/>
      <c r="J56" s="30"/>
      <c r="K56" s="30"/>
      <c r="L56" s="4"/>
      <c r="M56" s="10"/>
      <c r="N56" s="33"/>
      <c r="O56" s="34"/>
      <c r="P56" s="13"/>
    </row>
    <row r="57" spans="1:16">
      <c r="A57" s="27"/>
      <c r="B57" s="43"/>
      <c r="C57" s="29"/>
      <c r="D57" s="29">
        <f t="shared" si="1"/>
        <v>0</v>
      </c>
      <c r="E57" s="30"/>
      <c r="F57" s="30"/>
      <c r="G57" s="30"/>
      <c r="H57" s="27"/>
      <c r="I57" s="30"/>
      <c r="J57" s="30"/>
      <c r="K57" s="30"/>
      <c r="L57" s="4"/>
      <c r="M57" s="10"/>
      <c r="N57" s="33"/>
      <c r="O57" s="34"/>
    </row>
    <row r="58" spans="1:16">
      <c r="A58" s="27">
        <v>49</v>
      </c>
      <c r="B58" s="43"/>
      <c r="C58" s="29"/>
      <c r="D58" s="29">
        <f t="shared" si="1"/>
        <v>0</v>
      </c>
      <c r="E58" s="30"/>
      <c r="F58" s="30"/>
      <c r="G58" s="30"/>
      <c r="H58" s="27"/>
      <c r="I58" s="30"/>
      <c r="J58" s="30"/>
      <c r="K58" s="30"/>
      <c r="L58" s="4"/>
      <c r="M58" s="10"/>
      <c r="N58" s="33"/>
      <c r="O58" s="34"/>
      <c r="P58" s="13"/>
    </row>
    <row r="59" spans="1:16">
      <c r="A59" s="27">
        <v>50</v>
      </c>
      <c r="B59" s="43"/>
      <c r="C59" s="29"/>
      <c r="D59" s="29">
        <f t="shared" si="1"/>
        <v>0</v>
      </c>
      <c r="E59" s="30"/>
      <c r="F59" s="30"/>
      <c r="G59" s="30"/>
      <c r="H59" s="27"/>
      <c r="I59" s="30"/>
      <c r="J59" s="30"/>
      <c r="K59" s="30"/>
      <c r="L59" s="4"/>
      <c r="M59" s="10"/>
      <c r="N59" s="33"/>
      <c r="O59" s="34"/>
      <c r="P59" s="13"/>
    </row>
    <row r="60" spans="1:16">
      <c r="A60" s="27">
        <v>51</v>
      </c>
      <c r="B60" s="43"/>
      <c r="C60" s="29"/>
      <c r="D60" s="29">
        <f t="shared" si="1"/>
        <v>0</v>
      </c>
      <c r="E60" s="30"/>
      <c r="F60" s="30"/>
      <c r="G60" s="30"/>
      <c r="H60" s="27"/>
      <c r="I60" s="30"/>
      <c r="J60" s="30"/>
      <c r="K60" s="30"/>
      <c r="L60" s="4"/>
      <c r="M60" s="10"/>
      <c r="N60" s="33"/>
      <c r="O60" s="34"/>
      <c r="P60" s="13"/>
    </row>
    <row r="61" spans="1:16">
      <c r="A61" s="27">
        <v>52</v>
      </c>
      <c r="B61" s="43"/>
      <c r="C61" s="29"/>
      <c r="D61" s="29">
        <f t="shared" si="1"/>
        <v>0</v>
      </c>
      <c r="E61" s="30"/>
      <c r="F61" s="30"/>
      <c r="G61" s="30"/>
      <c r="H61" s="27"/>
      <c r="I61" s="30"/>
      <c r="J61" s="30"/>
      <c r="K61" s="30"/>
      <c r="L61" s="4"/>
      <c r="M61" s="10"/>
      <c r="N61" s="33"/>
      <c r="O61" s="34"/>
      <c r="P61" s="13"/>
    </row>
    <row r="62" spans="1:16">
      <c r="A62" s="27">
        <v>53</v>
      </c>
      <c r="B62" s="43"/>
      <c r="C62" s="29"/>
      <c r="D62" s="29">
        <f t="shared" si="1"/>
        <v>0</v>
      </c>
      <c r="E62" s="30"/>
      <c r="F62" s="30"/>
      <c r="G62" s="30"/>
      <c r="H62" s="27"/>
      <c r="I62" s="30"/>
      <c r="J62" s="30"/>
      <c r="K62" s="30"/>
      <c r="L62" s="4"/>
      <c r="M62" s="10"/>
      <c r="N62" s="33"/>
      <c r="O62" s="34"/>
      <c r="P62" s="13"/>
    </row>
    <row r="63" spans="1:16">
      <c r="A63" s="27">
        <v>54</v>
      </c>
      <c r="B63" s="43"/>
      <c r="C63" s="29"/>
      <c r="D63" s="29">
        <f t="shared" si="1"/>
        <v>0</v>
      </c>
      <c r="E63" s="27"/>
      <c r="F63" s="27"/>
      <c r="G63" s="27"/>
      <c r="H63" s="27"/>
      <c r="I63" s="30"/>
      <c r="J63" s="30"/>
      <c r="K63" s="30"/>
      <c r="L63" s="4"/>
      <c r="M63" s="31"/>
      <c r="N63" s="33"/>
      <c r="O63" s="34"/>
    </row>
    <row r="64" spans="1:16">
      <c r="A64" s="27">
        <v>55</v>
      </c>
      <c r="B64" s="43"/>
      <c r="C64" s="29"/>
      <c r="D64" s="29">
        <f t="shared" si="1"/>
        <v>0</v>
      </c>
      <c r="E64" s="27"/>
      <c r="F64" s="27"/>
      <c r="G64" s="27"/>
      <c r="H64" s="27"/>
      <c r="I64" s="30"/>
      <c r="J64" s="30"/>
      <c r="K64" s="30"/>
      <c r="L64" s="4"/>
      <c r="M64" s="31"/>
      <c r="N64" s="33"/>
      <c r="O64" s="34"/>
    </row>
    <row r="65" spans="1:16">
      <c r="A65" s="27">
        <v>56</v>
      </c>
      <c r="B65" s="43"/>
      <c r="C65" s="29"/>
      <c r="D65" s="29">
        <f t="shared" si="1"/>
        <v>0</v>
      </c>
      <c r="E65" s="27"/>
      <c r="F65" s="27"/>
      <c r="G65" s="27"/>
      <c r="H65" s="27"/>
      <c r="I65" s="30"/>
      <c r="J65" s="30"/>
      <c r="K65" s="30"/>
      <c r="L65" s="4"/>
      <c r="M65" s="31"/>
      <c r="N65" s="33"/>
      <c r="O65" s="34"/>
    </row>
    <row r="66" spans="1:16">
      <c r="A66" s="27">
        <v>57</v>
      </c>
      <c r="B66" s="43"/>
      <c r="C66" s="29"/>
      <c r="D66" s="29">
        <f t="shared" si="1"/>
        <v>0</v>
      </c>
      <c r="E66" s="27"/>
      <c r="F66" s="27"/>
      <c r="G66" s="27"/>
      <c r="H66" s="27"/>
      <c r="I66" s="30"/>
      <c r="J66" s="30"/>
      <c r="K66" s="30"/>
      <c r="L66" s="4"/>
      <c r="M66" s="31"/>
      <c r="N66" s="33"/>
      <c r="O66" s="34"/>
    </row>
    <row r="67" spans="1:16">
      <c r="A67" s="27">
        <v>58</v>
      </c>
      <c r="B67" s="43"/>
      <c r="C67" s="29"/>
      <c r="D67" s="29">
        <f t="shared" si="1"/>
        <v>0</v>
      </c>
      <c r="E67" s="30"/>
      <c r="F67" s="30"/>
      <c r="G67" s="30"/>
      <c r="H67" s="27"/>
      <c r="I67" s="30"/>
      <c r="J67" s="30"/>
      <c r="K67" s="30"/>
      <c r="L67" s="4"/>
      <c r="M67" s="10"/>
      <c r="N67" s="33"/>
      <c r="O67" s="34"/>
      <c r="P67" s="13"/>
    </row>
    <row r="68" spans="1:16">
      <c r="A68" s="27"/>
      <c r="B68" s="43"/>
      <c r="C68" s="29"/>
      <c r="D68" s="29">
        <f t="shared" si="1"/>
        <v>0</v>
      </c>
      <c r="E68" s="10"/>
      <c r="F68" s="44"/>
      <c r="G68" s="10"/>
      <c r="H68" s="10"/>
      <c r="I68" s="4"/>
      <c r="J68" s="4"/>
      <c r="K68" s="4"/>
      <c r="L68" s="4"/>
      <c r="M68" s="10"/>
      <c r="N68" s="33"/>
      <c r="O68" s="34"/>
      <c r="P68" s="13"/>
    </row>
    <row r="69" spans="1:16">
      <c r="A69" s="27">
        <v>59</v>
      </c>
      <c r="B69" s="43"/>
      <c r="C69" s="29"/>
      <c r="D69" s="29">
        <f t="shared" si="1"/>
        <v>0</v>
      </c>
      <c r="E69" s="30"/>
      <c r="F69" s="30"/>
      <c r="G69" s="30"/>
      <c r="H69" s="27"/>
      <c r="I69" s="30"/>
      <c r="J69" s="30"/>
      <c r="K69" s="30"/>
      <c r="L69" s="4"/>
      <c r="M69" s="31"/>
      <c r="N69" s="33"/>
      <c r="O69" s="34"/>
    </row>
    <row r="70" spans="1:16">
      <c r="A70" s="27">
        <v>60</v>
      </c>
      <c r="B70" s="43"/>
      <c r="C70" s="29"/>
      <c r="D70" s="29">
        <f t="shared" si="1"/>
        <v>0</v>
      </c>
      <c r="E70" s="30"/>
      <c r="F70" s="30"/>
      <c r="G70" s="30"/>
      <c r="H70" s="27"/>
      <c r="I70" s="30"/>
      <c r="J70" s="27"/>
      <c r="K70" s="30"/>
      <c r="L70" s="4"/>
      <c r="M70" s="31"/>
      <c r="N70" s="33"/>
      <c r="O70" s="34"/>
    </row>
    <row r="71" spans="1:16">
      <c r="A71" s="27">
        <v>61</v>
      </c>
      <c r="B71" s="43"/>
      <c r="C71" s="29"/>
      <c r="D71" s="29">
        <f t="shared" ref="D71:D108" si="2">C71</f>
        <v>0</v>
      </c>
      <c r="E71" s="30"/>
      <c r="F71" s="30"/>
      <c r="G71" s="30"/>
      <c r="H71" s="27"/>
      <c r="I71" s="30"/>
      <c r="J71" s="27"/>
      <c r="K71" s="29"/>
      <c r="L71" s="4"/>
      <c r="M71" s="31"/>
      <c r="N71" s="33"/>
      <c r="O71" s="34"/>
    </row>
    <row r="72" spans="1:16">
      <c r="A72" s="27">
        <v>62</v>
      </c>
      <c r="B72" s="43"/>
      <c r="C72" s="29"/>
      <c r="D72" s="29">
        <f t="shared" si="2"/>
        <v>0</v>
      </c>
      <c r="E72" s="30"/>
      <c r="F72" s="30"/>
      <c r="G72" s="30"/>
      <c r="H72" s="27"/>
      <c r="I72" s="30"/>
      <c r="J72" s="27"/>
      <c r="K72" s="30"/>
      <c r="L72" s="4"/>
      <c r="M72" s="31"/>
      <c r="N72" s="33"/>
      <c r="O72" s="34"/>
    </row>
    <row r="73" spans="1:16">
      <c r="A73" s="27">
        <v>63</v>
      </c>
      <c r="B73" s="43"/>
      <c r="C73" s="29"/>
      <c r="D73" s="29">
        <f t="shared" si="2"/>
        <v>0</v>
      </c>
      <c r="E73" s="30"/>
      <c r="F73" s="30"/>
      <c r="G73" s="30"/>
      <c r="H73" s="27"/>
      <c r="I73" s="30"/>
      <c r="J73" s="27"/>
      <c r="K73" s="30"/>
      <c r="L73" s="4"/>
      <c r="M73" s="31"/>
      <c r="N73" s="33"/>
      <c r="O73" s="34"/>
    </row>
    <row r="74" spans="1:16">
      <c r="A74" s="27">
        <v>64</v>
      </c>
      <c r="B74" s="43"/>
      <c r="C74" s="29"/>
      <c r="D74" s="29">
        <f t="shared" si="2"/>
        <v>0</v>
      </c>
      <c r="E74" s="30"/>
      <c r="F74" s="30"/>
      <c r="G74" s="30"/>
      <c r="H74" s="27"/>
      <c r="I74" s="30"/>
      <c r="J74" s="27"/>
      <c r="K74" s="30"/>
      <c r="L74" s="4"/>
      <c r="M74" s="31"/>
      <c r="N74" s="33"/>
      <c r="O74" s="34"/>
    </row>
    <row r="75" spans="1:16">
      <c r="A75" s="27">
        <v>65</v>
      </c>
      <c r="B75" s="43"/>
      <c r="C75" s="29"/>
      <c r="D75" s="29">
        <f t="shared" si="2"/>
        <v>0</v>
      </c>
      <c r="E75" s="30"/>
      <c r="F75" s="30"/>
      <c r="G75" s="30"/>
      <c r="H75" s="27"/>
      <c r="I75" s="30"/>
      <c r="J75" s="30"/>
      <c r="K75" s="30"/>
      <c r="L75" s="4"/>
      <c r="M75" s="31"/>
      <c r="N75" s="33"/>
      <c r="O75" s="34"/>
    </row>
    <row r="76" spans="1:16">
      <c r="A76" s="27">
        <v>66</v>
      </c>
      <c r="B76" s="43"/>
      <c r="C76" s="29"/>
      <c r="D76" s="29">
        <f t="shared" si="2"/>
        <v>0</v>
      </c>
      <c r="E76" s="30"/>
      <c r="F76" s="48"/>
      <c r="G76" s="30"/>
      <c r="H76" s="27"/>
      <c r="I76" s="30"/>
      <c r="J76" s="30"/>
      <c r="K76" s="30"/>
      <c r="L76" s="4"/>
      <c r="M76" s="31"/>
      <c r="N76" s="33"/>
      <c r="O76" s="34"/>
      <c r="P76" s="13"/>
    </row>
    <row r="77" spans="1:16">
      <c r="A77" s="27"/>
      <c r="B77" s="43"/>
      <c r="C77" s="29"/>
      <c r="D77" s="29">
        <f t="shared" si="2"/>
        <v>0</v>
      </c>
      <c r="E77" s="10"/>
      <c r="F77" s="44"/>
      <c r="G77" s="10"/>
      <c r="H77" s="10"/>
      <c r="I77" s="4"/>
      <c r="J77" s="4"/>
      <c r="K77" s="4"/>
      <c r="L77" s="4"/>
      <c r="M77" s="10"/>
      <c r="N77" s="33"/>
      <c r="O77" s="34"/>
      <c r="P77" s="13"/>
    </row>
    <row r="78" spans="1:16">
      <c r="A78" s="27"/>
      <c r="B78" s="43"/>
      <c r="C78" s="29"/>
      <c r="D78" s="29">
        <f t="shared" si="2"/>
        <v>0</v>
      </c>
      <c r="E78" s="10"/>
      <c r="F78" s="44"/>
      <c r="G78" s="10"/>
      <c r="H78" s="10"/>
      <c r="I78" s="4"/>
      <c r="J78" s="4"/>
      <c r="K78" s="4"/>
      <c r="L78" s="4"/>
      <c r="M78" s="10"/>
      <c r="N78" s="33"/>
      <c r="O78" s="34"/>
    </row>
    <row r="79" spans="1:16">
      <c r="A79" s="27">
        <v>67</v>
      </c>
      <c r="B79" s="43"/>
      <c r="C79" s="29"/>
      <c r="D79" s="29">
        <f t="shared" si="2"/>
        <v>0</v>
      </c>
      <c r="E79" s="10"/>
      <c r="F79" s="44"/>
      <c r="G79" s="10"/>
      <c r="H79" s="10"/>
      <c r="I79" s="4"/>
      <c r="J79" s="4"/>
      <c r="K79" s="45"/>
      <c r="L79" s="4"/>
      <c r="M79" s="31"/>
      <c r="N79" s="33"/>
      <c r="O79" s="34"/>
      <c r="P79" s="13"/>
    </row>
    <row r="80" spans="1:16">
      <c r="A80" s="27">
        <v>68</v>
      </c>
      <c r="B80" s="43"/>
      <c r="C80" s="29"/>
      <c r="D80" s="29">
        <f t="shared" si="2"/>
        <v>0</v>
      </c>
      <c r="E80" s="10"/>
      <c r="F80" s="44"/>
      <c r="G80" s="10"/>
      <c r="H80" s="10"/>
      <c r="I80" s="4"/>
      <c r="J80" s="4"/>
      <c r="K80" s="45"/>
      <c r="L80" s="4"/>
      <c r="M80" s="31"/>
      <c r="N80" s="33"/>
      <c r="O80" s="34"/>
      <c r="P80" s="13"/>
    </row>
    <row r="81" spans="1:16">
      <c r="A81" s="27">
        <v>69</v>
      </c>
      <c r="B81" s="43"/>
      <c r="C81" s="29"/>
      <c r="D81" s="29">
        <f t="shared" si="2"/>
        <v>0</v>
      </c>
      <c r="E81" s="10"/>
      <c r="F81" s="44"/>
      <c r="G81" s="10"/>
      <c r="H81" s="10"/>
      <c r="I81" s="4"/>
      <c r="J81" s="4"/>
      <c r="K81" s="45"/>
      <c r="L81" s="4"/>
      <c r="M81" s="31"/>
      <c r="N81" s="33"/>
      <c r="O81" s="34"/>
      <c r="P81" s="13"/>
    </row>
    <row r="82" spans="1:16">
      <c r="A82" s="27">
        <v>70</v>
      </c>
      <c r="B82" s="43"/>
      <c r="C82" s="29"/>
      <c r="D82" s="29">
        <f t="shared" si="2"/>
        <v>0</v>
      </c>
      <c r="E82" s="10"/>
      <c r="F82" s="44"/>
      <c r="G82" s="10"/>
      <c r="H82" s="10"/>
      <c r="I82" s="4"/>
      <c r="J82" s="4"/>
      <c r="K82" s="4"/>
      <c r="L82" s="4"/>
      <c r="M82" s="31"/>
      <c r="N82" s="33"/>
      <c r="O82" s="34"/>
    </row>
    <row r="83" spans="1:16">
      <c r="A83" s="27">
        <v>71</v>
      </c>
      <c r="B83" s="43"/>
      <c r="C83" s="29"/>
      <c r="D83" s="29">
        <f t="shared" si="2"/>
        <v>0</v>
      </c>
      <c r="E83" s="10"/>
      <c r="F83" s="44"/>
      <c r="G83" s="10"/>
      <c r="H83" s="10"/>
      <c r="I83" s="4"/>
      <c r="J83" s="4"/>
      <c r="K83" s="45"/>
      <c r="L83" s="4"/>
      <c r="M83" s="31"/>
      <c r="N83" s="33"/>
      <c r="O83" s="34"/>
      <c r="P83" s="13"/>
    </row>
    <row r="84" spans="1:16">
      <c r="A84" s="27">
        <v>72</v>
      </c>
      <c r="B84" s="43"/>
      <c r="C84" s="29"/>
      <c r="D84" s="29">
        <f t="shared" si="2"/>
        <v>0</v>
      </c>
      <c r="E84" s="30"/>
      <c r="F84" s="30"/>
      <c r="G84" s="30"/>
      <c r="H84" s="27"/>
      <c r="I84" s="30"/>
      <c r="J84" s="30"/>
      <c r="K84" s="30"/>
      <c r="L84" s="4"/>
      <c r="M84" s="31"/>
      <c r="N84" s="33"/>
      <c r="O84" s="34"/>
      <c r="P84" s="13"/>
    </row>
    <row r="85" spans="1:16">
      <c r="A85" s="27">
        <v>73</v>
      </c>
      <c r="B85" s="43"/>
      <c r="C85" s="29"/>
      <c r="D85" s="29">
        <f t="shared" si="2"/>
        <v>0</v>
      </c>
      <c r="E85" s="30"/>
      <c r="F85" s="30"/>
      <c r="G85" s="30"/>
      <c r="H85" s="27"/>
      <c r="I85" s="30"/>
      <c r="J85" s="30"/>
      <c r="K85" s="30"/>
      <c r="L85" s="4"/>
      <c r="M85" s="31"/>
      <c r="N85" s="33"/>
      <c r="O85" s="34"/>
      <c r="P85" s="13"/>
    </row>
    <row r="86" spans="1:16">
      <c r="A86" s="27">
        <v>74</v>
      </c>
      <c r="B86" s="43"/>
      <c r="C86" s="29"/>
      <c r="D86" s="29">
        <f t="shared" si="2"/>
        <v>0</v>
      </c>
      <c r="E86" s="10"/>
      <c r="F86" s="44"/>
      <c r="G86" s="10"/>
      <c r="H86" s="10"/>
      <c r="I86" s="4"/>
      <c r="J86" s="4"/>
      <c r="K86" s="45"/>
      <c r="L86" s="4"/>
      <c r="M86" s="31"/>
      <c r="N86" s="33"/>
      <c r="O86" s="34"/>
      <c r="P86" s="13"/>
    </row>
    <row r="87" spans="1:16">
      <c r="A87" s="27">
        <v>75</v>
      </c>
      <c r="B87" s="43"/>
      <c r="C87" s="29"/>
      <c r="D87" s="29">
        <f t="shared" si="2"/>
        <v>0</v>
      </c>
      <c r="E87" s="4"/>
      <c r="F87" s="44"/>
      <c r="G87" s="10"/>
      <c r="H87" s="10"/>
      <c r="I87" s="4"/>
      <c r="J87" s="4"/>
      <c r="K87" s="45"/>
      <c r="L87" s="4"/>
      <c r="M87" s="31"/>
      <c r="N87" s="33"/>
      <c r="O87" s="34"/>
      <c r="P87" s="13"/>
    </row>
    <row r="88" spans="1:16">
      <c r="A88" s="27">
        <v>76</v>
      </c>
      <c r="B88" s="43"/>
      <c r="C88" s="29"/>
      <c r="D88" s="29">
        <f t="shared" si="2"/>
        <v>0</v>
      </c>
      <c r="E88" s="4"/>
      <c r="F88" s="44"/>
      <c r="G88" s="10"/>
      <c r="H88" s="10"/>
      <c r="I88" s="4"/>
      <c r="J88" s="4"/>
      <c r="K88" s="45"/>
      <c r="L88" s="4"/>
      <c r="M88" s="31"/>
      <c r="N88" s="33"/>
      <c r="O88" s="34"/>
      <c r="P88" s="13"/>
    </row>
    <row r="89" spans="1:16">
      <c r="A89" s="27">
        <v>77</v>
      </c>
      <c r="B89" s="43"/>
      <c r="C89" s="29"/>
      <c r="D89" s="29">
        <f t="shared" si="2"/>
        <v>0</v>
      </c>
      <c r="E89" s="10"/>
      <c r="F89" s="44"/>
      <c r="G89" s="10"/>
      <c r="H89" s="10"/>
      <c r="I89" s="4"/>
      <c r="J89" s="4"/>
      <c r="K89" s="45"/>
      <c r="L89" s="4"/>
      <c r="M89" s="31"/>
      <c r="N89" s="33"/>
      <c r="O89" s="34"/>
      <c r="P89" s="13"/>
    </row>
    <row r="90" spans="1:16">
      <c r="A90" s="27">
        <v>78</v>
      </c>
      <c r="B90" s="43"/>
      <c r="C90" s="29"/>
      <c r="D90" s="29">
        <f t="shared" si="2"/>
        <v>0</v>
      </c>
      <c r="E90" s="4"/>
      <c r="F90" s="44"/>
      <c r="G90" s="10"/>
      <c r="H90" s="10"/>
      <c r="I90" s="4"/>
      <c r="J90" s="4"/>
      <c r="K90" s="45"/>
      <c r="L90" s="4"/>
      <c r="M90" s="31"/>
      <c r="N90" s="33"/>
      <c r="O90" s="34"/>
      <c r="P90" s="13"/>
    </row>
    <row r="91" spans="1:16">
      <c r="A91" s="27">
        <v>79</v>
      </c>
      <c r="B91" s="43"/>
      <c r="C91" s="29"/>
      <c r="D91" s="29">
        <f t="shared" si="2"/>
        <v>0</v>
      </c>
      <c r="E91" s="4"/>
      <c r="F91" s="44"/>
      <c r="G91" s="10"/>
      <c r="H91" s="10"/>
      <c r="I91" s="4"/>
      <c r="J91" s="4"/>
      <c r="K91" s="45"/>
      <c r="L91" s="4"/>
      <c r="M91" s="31"/>
      <c r="N91" s="33"/>
      <c r="O91" s="34"/>
      <c r="P91" s="13"/>
    </row>
    <row r="92" spans="1:16">
      <c r="A92" s="27">
        <v>80</v>
      </c>
      <c r="B92" s="43"/>
      <c r="C92" s="29"/>
      <c r="D92" s="29">
        <f t="shared" si="2"/>
        <v>0</v>
      </c>
      <c r="E92" s="4"/>
      <c r="F92" s="44"/>
      <c r="G92" s="10"/>
      <c r="H92" s="10"/>
      <c r="I92" s="4"/>
      <c r="J92" s="4"/>
      <c r="K92" s="45"/>
      <c r="L92" s="4"/>
      <c r="M92" s="31"/>
      <c r="N92" s="33"/>
      <c r="O92" s="34"/>
      <c r="P92" s="13"/>
    </row>
    <row r="93" spans="1:16">
      <c r="A93" s="27">
        <v>81</v>
      </c>
      <c r="B93" s="43"/>
      <c r="C93" s="29"/>
      <c r="D93" s="29">
        <f t="shared" si="2"/>
        <v>0</v>
      </c>
      <c r="E93" s="4"/>
      <c r="F93" s="44"/>
      <c r="G93" s="10"/>
      <c r="H93" s="10"/>
      <c r="I93" s="4"/>
      <c r="J93" s="4"/>
      <c r="K93" s="45"/>
      <c r="L93" s="4"/>
      <c r="M93" s="31"/>
      <c r="N93" s="33"/>
      <c r="O93" s="34"/>
      <c r="P93" s="13"/>
    </row>
    <row r="94" spans="1:16">
      <c r="A94" s="27">
        <v>82</v>
      </c>
      <c r="B94" s="43"/>
      <c r="C94" s="29"/>
      <c r="D94" s="29">
        <f t="shared" si="2"/>
        <v>0</v>
      </c>
      <c r="E94" s="10"/>
      <c r="F94" s="44"/>
      <c r="G94" s="10"/>
      <c r="H94" s="10"/>
      <c r="I94" s="4"/>
      <c r="J94" s="4"/>
      <c r="K94" s="45"/>
      <c r="L94" s="4"/>
      <c r="M94" s="31"/>
      <c r="N94" s="33"/>
      <c r="O94" s="34"/>
      <c r="P94" s="13"/>
    </row>
    <row r="95" spans="1:16">
      <c r="A95" s="27">
        <v>83</v>
      </c>
      <c r="B95" s="43"/>
      <c r="C95" s="29"/>
      <c r="D95" s="29">
        <f t="shared" si="2"/>
        <v>0</v>
      </c>
      <c r="E95" s="10"/>
      <c r="F95" s="44"/>
      <c r="G95" s="10"/>
      <c r="H95" s="10"/>
      <c r="I95" s="4"/>
      <c r="J95" s="4"/>
      <c r="K95" s="45"/>
      <c r="L95" s="4"/>
      <c r="M95" s="31"/>
      <c r="N95" s="33"/>
      <c r="O95" s="34"/>
      <c r="P95" s="13"/>
    </row>
    <row r="96" spans="1:16">
      <c r="A96" s="27">
        <v>84</v>
      </c>
      <c r="B96" s="43"/>
      <c r="C96" s="29"/>
      <c r="D96" s="29">
        <f t="shared" si="2"/>
        <v>0</v>
      </c>
      <c r="E96" s="10"/>
      <c r="F96" s="44"/>
      <c r="G96" s="10"/>
      <c r="H96" s="10"/>
      <c r="I96" s="4"/>
      <c r="J96" s="4"/>
      <c r="K96" s="45"/>
      <c r="L96" s="4"/>
      <c r="M96" s="31"/>
      <c r="N96" s="33"/>
      <c r="O96" s="34"/>
      <c r="P96" s="13"/>
    </row>
    <row r="97" spans="1:16">
      <c r="A97" s="27">
        <v>85</v>
      </c>
      <c r="B97" s="43"/>
      <c r="C97" s="29"/>
      <c r="D97" s="29">
        <f t="shared" si="2"/>
        <v>0</v>
      </c>
      <c r="E97" s="10"/>
      <c r="F97" s="44"/>
      <c r="G97" s="10"/>
      <c r="H97" s="10"/>
      <c r="I97" s="4"/>
      <c r="J97" s="4"/>
      <c r="K97" s="45"/>
      <c r="L97" s="4"/>
      <c r="M97" s="31"/>
      <c r="N97" s="33"/>
      <c r="O97" s="34"/>
      <c r="P97" s="13"/>
    </row>
    <row r="98" spans="1:16">
      <c r="A98" s="27">
        <v>86</v>
      </c>
      <c r="B98" s="43"/>
      <c r="C98" s="29"/>
      <c r="D98" s="29">
        <f t="shared" si="2"/>
        <v>0</v>
      </c>
      <c r="E98" s="10"/>
      <c r="F98" s="44"/>
      <c r="G98" s="10"/>
      <c r="H98" s="10"/>
      <c r="I98" s="4"/>
      <c r="J98" s="4"/>
      <c r="K98" s="45"/>
      <c r="L98" s="4"/>
      <c r="M98" s="31"/>
      <c r="N98" s="33"/>
      <c r="O98" s="34"/>
      <c r="P98" s="13"/>
    </row>
    <row r="99" spans="1:16">
      <c r="A99" s="27">
        <v>87</v>
      </c>
      <c r="B99" s="43"/>
      <c r="C99" s="29"/>
      <c r="D99" s="29">
        <f t="shared" si="2"/>
        <v>0</v>
      </c>
      <c r="E99" s="10"/>
      <c r="F99" s="44"/>
      <c r="G99" s="10"/>
      <c r="H99" s="10"/>
      <c r="I99" s="4"/>
      <c r="J99" s="4"/>
      <c r="K99" s="45"/>
      <c r="L99" s="4"/>
      <c r="M99" s="31"/>
      <c r="N99" s="33"/>
      <c r="O99" s="34"/>
      <c r="P99" s="13"/>
    </row>
    <row r="100" spans="1:16">
      <c r="A100" s="27">
        <v>88</v>
      </c>
      <c r="B100" s="43"/>
      <c r="C100" s="29"/>
      <c r="D100" s="29">
        <f t="shared" si="2"/>
        <v>0</v>
      </c>
      <c r="E100" s="10"/>
      <c r="F100" s="44"/>
      <c r="G100" s="10"/>
      <c r="H100" s="10"/>
      <c r="I100" s="4"/>
      <c r="J100" s="4"/>
      <c r="K100" s="4"/>
      <c r="L100" s="4"/>
      <c r="M100" s="31"/>
      <c r="N100" s="33"/>
      <c r="O100" s="34"/>
    </row>
    <row r="101" spans="1:16">
      <c r="A101" s="27">
        <v>89</v>
      </c>
      <c r="B101" s="43"/>
      <c r="C101" s="29"/>
      <c r="D101" s="29">
        <f t="shared" si="2"/>
        <v>0</v>
      </c>
      <c r="E101" s="10"/>
      <c r="F101" s="44"/>
      <c r="G101" s="10"/>
      <c r="H101" s="10"/>
      <c r="I101" s="4"/>
      <c r="J101" s="4"/>
      <c r="K101" s="4"/>
      <c r="L101" s="4"/>
      <c r="M101" s="31"/>
      <c r="N101" s="33"/>
      <c r="O101" s="34"/>
    </row>
    <row r="102" spans="1:16">
      <c r="A102" s="27">
        <v>90</v>
      </c>
      <c r="B102" s="43"/>
      <c r="C102" s="29"/>
      <c r="D102" s="29">
        <f t="shared" si="2"/>
        <v>0</v>
      </c>
      <c r="E102" s="10"/>
      <c r="F102" s="44"/>
      <c r="G102" s="10"/>
      <c r="H102" s="10"/>
      <c r="I102" s="4"/>
      <c r="J102" s="4"/>
      <c r="K102" s="4"/>
      <c r="L102" s="4"/>
      <c r="M102" s="31"/>
      <c r="N102" s="33"/>
      <c r="O102" s="34"/>
    </row>
    <row r="103" spans="1:16">
      <c r="A103" s="27">
        <v>91</v>
      </c>
      <c r="B103" s="43"/>
      <c r="C103" s="29"/>
      <c r="D103" s="29">
        <f t="shared" si="2"/>
        <v>0</v>
      </c>
      <c r="E103" s="10"/>
      <c r="F103" s="44"/>
      <c r="G103" s="10"/>
      <c r="H103" s="10"/>
      <c r="I103" s="4"/>
      <c r="J103" s="4"/>
      <c r="K103" s="4"/>
      <c r="L103" s="4"/>
      <c r="M103" s="31"/>
      <c r="N103" s="33"/>
      <c r="O103" s="34"/>
    </row>
    <row r="104" spans="1:16">
      <c r="A104" s="27">
        <v>92</v>
      </c>
      <c r="B104" s="43"/>
      <c r="C104" s="29"/>
      <c r="D104" s="29">
        <f t="shared" si="2"/>
        <v>0</v>
      </c>
      <c r="E104" s="10"/>
      <c r="F104" s="44"/>
      <c r="G104" s="10"/>
      <c r="H104" s="10"/>
      <c r="I104" s="4"/>
      <c r="J104" s="4"/>
      <c r="K104" s="4"/>
      <c r="L104" s="4"/>
      <c r="M104" s="31"/>
      <c r="N104" s="33"/>
      <c r="O104" s="34"/>
    </row>
    <row r="105" spans="1:16">
      <c r="A105" s="27">
        <v>93</v>
      </c>
      <c r="B105" s="43"/>
      <c r="C105" s="29"/>
      <c r="D105" s="29">
        <f t="shared" si="2"/>
        <v>0</v>
      </c>
      <c r="E105" s="10"/>
      <c r="F105" s="44"/>
      <c r="G105" s="10"/>
      <c r="H105" s="10"/>
      <c r="I105" s="4"/>
      <c r="J105" s="4"/>
      <c r="K105" s="4"/>
      <c r="L105" s="4"/>
      <c r="M105" s="31"/>
      <c r="N105" s="33"/>
      <c r="O105" s="34"/>
    </row>
    <row r="106" spans="1:16">
      <c r="A106" s="27">
        <v>94</v>
      </c>
      <c r="B106" s="43"/>
      <c r="C106" s="29"/>
      <c r="D106" s="29">
        <f t="shared" si="2"/>
        <v>0</v>
      </c>
      <c r="E106" s="10"/>
      <c r="F106" s="44"/>
      <c r="G106" s="10"/>
      <c r="H106" s="10"/>
      <c r="I106" s="4"/>
      <c r="J106" s="4"/>
      <c r="K106" s="4"/>
      <c r="L106" s="4"/>
      <c r="M106" s="31"/>
      <c r="N106" s="33"/>
      <c r="O106" s="34"/>
    </row>
    <row r="107" spans="1:16">
      <c r="A107" s="27">
        <v>95</v>
      </c>
      <c r="B107" s="43"/>
      <c r="C107" s="29"/>
      <c r="D107" s="29">
        <f t="shared" si="2"/>
        <v>0</v>
      </c>
      <c r="E107" s="10"/>
      <c r="F107" s="44"/>
      <c r="G107" s="10"/>
      <c r="H107" s="10"/>
      <c r="I107" s="4"/>
      <c r="J107" s="4"/>
      <c r="K107" s="4"/>
      <c r="L107" s="4"/>
      <c r="M107" s="31"/>
      <c r="N107" s="33"/>
      <c r="O107" s="34"/>
      <c r="P107" s="13"/>
    </row>
    <row r="108" spans="1:16">
      <c r="A108" s="27">
        <v>96</v>
      </c>
      <c r="B108" s="43"/>
      <c r="C108" s="29"/>
      <c r="D108" s="29">
        <f t="shared" si="2"/>
        <v>0</v>
      </c>
      <c r="E108" s="10"/>
      <c r="F108" s="44"/>
      <c r="G108" s="10"/>
      <c r="H108" s="10"/>
      <c r="I108" s="4"/>
      <c r="J108" s="4"/>
      <c r="K108" s="4"/>
      <c r="L108" s="4"/>
      <c r="M108" s="31"/>
      <c r="N108" s="33"/>
      <c r="O108" s="34"/>
      <c r="P108" s="13"/>
    </row>
    <row r="109" spans="1:16">
      <c r="A109" s="27"/>
      <c r="B109" s="43"/>
      <c r="C109" s="29"/>
      <c r="D109" s="29"/>
      <c r="E109" s="10"/>
      <c r="F109" s="44"/>
      <c r="G109" s="10"/>
      <c r="H109" s="10"/>
      <c r="I109" s="4"/>
      <c r="J109" s="49"/>
      <c r="K109" s="4"/>
      <c r="L109" s="4"/>
      <c r="M109" s="31"/>
      <c r="N109" s="33"/>
      <c r="O109" s="34"/>
    </row>
    <row r="110" spans="1:16">
      <c r="A110" s="27">
        <v>97</v>
      </c>
      <c r="B110" s="43"/>
      <c r="C110" s="29"/>
      <c r="D110" s="29"/>
      <c r="E110" s="10"/>
      <c r="F110" s="44"/>
      <c r="G110" s="10"/>
      <c r="H110" s="10"/>
      <c r="I110" s="4"/>
      <c r="J110" s="4"/>
      <c r="K110" s="45"/>
      <c r="L110" s="4"/>
      <c r="M110" s="31"/>
      <c r="N110" s="33"/>
      <c r="O110" s="34"/>
      <c r="P110" s="13"/>
    </row>
    <row r="111" spans="1:16">
      <c r="A111" s="27">
        <v>98</v>
      </c>
      <c r="B111" s="43"/>
      <c r="C111" s="29"/>
      <c r="D111" s="29"/>
      <c r="E111" s="10"/>
      <c r="F111" s="44"/>
      <c r="G111" s="10"/>
      <c r="H111" s="10"/>
      <c r="I111" s="4"/>
      <c r="J111" s="4"/>
      <c r="K111" s="45"/>
      <c r="L111" s="4"/>
      <c r="M111" s="31"/>
      <c r="N111" s="33"/>
      <c r="O111" s="34"/>
      <c r="P111" s="13"/>
    </row>
    <row r="112" spans="1:16">
      <c r="A112" s="27">
        <v>99</v>
      </c>
      <c r="B112" s="43"/>
      <c r="C112" s="29"/>
      <c r="D112" s="29"/>
      <c r="E112" s="10"/>
      <c r="F112" s="44"/>
      <c r="G112" s="10"/>
      <c r="H112" s="10"/>
      <c r="I112" s="4"/>
      <c r="J112" s="4"/>
      <c r="K112" s="45"/>
      <c r="L112" s="4"/>
      <c r="M112" s="31"/>
      <c r="N112" s="33"/>
      <c r="O112" s="34"/>
      <c r="P112" s="13"/>
    </row>
    <row r="113" spans="1:16">
      <c r="A113" s="27">
        <v>100</v>
      </c>
      <c r="B113" s="43"/>
      <c r="C113" s="29"/>
      <c r="D113" s="29"/>
      <c r="E113" s="10"/>
      <c r="F113" s="44"/>
      <c r="G113" s="10"/>
      <c r="H113" s="10"/>
      <c r="I113" s="4"/>
      <c r="J113" s="4"/>
      <c r="K113" s="45"/>
      <c r="L113" s="4"/>
      <c r="M113" s="31"/>
      <c r="N113" s="33"/>
      <c r="O113" s="34"/>
      <c r="P113" s="13"/>
    </row>
    <row r="114" spans="1:16">
      <c r="A114" s="27">
        <v>101</v>
      </c>
      <c r="B114" s="43"/>
      <c r="C114" s="29"/>
      <c r="D114" s="29"/>
      <c r="E114" s="10"/>
      <c r="F114" s="44"/>
      <c r="G114" s="10"/>
      <c r="H114" s="10"/>
      <c r="I114" s="4"/>
      <c r="J114" s="4"/>
      <c r="K114" s="45"/>
      <c r="L114" s="4"/>
      <c r="M114" s="31"/>
      <c r="N114" s="33"/>
      <c r="O114" s="34"/>
      <c r="P114" s="13"/>
    </row>
    <row r="115" spans="1:16">
      <c r="A115" s="27"/>
      <c r="B115" s="43"/>
      <c r="C115" s="29"/>
      <c r="D115" s="29"/>
      <c r="E115" s="10"/>
      <c r="F115" s="44"/>
      <c r="G115" s="10"/>
      <c r="H115" s="10"/>
      <c r="I115" s="4"/>
      <c r="J115" s="4"/>
      <c r="K115" s="4"/>
      <c r="L115" s="4"/>
      <c r="M115" s="31"/>
      <c r="N115" s="33"/>
      <c r="O115" s="34"/>
      <c r="P115" s="13"/>
    </row>
    <row r="116" spans="1:16">
      <c r="A116" s="27">
        <v>102</v>
      </c>
      <c r="B116" s="43"/>
      <c r="C116" s="29"/>
      <c r="D116" s="29"/>
      <c r="E116" s="10"/>
      <c r="F116" s="44"/>
      <c r="G116" s="10"/>
      <c r="H116" s="10"/>
      <c r="I116" s="4"/>
      <c r="J116" s="4"/>
      <c r="K116" s="45"/>
      <c r="L116" s="4"/>
      <c r="M116" s="31"/>
      <c r="N116" s="33"/>
      <c r="O116" s="34"/>
      <c r="P116" s="13"/>
    </row>
    <row r="117" spans="1:16">
      <c r="A117" s="27">
        <v>103</v>
      </c>
      <c r="B117" s="43"/>
      <c r="C117" s="29"/>
      <c r="D117" s="29"/>
      <c r="E117" s="10"/>
      <c r="F117" s="44"/>
      <c r="G117" s="10"/>
      <c r="H117" s="10"/>
      <c r="I117" s="4"/>
      <c r="J117" s="4"/>
      <c r="K117" s="4"/>
      <c r="L117" s="4"/>
      <c r="M117" s="31"/>
      <c r="N117" s="33"/>
      <c r="O117" s="34"/>
      <c r="P117" s="13"/>
    </row>
    <row r="118" spans="1:16">
      <c r="A118" s="27">
        <v>104</v>
      </c>
      <c r="B118" s="43"/>
      <c r="C118" s="29"/>
      <c r="D118" s="29"/>
      <c r="E118" s="4"/>
      <c r="F118" s="44"/>
      <c r="G118" s="10"/>
      <c r="H118" s="10"/>
      <c r="I118" s="4"/>
      <c r="J118" s="4"/>
      <c r="K118" s="45"/>
      <c r="L118" s="4"/>
      <c r="M118" s="31"/>
      <c r="N118" s="33"/>
      <c r="O118" s="34"/>
      <c r="P118" s="13"/>
    </row>
    <row r="119" spans="1:16">
      <c r="A119" s="27">
        <v>105</v>
      </c>
      <c r="B119" s="43"/>
      <c r="C119" s="29"/>
      <c r="D119" s="29"/>
      <c r="E119" s="10"/>
      <c r="F119" s="44"/>
      <c r="G119" s="10"/>
      <c r="H119" s="10"/>
      <c r="I119" s="4"/>
      <c r="J119" s="4"/>
      <c r="K119" s="45"/>
      <c r="L119" s="4"/>
      <c r="M119" s="31"/>
      <c r="N119" s="33"/>
      <c r="O119" s="34"/>
      <c r="P119" s="13"/>
    </row>
    <row r="120" spans="1:16">
      <c r="A120" s="27">
        <v>106</v>
      </c>
      <c r="B120" s="43"/>
      <c r="C120" s="29"/>
      <c r="D120" s="29"/>
      <c r="E120" s="10"/>
      <c r="F120" s="44"/>
      <c r="G120" s="10"/>
      <c r="H120" s="10"/>
      <c r="I120" s="4"/>
      <c r="J120" s="4"/>
      <c r="K120" s="45"/>
      <c r="L120" s="4"/>
      <c r="M120" s="31"/>
      <c r="N120" s="33"/>
      <c r="O120" s="34"/>
    </row>
    <row r="121" spans="1:16">
      <c r="A121" s="27">
        <v>107</v>
      </c>
      <c r="B121" s="43"/>
      <c r="C121" s="29"/>
      <c r="D121" s="29"/>
      <c r="E121" s="10"/>
      <c r="F121" s="44"/>
      <c r="G121" s="10"/>
      <c r="H121" s="10"/>
      <c r="I121" s="4"/>
      <c r="J121" s="4"/>
      <c r="K121" s="45"/>
      <c r="L121" s="4"/>
      <c r="M121" s="31"/>
      <c r="N121" s="33"/>
      <c r="O121" s="34"/>
      <c r="P121" s="13"/>
    </row>
    <row r="122" spans="1:16">
      <c r="A122" s="27">
        <v>108</v>
      </c>
      <c r="B122" s="43"/>
      <c r="C122" s="29"/>
      <c r="D122" s="29"/>
      <c r="E122" s="10"/>
      <c r="F122" s="44"/>
      <c r="G122" s="10"/>
      <c r="H122" s="10"/>
      <c r="I122" s="4"/>
      <c r="J122" s="4"/>
      <c r="K122" s="45"/>
      <c r="L122" s="4"/>
      <c r="M122" s="31"/>
      <c r="N122" s="33"/>
      <c r="O122" s="34"/>
    </row>
    <row r="123" spans="1:16">
      <c r="A123" s="27">
        <v>109</v>
      </c>
      <c r="B123" s="43"/>
      <c r="C123" s="29"/>
      <c r="D123" s="29"/>
      <c r="E123" s="10"/>
      <c r="F123" s="44"/>
      <c r="G123" s="10"/>
      <c r="H123" s="10"/>
      <c r="I123" s="4"/>
      <c r="J123" s="4"/>
      <c r="K123" s="45"/>
      <c r="L123" s="4"/>
      <c r="M123" s="31"/>
      <c r="N123" s="33"/>
      <c r="O123" s="34"/>
    </row>
    <row r="124" spans="1:16">
      <c r="A124" s="27">
        <v>110</v>
      </c>
      <c r="B124" s="43"/>
      <c r="C124" s="29"/>
      <c r="D124" s="29"/>
      <c r="E124" s="10"/>
      <c r="F124" s="44"/>
      <c r="G124" s="10"/>
      <c r="H124" s="10"/>
      <c r="I124" s="4"/>
      <c r="J124" s="4"/>
      <c r="K124" s="45"/>
      <c r="L124" s="4"/>
      <c r="M124" s="31"/>
      <c r="N124" s="33"/>
      <c r="O124" s="34"/>
    </row>
    <row r="125" spans="1:16">
      <c r="A125" s="27">
        <v>111</v>
      </c>
      <c r="B125" s="43"/>
      <c r="C125" s="29"/>
      <c r="D125" s="29"/>
      <c r="E125" s="10"/>
      <c r="F125" s="44"/>
      <c r="G125" s="10"/>
      <c r="H125" s="10"/>
      <c r="I125" s="4"/>
      <c r="J125" s="4"/>
      <c r="K125" s="45"/>
      <c r="L125" s="4"/>
      <c r="M125" s="31"/>
      <c r="N125" s="33"/>
      <c r="O125" s="34"/>
    </row>
    <row r="126" spans="1:16">
      <c r="A126" s="27">
        <v>112</v>
      </c>
      <c r="B126" s="43"/>
      <c r="C126" s="29"/>
      <c r="D126" s="29"/>
      <c r="E126" s="10"/>
      <c r="F126" s="44"/>
      <c r="G126" s="10"/>
      <c r="H126" s="10"/>
      <c r="I126" s="4"/>
      <c r="J126" s="4"/>
      <c r="K126" s="45"/>
      <c r="L126" s="4"/>
      <c r="M126" s="31"/>
      <c r="N126" s="33"/>
      <c r="O126" s="34"/>
      <c r="P126" s="13"/>
    </row>
    <row r="127" spans="1:16">
      <c r="A127" s="27">
        <v>113</v>
      </c>
      <c r="B127" s="43"/>
      <c r="C127" s="29"/>
      <c r="D127" s="29"/>
      <c r="E127" s="10"/>
      <c r="F127" s="44"/>
      <c r="G127" s="10"/>
      <c r="H127" s="10"/>
      <c r="I127" s="4"/>
      <c r="J127" s="4"/>
      <c r="K127" s="45"/>
      <c r="L127" s="4"/>
      <c r="M127" s="31"/>
      <c r="N127" s="33"/>
      <c r="O127" s="34"/>
      <c r="P127" s="13"/>
    </row>
    <row r="128" spans="1:16">
      <c r="A128" s="27">
        <v>114</v>
      </c>
      <c r="B128" s="43"/>
      <c r="C128" s="29"/>
      <c r="D128" s="29"/>
      <c r="E128" s="10"/>
      <c r="F128" s="44"/>
      <c r="G128" s="10"/>
      <c r="H128" s="10"/>
      <c r="I128" s="4"/>
      <c r="J128" s="4"/>
      <c r="K128" s="45"/>
      <c r="L128" s="4"/>
      <c r="M128" s="31"/>
      <c r="N128" s="33"/>
      <c r="O128" s="34"/>
      <c r="P128" s="13"/>
    </row>
    <row r="129" spans="1:16">
      <c r="A129" s="27">
        <v>115</v>
      </c>
      <c r="B129" s="43"/>
      <c r="C129" s="29"/>
      <c r="D129" s="29"/>
      <c r="E129" s="10"/>
      <c r="F129" s="44"/>
      <c r="G129" s="10"/>
      <c r="H129" s="10"/>
      <c r="I129" s="4"/>
      <c r="J129" s="4"/>
      <c r="K129" s="4"/>
      <c r="L129" s="4"/>
      <c r="M129" s="31"/>
      <c r="N129" s="33"/>
      <c r="O129" s="34"/>
      <c r="P129" s="13"/>
    </row>
    <row r="130" spans="1:16">
      <c r="A130" s="27">
        <v>116</v>
      </c>
      <c r="B130" s="43"/>
      <c r="C130" s="29"/>
      <c r="D130" s="29"/>
      <c r="E130" s="10"/>
      <c r="F130" s="44"/>
      <c r="G130" s="10"/>
      <c r="H130" s="10"/>
      <c r="I130" s="4"/>
      <c r="J130" s="4"/>
      <c r="K130" s="4"/>
      <c r="L130" s="4"/>
      <c r="M130" s="31"/>
      <c r="N130" s="33"/>
      <c r="O130" s="34"/>
      <c r="P130" s="13"/>
    </row>
    <row r="131" spans="1:16">
      <c r="A131" s="27">
        <v>117</v>
      </c>
      <c r="B131" s="43"/>
      <c r="C131" s="29"/>
      <c r="D131" s="29"/>
      <c r="E131" s="10"/>
      <c r="F131" s="44"/>
      <c r="G131" s="10"/>
      <c r="H131" s="10"/>
      <c r="I131" s="4"/>
      <c r="J131" s="4"/>
      <c r="K131" s="4"/>
      <c r="L131" s="4"/>
      <c r="M131" s="31"/>
      <c r="N131" s="33"/>
      <c r="O131" s="34"/>
      <c r="P131" s="13"/>
    </row>
    <row r="132" spans="1:16">
      <c r="A132" s="27">
        <v>118</v>
      </c>
      <c r="B132" s="43"/>
      <c r="C132" s="29"/>
      <c r="D132" s="29"/>
      <c r="E132" s="10"/>
      <c r="F132" s="44"/>
      <c r="G132" s="10"/>
      <c r="H132" s="10"/>
      <c r="I132" s="4"/>
      <c r="J132" s="4"/>
      <c r="K132" s="45"/>
      <c r="L132" s="4"/>
      <c r="M132" s="31"/>
      <c r="N132" s="33"/>
      <c r="O132" s="34"/>
      <c r="P132" s="13"/>
    </row>
    <row r="133" spans="1:16">
      <c r="A133" s="27">
        <v>119</v>
      </c>
      <c r="B133" s="43"/>
      <c r="C133" s="29"/>
      <c r="D133" s="29"/>
      <c r="E133" s="10"/>
      <c r="F133" s="44"/>
      <c r="G133" s="10"/>
      <c r="H133" s="10"/>
      <c r="I133" s="4"/>
      <c r="J133" s="4"/>
      <c r="K133" s="45"/>
      <c r="L133" s="4"/>
      <c r="M133" s="31"/>
      <c r="N133" s="33"/>
      <c r="O133" s="34"/>
      <c r="P133" s="13"/>
    </row>
    <row r="134" spans="1:16">
      <c r="A134" s="27">
        <v>120</v>
      </c>
      <c r="B134" s="43"/>
      <c r="C134" s="29"/>
      <c r="D134" s="29"/>
      <c r="E134" s="10"/>
      <c r="F134" s="44"/>
      <c r="G134" s="10"/>
      <c r="H134" s="10"/>
      <c r="I134" s="4"/>
      <c r="J134" s="4"/>
      <c r="K134" s="4"/>
      <c r="L134" s="4"/>
      <c r="M134" s="31"/>
      <c r="N134" s="33"/>
      <c r="O134" s="34"/>
      <c r="P134" s="13"/>
    </row>
    <row r="135" spans="1:16">
      <c r="A135" s="27">
        <v>121</v>
      </c>
      <c r="B135" s="43"/>
      <c r="C135" s="29"/>
      <c r="D135" s="29"/>
      <c r="E135" s="10"/>
      <c r="F135" s="44"/>
      <c r="G135" s="10"/>
      <c r="H135" s="10"/>
      <c r="I135" s="4"/>
      <c r="J135" s="4"/>
      <c r="K135" s="45"/>
      <c r="L135" s="4"/>
      <c r="M135" s="31"/>
      <c r="N135" s="33"/>
      <c r="O135" s="34"/>
      <c r="P135" s="13"/>
    </row>
    <row r="136" spans="1:16">
      <c r="A136" s="27">
        <v>122</v>
      </c>
      <c r="B136" s="43"/>
      <c r="C136" s="29"/>
      <c r="D136" s="29"/>
      <c r="E136" s="10"/>
      <c r="F136" s="44"/>
      <c r="G136" s="10"/>
      <c r="H136" s="10"/>
      <c r="I136" s="4"/>
      <c r="J136" s="4"/>
      <c r="K136" s="45"/>
      <c r="L136" s="4"/>
      <c r="M136" s="31"/>
      <c r="N136" s="33"/>
      <c r="O136" s="34"/>
      <c r="P136" s="13"/>
    </row>
    <row r="137" spans="1:16">
      <c r="A137" s="27">
        <v>123</v>
      </c>
      <c r="B137" s="43"/>
      <c r="C137" s="29"/>
      <c r="D137" s="29"/>
      <c r="E137" s="10"/>
      <c r="F137" s="44"/>
      <c r="G137" s="10"/>
      <c r="H137" s="10"/>
      <c r="I137" s="4"/>
      <c r="J137" s="4"/>
      <c r="K137" s="45"/>
      <c r="L137" s="4"/>
      <c r="M137" s="31"/>
      <c r="N137" s="33"/>
      <c r="O137" s="34"/>
      <c r="P137" s="13"/>
    </row>
    <row r="138" spans="1:16">
      <c r="A138" s="27"/>
      <c r="B138" s="43"/>
      <c r="C138" s="29"/>
      <c r="D138" s="29"/>
      <c r="E138" s="10"/>
      <c r="F138" s="44"/>
      <c r="G138" s="10"/>
      <c r="H138" s="10"/>
      <c r="I138" s="4"/>
      <c r="J138" s="4"/>
      <c r="K138" s="4"/>
      <c r="L138" s="4"/>
      <c r="M138" s="31"/>
      <c r="N138" s="33"/>
      <c r="O138" s="34"/>
      <c r="P138" s="13"/>
    </row>
    <row r="139" spans="1:16">
      <c r="A139" s="27">
        <v>124</v>
      </c>
      <c r="B139" s="43"/>
      <c r="C139" s="29"/>
      <c r="D139" s="29"/>
      <c r="E139" s="10"/>
      <c r="F139" s="44"/>
      <c r="G139" s="10"/>
      <c r="H139" s="10"/>
      <c r="I139" s="4"/>
      <c r="J139" s="4"/>
      <c r="K139" s="45"/>
      <c r="L139" s="4"/>
      <c r="M139" s="31"/>
      <c r="N139" s="33"/>
      <c r="O139" s="34"/>
      <c r="P139" s="13"/>
    </row>
    <row r="140" spans="1:16">
      <c r="A140" s="27">
        <v>125</v>
      </c>
      <c r="B140" s="43"/>
      <c r="C140" s="29"/>
      <c r="D140" s="29"/>
      <c r="E140" s="10"/>
      <c r="F140" s="44"/>
      <c r="G140" s="10"/>
      <c r="H140" s="10"/>
      <c r="I140" s="4"/>
      <c r="J140" s="4"/>
      <c r="K140" s="4"/>
      <c r="L140" s="4"/>
      <c r="M140" s="31"/>
      <c r="N140" s="33"/>
      <c r="O140" s="34"/>
      <c r="P140" s="13"/>
    </row>
    <row r="141" spans="1:16">
      <c r="A141" s="27">
        <v>126</v>
      </c>
      <c r="B141" s="43"/>
      <c r="C141" s="29"/>
      <c r="D141" s="29"/>
      <c r="E141" s="10"/>
      <c r="F141" s="44"/>
      <c r="G141" s="10"/>
      <c r="H141" s="10"/>
      <c r="I141" s="4"/>
      <c r="J141" s="4"/>
      <c r="K141" s="45"/>
      <c r="L141" s="4"/>
      <c r="M141" s="31"/>
      <c r="N141" s="33"/>
      <c r="O141" s="34"/>
      <c r="P141" s="13"/>
    </row>
    <row r="142" spans="1:16">
      <c r="A142" s="27">
        <v>127</v>
      </c>
      <c r="B142" s="43"/>
      <c r="C142" s="29"/>
      <c r="D142" s="29"/>
      <c r="E142" s="10"/>
      <c r="F142" s="44"/>
      <c r="G142" s="10"/>
      <c r="H142" s="10"/>
      <c r="I142" s="4"/>
      <c r="J142" s="4"/>
      <c r="K142" s="45"/>
      <c r="L142" s="4"/>
      <c r="M142" s="31"/>
      <c r="N142" s="33"/>
      <c r="O142" s="34"/>
      <c r="P142" s="13"/>
    </row>
    <row r="143" spans="1:16">
      <c r="A143" s="27">
        <v>128</v>
      </c>
      <c r="B143" s="43"/>
      <c r="C143" s="29"/>
      <c r="D143" s="29"/>
      <c r="E143" s="10"/>
      <c r="F143" s="44"/>
      <c r="G143" s="10"/>
      <c r="H143" s="10"/>
      <c r="I143" s="4"/>
      <c r="J143" s="4"/>
      <c r="K143" s="45"/>
      <c r="L143" s="4"/>
      <c r="M143" s="31"/>
      <c r="N143" s="33"/>
      <c r="O143" s="34"/>
      <c r="P143" s="13"/>
    </row>
    <row r="144" spans="1:16">
      <c r="A144" s="27">
        <v>129</v>
      </c>
      <c r="B144" s="43"/>
      <c r="C144" s="29"/>
      <c r="D144" s="29"/>
      <c r="E144" s="10"/>
      <c r="F144" s="44"/>
      <c r="G144" s="10"/>
      <c r="H144" s="10"/>
      <c r="I144" s="4"/>
      <c r="J144" s="4"/>
      <c r="K144" s="4"/>
      <c r="L144" s="4"/>
      <c r="M144" s="31"/>
      <c r="N144" s="33"/>
      <c r="O144" s="34"/>
      <c r="P144" s="13"/>
    </row>
    <row r="145" spans="1:15">
      <c r="A145" s="27">
        <v>130</v>
      </c>
      <c r="B145" s="43"/>
      <c r="C145" s="29"/>
      <c r="D145" s="29"/>
      <c r="E145" s="10"/>
      <c r="F145" s="44"/>
      <c r="G145" s="10"/>
      <c r="H145" s="10"/>
      <c r="I145" s="4"/>
      <c r="J145" s="4"/>
      <c r="K145" s="45"/>
      <c r="L145" s="4"/>
      <c r="M145" s="31"/>
      <c r="N145" s="33"/>
      <c r="O145" s="34"/>
    </row>
    <row r="146" spans="1:15">
      <c r="A146" s="27">
        <v>131</v>
      </c>
      <c r="B146" s="43"/>
      <c r="C146" s="29"/>
      <c r="D146" s="29"/>
      <c r="E146" s="10"/>
      <c r="F146" s="44"/>
      <c r="G146" s="10"/>
      <c r="H146" s="10"/>
      <c r="I146" s="4"/>
      <c r="J146" s="4"/>
      <c r="K146" s="45"/>
      <c r="L146" s="4"/>
      <c r="M146" s="31"/>
      <c r="N146" s="33"/>
      <c r="O146" s="34"/>
    </row>
    <row r="147" spans="1:15">
      <c r="A147" s="27">
        <v>132</v>
      </c>
      <c r="B147" s="43"/>
      <c r="C147" s="29"/>
      <c r="D147" s="29"/>
      <c r="E147" s="10"/>
      <c r="F147" s="44"/>
      <c r="G147" s="10"/>
      <c r="H147" s="10"/>
      <c r="I147" s="4"/>
      <c r="J147" s="4"/>
      <c r="K147" s="45"/>
      <c r="L147" s="4"/>
      <c r="M147" s="31"/>
      <c r="N147" s="33"/>
      <c r="O147" s="34"/>
    </row>
    <row r="148" spans="1:15">
      <c r="A148" s="27">
        <v>133</v>
      </c>
      <c r="B148" s="43"/>
      <c r="C148" s="29"/>
      <c r="D148" s="29"/>
      <c r="E148" s="10"/>
      <c r="F148" s="44"/>
      <c r="G148" s="10"/>
      <c r="H148" s="10"/>
      <c r="I148" s="4"/>
      <c r="J148" s="4"/>
      <c r="K148" s="45"/>
      <c r="L148" s="4"/>
      <c r="M148" s="31"/>
      <c r="N148" s="33"/>
      <c r="O148" s="34"/>
    </row>
    <row r="149" spans="1:15">
      <c r="A149" s="27">
        <v>134</v>
      </c>
      <c r="B149" s="43"/>
      <c r="C149" s="29"/>
      <c r="D149" s="29"/>
      <c r="E149" s="10"/>
      <c r="F149" s="44"/>
      <c r="G149" s="10"/>
      <c r="H149" s="10"/>
      <c r="I149" s="4"/>
      <c r="J149" s="4"/>
      <c r="K149" s="45"/>
      <c r="L149" s="4"/>
      <c r="M149" s="31"/>
      <c r="N149" s="33"/>
      <c r="O149" s="34"/>
    </row>
    <row r="150" spans="1:15">
      <c r="A150" s="27">
        <v>135</v>
      </c>
      <c r="B150" s="43"/>
      <c r="C150" s="29"/>
      <c r="D150" s="29"/>
      <c r="E150" s="10"/>
      <c r="F150" s="44"/>
      <c r="G150" s="10"/>
      <c r="H150" s="10"/>
      <c r="I150" s="4"/>
      <c r="J150" s="4"/>
      <c r="K150" s="45"/>
      <c r="L150" s="4"/>
      <c r="M150" s="31"/>
      <c r="N150" s="33"/>
      <c r="O150" s="34"/>
    </row>
    <row r="151" spans="1:15">
      <c r="A151" s="27">
        <v>136</v>
      </c>
      <c r="B151" s="43"/>
      <c r="C151" s="29"/>
      <c r="D151" s="29"/>
      <c r="E151" s="10"/>
      <c r="F151" s="44"/>
      <c r="G151" s="10"/>
      <c r="H151" s="10"/>
      <c r="I151" s="4"/>
      <c r="J151" s="4"/>
      <c r="K151" s="45"/>
      <c r="L151" s="4"/>
      <c r="M151" s="31"/>
      <c r="N151" s="33"/>
      <c r="O151" s="34"/>
    </row>
    <row r="152" spans="1:15">
      <c r="A152" s="27">
        <v>137</v>
      </c>
      <c r="B152" s="43"/>
      <c r="C152" s="29"/>
      <c r="D152" s="29"/>
      <c r="E152" s="10"/>
      <c r="F152" s="44"/>
      <c r="G152" s="10"/>
      <c r="H152" s="10"/>
      <c r="I152" s="4"/>
      <c r="J152" s="4"/>
      <c r="K152" s="45"/>
      <c r="L152" s="4"/>
      <c r="M152" s="31"/>
      <c r="N152" s="33"/>
      <c r="O152" s="34"/>
    </row>
    <row r="153" spans="1:15">
      <c r="A153" s="27">
        <v>138</v>
      </c>
      <c r="B153" s="43"/>
      <c r="C153" s="29"/>
      <c r="D153" s="29"/>
      <c r="E153" s="10"/>
      <c r="F153" s="44"/>
      <c r="G153" s="10"/>
      <c r="H153" s="10"/>
      <c r="I153" s="4"/>
      <c r="J153" s="4"/>
      <c r="K153" s="45"/>
      <c r="L153" s="4"/>
      <c r="M153" s="31"/>
      <c r="N153" s="33"/>
      <c r="O153" s="34"/>
    </row>
    <row r="154" spans="1:15">
      <c r="A154" s="27">
        <v>139</v>
      </c>
      <c r="B154" s="43"/>
      <c r="C154" s="29"/>
      <c r="D154" s="29"/>
      <c r="E154" s="10"/>
      <c r="F154" s="44"/>
      <c r="G154" s="10"/>
      <c r="H154" s="10"/>
      <c r="I154" s="4"/>
      <c r="J154" s="4"/>
      <c r="K154" s="45"/>
      <c r="L154" s="4"/>
      <c r="M154" s="31"/>
      <c r="N154" s="33"/>
      <c r="O154" s="34"/>
    </row>
    <row r="155" spans="1:15">
      <c r="A155" s="27">
        <v>140</v>
      </c>
      <c r="B155" s="43"/>
      <c r="C155" s="29"/>
      <c r="D155" s="29"/>
      <c r="E155" s="10"/>
      <c r="F155" s="44"/>
      <c r="G155" s="10"/>
      <c r="H155" s="10"/>
      <c r="I155" s="4"/>
      <c r="J155" s="4"/>
      <c r="K155" s="45"/>
      <c r="L155" s="4"/>
      <c r="M155" s="31"/>
      <c r="N155" s="33"/>
      <c r="O155" s="34"/>
    </row>
    <row r="156" spans="1:15">
      <c r="A156" s="27">
        <v>141</v>
      </c>
      <c r="B156" s="43"/>
      <c r="C156" s="29"/>
      <c r="D156" s="29"/>
      <c r="E156" s="10"/>
      <c r="F156" s="44"/>
      <c r="G156" s="10"/>
      <c r="H156" s="10"/>
      <c r="I156" s="4"/>
      <c r="J156" s="4"/>
      <c r="K156" s="45"/>
      <c r="L156" s="4"/>
      <c r="M156" s="31"/>
      <c r="N156" s="33"/>
      <c r="O156" s="34"/>
    </row>
    <row r="157" spans="1:15">
      <c r="A157" s="27">
        <v>142</v>
      </c>
      <c r="B157" s="43"/>
      <c r="C157" s="29"/>
      <c r="D157" s="29"/>
      <c r="E157" s="10"/>
      <c r="F157" s="44"/>
      <c r="G157" s="10"/>
      <c r="H157" s="10"/>
      <c r="I157" s="4"/>
      <c r="J157" s="4"/>
      <c r="K157" s="45"/>
      <c r="L157" s="4"/>
      <c r="M157" s="31"/>
      <c r="N157" s="33"/>
      <c r="O157" s="34"/>
    </row>
    <row r="158" spans="1:15">
      <c r="A158" s="27">
        <v>143</v>
      </c>
      <c r="B158" s="43"/>
      <c r="C158" s="29"/>
      <c r="D158" s="29"/>
      <c r="E158" s="10"/>
      <c r="F158" s="44"/>
      <c r="G158" s="10"/>
      <c r="H158" s="10"/>
      <c r="I158" s="4"/>
      <c r="J158" s="4"/>
      <c r="K158" s="45"/>
      <c r="L158" s="4" t="s">
        <v>178</v>
      </c>
      <c r="M158" s="31" t="s">
        <v>107</v>
      </c>
      <c r="N158" s="33"/>
      <c r="O158" s="34"/>
    </row>
    <row r="159" spans="1:15">
      <c r="A159" s="27">
        <v>144</v>
      </c>
      <c r="B159" s="43"/>
      <c r="C159" s="29"/>
      <c r="D159" s="29"/>
      <c r="E159" s="10"/>
      <c r="F159" s="44"/>
      <c r="G159" s="10"/>
      <c r="H159" s="10"/>
      <c r="I159" s="4"/>
      <c r="J159" s="4"/>
      <c r="K159" s="45"/>
      <c r="L159" s="4" t="s">
        <v>178</v>
      </c>
      <c r="M159" s="31" t="s">
        <v>107</v>
      </c>
      <c r="N159" s="33"/>
      <c r="O159" s="34"/>
    </row>
    <row r="160" spans="1:15">
      <c r="A160" s="27">
        <v>145</v>
      </c>
      <c r="B160" s="43"/>
      <c r="C160" s="29"/>
      <c r="D160" s="29"/>
      <c r="E160" s="10"/>
      <c r="F160" s="44"/>
      <c r="G160" s="10"/>
      <c r="H160" s="10"/>
      <c r="I160" s="4"/>
      <c r="J160" s="4"/>
      <c r="K160" s="45"/>
      <c r="L160" s="4" t="s">
        <v>178</v>
      </c>
      <c r="M160" s="31" t="s">
        <v>107</v>
      </c>
      <c r="N160" s="33"/>
      <c r="O160" s="34"/>
    </row>
    <row r="161" spans="1:16">
      <c r="A161" s="27">
        <v>146</v>
      </c>
      <c r="B161" s="43"/>
      <c r="C161" s="29"/>
      <c r="D161" s="29"/>
      <c r="E161" s="10"/>
      <c r="F161" s="44"/>
      <c r="G161" s="10"/>
      <c r="H161" s="10"/>
      <c r="I161" s="4"/>
      <c r="J161" s="4"/>
      <c r="K161" s="45"/>
      <c r="L161" s="4" t="s">
        <v>178</v>
      </c>
      <c r="M161" s="31" t="s">
        <v>107</v>
      </c>
      <c r="N161" s="33"/>
      <c r="O161" s="34"/>
    </row>
    <row r="162" spans="1:16">
      <c r="A162" s="27">
        <v>147</v>
      </c>
      <c r="B162" s="43"/>
      <c r="C162" s="29"/>
      <c r="D162" s="29"/>
      <c r="E162" s="10"/>
      <c r="F162" s="44"/>
      <c r="G162" s="10"/>
      <c r="H162" s="10"/>
      <c r="I162" s="4"/>
      <c r="J162" s="4"/>
      <c r="K162" s="45"/>
      <c r="L162" s="4" t="s">
        <v>178</v>
      </c>
      <c r="M162" s="31" t="s">
        <v>107</v>
      </c>
      <c r="N162" s="33"/>
      <c r="O162" s="34"/>
    </row>
    <row r="163" spans="1:16">
      <c r="A163" s="27">
        <v>148</v>
      </c>
      <c r="B163" s="43"/>
      <c r="C163" s="29"/>
      <c r="D163" s="29"/>
      <c r="E163" s="10"/>
      <c r="F163" s="44"/>
      <c r="G163" s="10"/>
      <c r="H163" s="10"/>
      <c r="I163" s="4"/>
      <c r="J163" s="4"/>
      <c r="K163" s="45"/>
      <c r="L163" s="4" t="s">
        <v>178</v>
      </c>
      <c r="M163" s="31" t="s">
        <v>107</v>
      </c>
      <c r="N163" s="33"/>
      <c r="O163" s="34"/>
    </row>
    <row r="164" spans="1:16">
      <c r="A164" s="27">
        <v>149</v>
      </c>
      <c r="B164" s="43"/>
      <c r="C164" s="29"/>
      <c r="D164" s="29"/>
      <c r="E164" s="10"/>
      <c r="F164" s="44"/>
      <c r="G164" s="10"/>
      <c r="H164" s="10"/>
      <c r="I164" s="4"/>
      <c r="J164" s="4"/>
      <c r="K164" s="45"/>
      <c r="L164" s="4" t="s">
        <v>178</v>
      </c>
      <c r="M164" s="31" t="s">
        <v>107</v>
      </c>
      <c r="N164" s="33"/>
      <c r="O164" s="34"/>
    </row>
    <row r="165" spans="1:16">
      <c r="A165" s="27">
        <v>150</v>
      </c>
      <c r="B165" s="43"/>
      <c r="C165" s="29"/>
      <c r="D165" s="29"/>
      <c r="E165" s="10"/>
      <c r="F165" s="44"/>
      <c r="G165" s="10"/>
      <c r="H165" s="10"/>
      <c r="I165" s="4"/>
      <c r="J165" s="4"/>
      <c r="K165" s="45"/>
      <c r="L165" s="4" t="s">
        <v>178</v>
      </c>
      <c r="M165" s="31" t="s">
        <v>107</v>
      </c>
      <c r="N165" s="33"/>
      <c r="O165" s="34"/>
    </row>
    <row r="166" spans="1:16">
      <c r="A166" s="27">
        <v>151</v>
      </c>
      <c r="B166" s="43"/>
      <c r="C166" s="29"/>
      <c r="D166" s="29"/>
      <c r="E166" s="10"/>
      <c r="F166" s="44"/>
      <c r="G166" s="10"/>
      <c r="H166" s="10"/>
      <c r="I166" s="4"/>
      <c r="J166" s="4"/>
      <c r="K166" s="45"/>
      <c r="L166" s="4" t="s">
        <v>178</v>
      </c>
      <c r="M166" s="31" t="s">
        <v>107</v>
      </c>
      <c r="N166" s="33"/>
      <c r="O166" s="34"/>
    </row>
    <row r="167" spans="1:16">
      <c r="A167" s="27">
        <v>152</v>
      </c>
      <c r="B167" s="43"/>
      <c r="C167" s="29"/>
      <c r="D167" s="29"/>
      <c r="E167" s="10"/>
      <c r="F167" s="44"/>
      <c r="G167" s="10"/>
      <c r="H167" s="10"/>
      <c r="I167" s="4"/>
      <c r="J167" s="4"/>
      <c r="K167" s="45"/>
      <c r="L167" s="4" t="s">
        <v>178</v>
      </c>
      <c r="M167" s="31" t="s">
        <v>107</v>
      </c>
      <c r="N167" s="33"/>
      <c r="O167" s="34"/>
    </row>
    <row r="168" spans="1:16">
      <c r="A168" s="27">
        <v>153</v>
      </c>
      <c r="B168" s="43"/>
      <c r="C168" s="29"/>
      <c r="D168" s="29"/>
      <c r="E168" s="10"/>
      <c r="F168" s="44"/>
      <c r="G168" s="10"/>
      <c r="H168" s="10"/>
      <c r="I168" s="4"/>
      <c r="J168" s="4"/>
      <c r="K168" s="4"/>
      <c r="L168" s="4" t="s">
        <v>178</v>
      </c>
      <c r="M168" s="10" t="s">
        <v>107</v>
      </c>
      <c r="N168" s="50"/>
      <c r="O168" s="34"/>
      <c r="P168" s="51"/>
    </row>
    <row r="169" spans="1:16">
      <c r="A169" s="27">
        <v>154</v>
      </c>
      <c r="B169" s="43"/>
      <c r="C169" s="29"/>
      <c r="D169" s="29"/>
      <c r="E169" s="4"/>
      <c r="F169" s="4"/>
      <c r="G169" s="4"/>
      <c r="H169" s="10"/>
      <c r="I169" s="4"/>
      <c r="J169" s="4"/>
      <c r="K169" s="4"/>
      <c r="L169" s="4" t="s">
        <v>178</v>
      </c>
      <c r="M169" s="31" t="s">
        <v>107</v>
      </c>
      <c r="N169" s="33"/>
      <c r="O169" s="34"/>
    </row>
    <row r="170" spans="1:16">
      <c r="A170" s="27">
        <v>155</v>
      </c>
      <c r="B170" s="43"/>
      <c r="C170" s="29"/>
      <c r="D170" s="29"/>
      <c r="E170" s="27"/>
      <c r="F170" s="27"/>
      <c r="G170" s="27"/>
      <c r="H170" s="27"/>
      <c r="I170" s="27"/>
      <c r="J170" s="27"/>
      <c r="K170" s="30"/>
      <c r="L170" s="4" t="s">
        <v>178</v>
      </c>
      <c r="M170" s="10" t="s">
        <v>107</v>
      </c>
      <c r="N170" s="33"/>
      <c r="O170" s="34"/>
    </row>
    <row r="171" spans="1:16">
      <c r="A171" s="27">
        <v>156</v>
      </c>
      <c r="B171" s="43"/>
      <c r="C171" s="29"/>
      <c r="D171" s="29"/>
      <c r="E171" s="27"/>
      <c r="F171" s="27"/>
      <c r="G171" s="27"/>
      <c r="H171" s="27"/>
      <c r="I171" s="27"/>
      <c r="J171" s="30"/>
      <c r="K171" s="30"/>
      <c r="L171" s="4" t="s">
        <v>178</v>
      </c>
      <c r="M171" s="31" t="s">
        <v>107</v>
      </c>
      <c r="N171" s="33"/>
      <c r="O171" s="34"/>
    </row>
    <row r="172" spans="1:16">
      <c r="A172" s="27">
        <v>157</v>
      </c>
      <c r="B172" s="43"/>
      <c r="C172" s="29"/>
      <c r="D172" s="29"/>
      <c r="E172" s="30"/>
      <c r="F172" s="30"/>
      <c r="G172" s="30"/>
      <c r="H172" s="27"/>
      <c r="I172" s="30"/>
      <c r="J172" s="30"/>
      <c r="K172" s="30"/>
      <c r="L172" s="4" t="s">
        <v>178</v>
      </c>
      <c r="M172" s="31" t="s">
        <v>107</v>
      </c>
      <c r="N172" s="33"/>
      <c r="O172" s="34"/>
    </row>
    <row r="173" spans="1:16">
      <c r="A173" s="27">
        <v>158</v>
      </c>
      <c r="B173" s="43"/>
      <c r="C173" s="29"/>
      <c r="D173" s="29"/>
      <c r="E173" s="30"/>
      <c r="F173" s="30"/>
      <c r="G173" s="30"/>
      <c r="H173" s="27"/>
      <c r="I173" s="30"/>
      <c r="J173" s="30"/>
      <c r="K173" s="30"/>
      <c r="L173" s="4" t="s">
        <v>178</v>
      </c>
      <c r="M173" s="31" t="s">
        <v>107</v>
      </c>
      <c r="N173" s="33"/>
      <c r="O173" s="34"/>
    </row>
    <row r="174" spans="1:16">
      <c r="A174" s="27">
        <v>159</v>
      </c>
      <c r="B174" s="43"/>
      <c r="C174" s="29"/>
      <c r="D174" s="29">
        <f t="shared" ref="D174:D175" si="3">C174</f>
        <v>0</v>
      </c>
      <c r="E174" s="30"/>
      <c r="F174" s="30"/>
      <c r="G174" s="30"/>
      <c r="H174" s="27"/>
      <c r="I174" s="30"/>
      <c r="J174" s="30"/>
      <c r="K174" s="30"/>
      <c r="L174" s="30"/>
      <c r="M174" s="10"/>
      <c r="N174" s="33"/>
      <c r="O174" s="34"/>
    </row>
    <row r="175" spans="1:16">
      <c r="A175" s="241" t="s">
        <v>429</v>
      </c>
      <c r="B175" s="242"/>
      <c r="C175" s="52">
        <f>SUMIFS(C6:C174,M6:M174,"HUTANG")+SUMIFS(C6:C174,M6:M174,"LUNAS")</f>
        <v>19065000</v>
      </c>
      <c r="D175" s="29">
        <f t="shared" si="3"/>
        <v>19065000</v>
      </c>
      <c r="E175" s="53"/>
      <c r="F175" s="54"/>
      <c r="G175" s="55"/>
      <c r="H175" s="55"/>
      <c r="I175" s="56"/>
      <c r="J175" s="55"/>
      <c r="K175" s="57"/>
      <c r="L175" s="55"/>
      <c r="M175" s="10"/>
      <c r="N175" s="33"/>
      <c r="O175" s="34"/>
    </row>
    <row r="176" spans="1:16" s="2" customFormat="1">
      <c r="A176" s="224" t="s">
        <v>429</v>
      </c>
      <c r="B176" s="225"/>
      <c r="C176" s="226"/>
      <c r="D176" s="227"/>
      <c r="E176" s="227"/>
      <c r="F176" s="58" t="s">
        <v>171</v>
      </c>
      <c r="G176" s="59"/>
      <c r="H176" s="59" t="s">
        <v>172</v>
      </c>
      <c r="I176" s="60"/>
      <c r="J176" s="59"/>
      <c r="K176" s="61"/>
      <c r="L176" s="62"/>
      <c r="M176" s="9"/>
      <c r="N176" s="63"/>
    </row>
    <row r="177" spans="2:14" hidden="1">
      <c r="C177" s="64">
        <v>6882.75</v>
      </c>
      <c r="D177" s="64"/>
      <c r="E177" s="64"/>
      <c r="F177" s="65" t="e">
        <f>C177-#REF!</f>
        <v>#REF!</v>
      </c>
      <c r="K177" s="66"/>
      <c r="L177" s="22"/>
    </row>
    <row r="180" spans="2:14" ht="21">
      <c r="B180" s="212" t="s">
        <v>173</v>
      </c>
      <c r="C180" s="212"/>
      <c r="D180" s="212"/>
      <c r="E180" s="212"/>
      <c r="F180" s="212"/>
      <c r="G180" s="212"/>
      <c r="I180" s="67" t="s">
        <v>174</v>
      </c>
    </row>
    <row r="181" spans="2:14" ht="29">
      <c r="B181" s="68" t="s">
        <v>175</v>
      </c>
      <c r="C181" s="69" t="s">
        <v>107</v>
      </c>
      <c r="D181" s="69" t="s">
        <v>95</v>
      </c>
      <c r="E181" s="69" t="s">
        <v>157</v>
      </c>
      <c r="F181" s="69" t="s">
        <v>11</v>
      </c>
      <c r="G181" s="70" t="s">
        <v>176</v>
      </c>
      <c r="I181" s="214" t="s">
        <v>409</v>
      </c>
    </row>
    <row r="182" spans="2:14">
      <c r="B182" s="72" t="s">
        <v>178</v>
      </c>
      <c r="C182" s="73">
        <f>SUMIFS($C$6:$C$174,$L$6:$L$174,$B$182,$M$6:$M$174,$C$181)</f>
        <v>0</v>
      </c>
      <c r="D182" s="73">
        <f>SUMIFS($C$6:$C$174,$L$6:$L$174,$B$182,$M$6:$M$174,$D$181)</f>
        <v>0</v>
      </c>
      <c r="E182" s="74">
        <f>SUMIFS($C$6:$C$60,$L$6:$L$60,$B$182,$M$6:$M$60,$E$68)</f>
        <v>0</v>
      </c>
      <c r="F182" s="73">
        <f>C182+D182-E182</f>
        <v>0</v>
      </c>
      <c r="G182" s="238">
        <f>SUM(F182:F188)</f>
        <v>19065000</v>
      </c>
      <c r="I182" s="214"/>
    </row>
    <row r="183" spans="2:14">
      <c r="B183" s="72" t="s">
        <v>106</v>
      </c>
      <c r="C183" s="73">
        <f>SUMIFS($C$6:$C$174,$L$6:$L$174,$B$183,$M$6:$M$174,$C$181)</f>
        <v>0</v>
      </c>
      <c r="D183" s="73">
        <f>SUMIFS($C$6:$C$174,$L$6:$L$174,$B$183,$M$6:$M$174,$D$181)</f>
        <v>0</v>
      </c>
      <c r="E183" s="74">
        <f>SUMIFS($C$6:$C$60,$L$6:$L$60,$B$183,$M$6:$M$60,$E$68)</f>
        <v>0</v>
      </c>
      <c r="F183" s="73">
        <f>C183+D183-E183</f>
        <v>0</v>
      </c>
      <c r="G183" s="238"/>
    </row>
    <row r="184" spans="2:14">
      <c r="B184" s="72" t="s">
        <v>179</v>
      </c>
      <c r="C184" s="73">
        <f>SUMIFS($C$6:$C$174,$L$6:$L$174,$B$184,$M$6:$M$174,$C$181)</f>
        <v>0</v>
      </c>
      <c r="D184" s="73">
        <f>SUMIFS($C$6:$C$174,$L$6:$L$174,$B$184,$M$6:$M$174,$D$181)</f>
        <v>13900000</v>
      </c>
      <c r="E184" s="74">
        <f>SUMIFS($C$6:$C$60,$L$6:$L$60,$B$184,$M$6:$M$60,$E$68)</f>
        <v>0</v>
      </c>
      <c r="F184" s="73">
        <f>C184+D184-E184</f>
        <v>13900000</v>
      </c>
      <c r="G184" s="238"/>
    </row>
    <row r="185" spans="2:14">
      <c r="B185" s="72" t="s">
        <v>180</v>
      </c>
      <c r="C185" s="73">
        <f>SUMIFS($C$6:$C$174,$L$6:$L$174,$B$185,$M$6:$M$174,$C$181)</f>
        <v>0</v>
      </c>
      <c r="D185" s="73">
        <f>SUMIFS($C$6:$C$174,$L$6:$L$174,$B$185,$M$6:$M$174,$D$181)</f>
        <v>0</v>
      </c>
      <c r="E185" s="74">
        <f>SUMIFS($C$6:$C$60,$L$6:$L$60,$B$185,$M$6:$M$60,$E$68)</f>
        <v>0</v>
      </c>
      <c r="F185" s="73">
        <f>D185+E185</f>
        <v>0</v>
      </c>
      <c r="G185" s="238"/>
    </row>
    <row r="186" spans="2:14">
      <c r="B186" s="72" t="s">
        <v>94</v>
      </c>
      <c r="C186" s="73">
        <f>SUMIFS($C$6:$C$174,$L$6:$L$174,$B$186,$M$6:$M$174,$C$181)</f>
        <v>0</v>
      </c>
      <c r="D186" s="73">
        <f>SUMIFS($C$6:$C$174,$L$6:$L$174,$B$186,$M$6:$M$174,$D$181)</f>
        <v>0</v>
      </c>
      <c r="E186" s="74">
        <f>SUMIFS($C$6:$C$60,$L$6:$L$60,$B$186,$M$6:$M$60,$E$68)</f>
        <v>0</v>
      </c>
      <c r="F186" s="73">
        <f>D186+E186</f>
        <v>0</v>
      </c>
      <c r="G186" s="238"/>
    </row>
    <row r="187" spans="2:14">
      <c r="B187" s="72" t="s">
        <v>181</v>
      </c>
      <c r="C187" s="73">
        <f>SUMIFS($C$6:$C$174,$L$6:$L$174,$B$187,$M$6:$M$174,$C$181)</f>
        <v>0</v>
      </c>
      <c r="D187" s="73">
        <f>SUMIFS($C$6:$C$174,$L$6:$L$174,$B$187,$M$6:$M$174,$D$181)</f>
        <v>5165000</v>
      </c>
      <c r="E187" s="74">
        <f>SUMIFS($C$6:$C$60,$L$6:$L$60,$B$187,$M$6:$M$60,$E$68)</f>
        <v>0</v>
      </c>
      <c r="F187" s="73">
        <f t="shared" ref="F187:F188" si="4">D187+E187</f>
        <v>5165000</v>
      </c>
      <c r="G187" s="238"/>
    </row>
    <row r="188" spans="2:14">
      <c r="B188" s="72" t="s">
        <v>432</v>
      </c>
      <c r="C188" s="73">
        <f>SUMIFS($C$6:$C$174,$L$6:$L$174,$B$188,$M$6:$M$174,$C$181)</f>
        <v>0</v>
      </c>
      <c r="D188" s="73">
        <f>SUMIFS($C$6:$C$174,$L$6:$L$174,$B$188,$M$6:$M$174,$D$181)</f>
        <v>0</v>
      </c>
      <c r="E188" s="74">
        <f>SUMIFS($C$6:$C$60,$L$6:$L$60,$B$188,$M$6:$M$60,$E$68)</f>
        <v>0</v>
      </c>
      <c r="F188" s="73">
        <f t="shared" si="4"/>
        <v>0</v>
      </c>
      <c r="G188" s="238"/>
      <c r="I188" s="213" t="s">
        <v>182</v>
      </c>
      <c r="J188" s="213"/>
      <c r="K188" s="213"/>
      <c r="L188" s="213"/>
      <c r="M188" s="213"/>
      <c r="N188" s="76">
        <f>L193-49662202</f>
        <v>-49662202</v>
      </c>
    </row>
    <row r="189" spans="2:14" ht="29" customHeight="1">
      <c r="F189" s="51"/>
      <c r="I189" s="243" t="s">
        <v>175</v>
      </c>
      <c r="J189" s="245" t="s">
        <v>183</v>
      </c>
      <c r="K189" s="245"/>
      <c r="L189" s="245"/>
      <c r="M189" s="245"/>
    </row>
    <row r="190" spans="2:14">
      <c r="F190" s="51"/>
      <c r="I190" s="244"/>
      <c r="J190" s="4" t="s">
        <v>180</v>
      </c>
      <c r="K190" s="4" t="s">
        <v>430</v>
      </c>
      <c r="L190" s="4" t="s">
        <v>181</v>
      </c>
      <c r="M190" s="183" t="s">
        <v>432</v>
      </c>
    </row>
    <row r="191" spans="2:14" s="2" customFormat="1" ht="29">
      <c r="B191" s="212" t="s">
        <v>184</v>
      </c>
      <c r="C191" s="212"/>
      <c r="D191" s="212"/>
      <c r="E191" s="212"/>
      <c r="F191" s="212"/>
      <c r="G191" s="212"/>
      <c r="I191" s="80" t="s">
        <v>431</v>
      </c>
      <c r="J191" s="81">
        <f>SUM(Februari!L194)</f>
        <v>-100500</v>
      </c>
      <c r="K191" s="81">
        <f>SUM(Februari!L195)</f>
        <v>396807</v>
      </c>
      <c r="L191" s="82">
        <f>SUM(Februari!L196)</f>
        <v>5001798</v>
      </c>
      <c r="M191" s="81"/>
      <c r="N191" s="63"/>
    </row>
    <row r="192" spans="2:14" s="2" customFormat="1" ht="29">
      <c r="B192" s="77" t="s">
        <v>186</v>
      </c>
      <c r="C192" s="78" t="s">
        <v>175</v>
      </c>
      <c r="D192" s="79" t="s">
        <v>187</v>
      </c>
      <c r="E192" s="79" t="s">
        <v>188</v>
      </c>
      <c r="F192" s="79" t="s">
        <v>189</v>
      </c>
      <c r="G192" s="79" t="s">
        <v>190</v>
      </c>
      <c r="I192" s="80" t="s">
        <v>411</v>
      </c>
      <c r="J192" s="84"/>
      <c r="K192" s="103"/>
      <c r="L192" s="82">
        <v>28000000</v>
      </c>
      <c r="M192" s="81"/>
      <c r="N192" s="63"/>
    </row>
    <row r="193" spans="2:14" s="2" customFormat="1" ht="29">
      <c r="B193" s="83"/>
      <c r="C193" s="80" t="s">
        <v>192</v>
      </c>
      <c r="D193" s="73">
        <f>J202</f>
        <v>33298105</v>
      </c>
      <c r="E193" s="73">
        <v>0</v>
      </c>
      <c r="F193" s="73">
        <f>D193-E193</f>
        <v>33298105</v>
      </c>
      <c r="G193" s="73"/>
      <c r="I193" s="80" t="s">
        <v>412</v>
      </c>
      <c r="J193" s="85"/>
      <c r="K193" s="103"/>
      <c r="L193" s="84"/>
      <c r="M193" s="81"/>
      <c r="N193" s="63"/>
    </row>
    <row r="194" spans="2:14" s="2" customFormat="1">
      <c r="B194" s="83"/>
      <c r="C194" s="80"/>
      <c r="D194" s="84"/>
      <c r="E194" s="84"/>
      <c r="F194" s="84"/>
      <c r="G194" s="84"/>
      <c r="I194" s="85"/>
      <c r="J194" s="84"/>
      <c r="K194" s="182"/>
      <c r="L194" s="85"/>
      <c r="M194" s="81"/>
      <c r="N194" s="63"/>
    </row>
    <row r="195" spans="2:14" s="2" customFormat="1" ht="29">
      <c r="B195" s="86"/>
      <c r="C195" s="87" t="s">
        <v>193</v>
      </c>
      <c r="D195" s="88">
        <v>0</v>
      </c>
      <c r="E195" s="88">
        <f>C175</f>
        <v>19065000</v>
      </c>
      <c r="F195" s="88">
        <f>D195-E195</f>
        <v>-19065000</v>
      </c>
      <c r="G195" s="73" t="s">
        <v>194</v>
      </c>
      <c r="I195" s="85"/>
      <c r="J195" s="84"/>
      <c r="K195" s="182"/>
      <c r="L195" s="85"/>
      <c r="M195" s="81"/>
      <c r="N195" s="63"/>
    </row>
    <row r="196" spans="2:14" s="2" customFormat="1">
      <c r="B196" s="72"/>
      <c r="C196" s="81"/>
      <c r="D196" s="81"/>
      <c r="E196" s="81"/>
      <c r="F196" s="81"/>
      <c r="G196" s="81"/>
      <c r="I196" s="85"/>
      <c r="J196" s="84"/>
      <c r="K196" s="182"/>
      <c r="L196" s="85"/>
      <c r="M196" s="81"/>
      <c r="N196" s="63"/>
    </row>
    <row r="197" spans="2:14">
      <c r="B197" s="89" t="s">
        <v>195</v>
      </c>
      <c r="C197" s="34"/>
      <c r="D197" s="90">
        <f>SUM(D193:D196)</f>
        <v>33298105</v>
      </c>
      <c r="E197" s="90">
        <f>SUM(E193:E196)</f>
        <v>19065000</v>
      </c>
      <c r="F197" s="90">
        <f>D197-E197</f>
        <v>14233105</v>
      </c>
      <c r="G197" s="91" t="str">
        <f>IF(F197&gt;0,"Masih ada sisa",IF(F197=0,"Saldo pas","Mines / Kurang"))</f>
        <v>Masih ada sisa</v>
      </c>
      <c r="I197" s="85"/>
      <c r="J197" s="84"/>
      <c r="K197" s="182"/>
      <c r="L197" s="85"/>
      <c r="M197" s="81"/>
    </row>
    <row r="198" spans="2:14">
      <c r="I198" s="85"/>
      <c r="J198" s="84"/>
      <c r="K198" s="182"/>
      <c r="L198" s="85"/>
      <c r="M198" s="81"/>
      <c r="N198"/>
    </row>
    <row r="199" spans="2:14">
      <c r="I199" s="85"/>
      <c r="J199" s="84"/>
      <c r="K199" s="182"/>
      <c r="L199" s="85"/>
      <c r="M199" s="81"/>
    </row>
    <row r="200" spans="2:14">
      <c r="B200" s="212" t="s">
        <v>196</v>
      </c>
      <c r="C200" s="212"/>
      <c r="D200" s="212"/>
      <c r="E200" s="212"/>
      <c r="F200" s="212"/>
      <c r="G200" s="212"/>
      <c r="I200" s="85"/>
      <c r="J200" s="84"/>
      <c r="K200" s="182"/>
      <c r="L200" s="85"/>
      <c r="M200" s="81"/>
    </row>
    <row r="201" spans="2:14">
      <c r="B201" s="92" t="s">
        <v>186</v>
      </c>
      <c r="C201" s="93" t="s">
        <v>175</v>
      </c>
      <c r="D201" s="94" t="s">
        <v>187</v>
      </c>
      <c r="E201" s="94" t="s">
        <v>188</v>
      </c>
      <c r="F201" s="94" t="s">
        <v>189</v>
      </c>
      <c r="G201" s="94" t="s">
        <v>190</v>
      </c>
      <c r="I201" s="85" t="s">
        <v>11</v>
      </c>
      <c r="J201" s="84">
        <f>SUM(J191:J200)</f>
        <v>-100500</v>
      </c>
      <c r="K201" s="84">
        <f t="shared" ref="K201:L201" si="5">SUM(K191:K200)</f>
        <v>396807</v>
      </c>
      <c r="L201" s="84">
        <f t="shared" si="5"/>
        <v>33001798</v>
      </c>
      <c r="M201" s="84">
        <f>SUM(M191:M200)</f>
        <v>0</v>
      </c>
    </row>
    <row r="202" spans="2:14" ht="29">
      <c r="B202" s="83"/>
      <c r="C202" s="80" t="s">
        <v>192</v>
      </c>
      <c r="D202" s="73">
        <f>J202</f>
        <v>33298105</v>
      </c>
      <c r="E202" s="73">
        <v>0</v>
      </c>
      <c r="F202" s="73">
        <f>D202-E202</f>
        <v>33298105</v>
      </c>
      <c r="G202" s="73"/>
      <c r="I202" s="95" t="s">
        <v>198</v>
      </c>
      <c r="J202" s="246">
        <f>SUM(J201:M201)</f>
        <v>33298105</v>
      </c>
      <c r="K202" s="246"/>
      <c r="L202" s="246"/>
      <c r="M202" s="246"/>
    </row>
    <row r="203" spans="2:14">
      <c r="B203" s="83"/>
      <c r="C203" s="80"/>
      <c r="D203" s="84">
        <v>0</v>
      </c>
      <c r="E203" s="84">
        <v>0</v>
      </c>
      <c r="F203" s="73">
        <f>D203-E203</f>
        <v>0</v>
      </c>
      <c r="G203" s="84"/>
      <c r="I203" s="16"/>
      <c r="K203" s="76"/>
    </row>
    <row r="204" spans="2:14" s="2" customFormat="1" ht="29">
      <c r="B204" s="86"/>
      <c r="C204" s="96" t="s">
        <v>197</v>
      </c>
      <c r="D204" s="88">
        <v>0</v>
      </c>
      <c r="E204" s="88">
        <f>SUM(F185:F188)</f>
        <v>5165000</v>
      </c>
      <c r="F204" s="88">
        <f>D204-E204</f>
        <v>-5165000</v>
      </c>
      <c r="G204" s="73" t="s">
        <v>194</v>
      </c>
      <c r="I204"/>
      <c r="J204" s="51"/>
      <c r="K204" s="16"/>
      <c r="L204"/>
      <c r="M204" s="9"/>
      <c r="N204" s="63"/>
    </row>
    <row r="205" spans="2:14" s="2" customFormat="1">
      <c r="B205" s="72"/>
      <c r="C205" s="81"/>
      <c r="D205" s="81"/>
      <c r="E205" s="81"/>
      <c r="F205" s="81"/>
      <c r="G205" s="81"/>
      <c r="I205" s="213" t="s">
        <v>199</v>
      </c>
      <c r="J205" s="213"/>
      <c r="K205" s="213"/>
      <c r="L205" s="213"/>
      <c r="M205" s="9"/>
      <c r="N205" s="63"/>
    </row>
    <row r="206" spans="2:14" s="2" customFormat="1" ht="14.5" customHeight="1">
      <c r="B206" s="89" t="s">
        <v>195</v>
      </c>
      <c r="C206" s="34"/>
      <c r="D206" s="90">
        <f>SUM(D202:D205)</f>
        <v>33298105</v>
      </c>
      <c r="E206" s="90">
        <f>SUM(E202:E205)</f>
        <v>5165000</v>
      </c>
      <c r="F206" s="90">
        <f>D206-E206</f>
        <v>28133105</v>
      </c>
      <c r="G206" s="91" t="str">
        <f>IF(F206&gt;0,"Masih ada sisa",IF(F206=0,"Saldo pas","Mines / Kurang"))</f>
        <v>Masih ada sisa</v>
      </c>
      <c r="I206" s="97" t="s">
        <v>175</v>
      </c>
      <c r="J206" s="98" t="s">
        <v>200</v>
      </c>
      <c r="K206" s="98" t="s">
        <v>201</v>
      </c>
      <c r="L206" s="98" t="s">
        <v>202</v>
      </c>
      <c r="M206" s="9"/>
      <c r="N206" s="63"/>
    </row>
    <row r="207" spans="2:14" s="2" customFormat="1" ht="29">
      <c r="B207" s="15"/>
      <c r="C207"/>
      <c r="D207"/>
      <c r="E207"/>
      <c r="F207"/>
      <c r="G207"/>
      <c r="I207" s="99" t="s">
        <v>180</v>
      </c>
      <c r="J207" s="100">
        <f>J201</f>
        <v>-100500</v>
      </c>
      <c r="K207" s="101">
        <f>F185</f>
        <v>0</v>
      </c>
      <c r="L207" s="102">
        <f>J207-K207</f>
        <v>-100500</v>
      </c>
      <c r="M207" s="71" t="str">
        <f>IF(L207&gt;0,"Masih ada sisa",IF(L207=0,"Saldo pas","Mines / Kurang"))</f>
        <v>Mines / Kurang</v>
      </c>
    </row>
    <row r="208" spans="2:14" s="2" customFormat="1" ht="28.5" customHeight="1">
      <c r="B208" s="15"/>
      <c r="C208"/>
      <c r="D208"/>
      <c r="E208"/>
      <c r="F208"/>
      <c r="G208"/>
      <c r="I208" s="99" t="s">
        <v>94</v>
      </c>
      <c r="J208" s="100">
        <f>K201</f>
        <v>396807</v>
      </c>
      <c r="K208" s="101">
        <f t="shared" ref="K208:K209" si="6">F186</f>
        <v>0</v>
      </c>
      <c r="L208" s="102">
        <f t="shared" ref="L208:L210" si="7">J208-K208</f>
        <v>396807</v>
      </c>
      <c r="M208" s="71" t="str">
        <f t="shared" ref="M208:M210" si="8">IF(L208&gt;0,"Masih ada sisa",IF(L208=0,"Saldo pas","Mines / Kurang"))</f>
        <v>Masih ada sisa</v>
      </c>
      <c r="N208" s="63"/>
    </row>
    <row r="209" spans="2:14" s="2" customFormat="1" ht="29">
      <c r="B209" s="15"/>
      <c r="C209"/>
      <c r="D209"/>
      <c r="E209"/>
      <c r="F209"/>
      <c r="G209"/>
      <c r="I209" s="99" t="s">
        <v>181</v>
      </c>
      <c r="J209" s="100">
        <f>L201</f>
        <v>33001798</v>
      </c>
      <c r="K209" s="101">
        <f t="shared" si="6"/>
        <v>5165000</v>
      </c>
      <c r="L209" s="102">
        <f t="shared" si="7"/>
        <v>27836798</v>
      </c>
      <c r="M209" s="71" t="str">
        <f t="shared" si="8"/>
        <v>Masih ada sisa</v>
      </c>
      <c r="N209" s="63"/>
    </row>
    <row r="210" spans="2:14" ht="15.5">
      <c r="D210" s="51"/>
      <c r="I210" s="180" t="s">
        <v>432</v>
      </c>
      <c r="J210" s="82">
        <f>M201</f>
        <v>0</v>
      </c>
      <c r="K210" s="181">
        <f>F188</f>
        <v>0</v>
      </c>
      <c r="L210" s="102">
        <f t="shared" si="7"/>
        <v>0</v>
      </c>
      <c r="M210" s="71" t="str">
        <f t="shared" si="8"/>
        <v>Saldo pas</v>
      </c>
    </row>
    <row r="211" spans="2:14">
      <c r="C211" s="51"/>
      <c r="I211" s="2"/>
      <c r="J211" s="2"/>
      <c r="K211" s="13"/>
      <c r="L211" s="2"/>
    </row>
    <row r="212" spans="2:14">
      <c r="C212" s="51"/>
      <c r="I212" s="2"/>
      <c r="J212" s="2"/>
      <c r="K212" s="13"/>
      <c r="L212" s="2"/>
    </row>
    <row r="213" spans="2:14">
      <c r="I213" s="2"/>
      <c r="J213" s="2"/>
      <c r="K213" s="13"/>
    </row>
  </sheetData>
  <mergeCells count="16">
    <mergeCell ref="B180:G180"/>
    <mergeCell ref="B191:G191"/>
    <mergeCell ref="B200:G200"/>
    <mergeCell ref="A1:L1"/>
    <mergeCell ref="A2:L2"/>
    <mergeCell ref="J4:K4"/>
    <mergeCell ref="A175:B175"/>
    <mergeCell ref="A176:B176"/>
    <mergeCell ref="C176:E176"/>
    <mergeCell ref="I205:L205"/>
    <mergeCell ref="I181:I182"/>
    <mergeCell ref="I189:I190"/>
    <mergeCell ref="G182:G188"/>
    <mergeCell ref="J189:M189"/>
    <mergeCell ref="I188:M188"/>
    <mergeCell ref="J202:M202"/>
  </mergeCells>
  <conditionalFormatting sqref="I181:I182">
    <cfRule type="expression" dxfId="64" priority="47">
      <formula>I181="BELUM DI CEK"</formula>
    </cfRule>
    <cfRule type="expression" dxfId="63" priority="46">
      <formula>I181="SUDAH DI CEK"</formula>
    </cfRule>
  </conditionalFormatting>
  <conditionalFormatting sqref="M6:M14">
    <cfRule type="expression" dxfId="62" priority="22">
      <formula>M6:M187="BAYAR SEBAGIAN"</formula>
    </cfRule>
    <cfRule type="expression" dxfId="61" priority="23">
      <formula>M6:M187="LUNAS"</formula>
    </cfRule>
    <cfRule type="expression" dxfId="60" priority="24">
      <formula>M6:M187="HUTANG"</formula>
    </cfRule>
  </conditionalFormatting>
  <conditionalFormatting sqref="M18:M19">
    <cfRule type="expression" dxfId="59" priority="54">
      <formula>M18:M199="BAYAR SEBAGIAN"</formula>
    </cfRule>
    <cfRule type="expression" dxfId="58" priority="55">
      <formula>M18:M199="LUNAS"</formula>
    </cfRule>
    <cfRule type="expression" dxfId="57" priority="56">
      <formula>M18:M199="HUTANG"</formula>
    </cfRule>
  </conditionalFormatting>
  <conditionalFormatting sqref="M20:M21">
    <cfRule type="expression" dxfId="56" priority="66">
      <formula>M20:M212="BAYAR SEBAGIAN"</formula>
    </cfRule>
    <cfRule type="expression" dxfId="55" priority="67">
      <formula>M20:M212="LUNAS"</formula>
    </cfRule>
    <cfRule type="expression" dxfId="54" priority="68">
      <formula>M20:M212="HUTANG"</formula>
    </cfRule>
  </conditionalFormatting>
  <conditionalFormatting sqref="M22">
    <cfRule type="expression" dxfId="53" priority="57">
      <formula>M22:M199="BAYAR SEBAGIAN"</formula>
    </cfRule>
    <cfRule type="expression" dxfId="52" priority="58">
      <formula>M22:M199="LUNAS"</formula>
    </cfRule>
    <cfRule type="expression" dxfId="51" priority="59">
      <formula>M22:M199="HUTANG"</formula>
    </cfRule>
  </conditionalFormatting>
  <conditionalFormatting sqref="M23:M24">
    <cfRule type="expression" dxfId="50" priority="71">
      <formula>M23:M214="HUTANG"</formula>
    </cfRule>
    <cfRule type="expression" dxfId="49" priority="69">
      <formula>M23:M214="BAYAR SEBAGIAN"</formula>
    </cfRule>
    <cfRule type="expression" dxfId="48" priority="70">
      <formula>M23:M214="LUNAS"</formula>
    </cfRule>
  </conditionalFormatting>
  <conditionalFormatting sqref="M25:M29">
    <cfRule type="expression" dxfId="47" priority="74">
      <formula>M25:M215="HUTANG"</formula>
    </cfRule>
    <cfRule type="expression" dxfId="46" priority="73">
      <formula>M25:M215="LUNAS"</formula>
    </cfRule>
    <cfRule type="expression" dxfId="45" priority="72">
      <formula>M25:M215="BAYAR SEBAGIAN"</formula>
    </cfRule>
  </conditionalFormatting>
  <conditionalFormatting sqref="M30:M53">
    <cfRule type="expression" dxfId="44" priority="28">
      <formula>M30:M213="BAYAR SEBAGIAN"</formula>
    </cfRule>
    <cfRule type="expression" dxfId="43" priority="29">
      <formula>M30:M213="LUNAS"</formula>
    </cfRule>
    <cfRule type="expression" dxfId="42" priority="30">
      <formula>M30:M213="HUTANG"</formula>
    </cfRule>
  </conditionalFormatting>
  <conditionalFormatting sqref="M54">
    <cfRule type="expression" dxfId="41" priority="63">
      <formula>M54:M232="BAYAR SEBAGIAN"</formula>
    </cfRule>
    <cfRule type="expression" dxfId="40" priority="64">
      <formula>M54:M232="LUNAS"</formula>
    </cfRule>
    <cfRule type="expression" dxfId="39" priority="65">
      <formula>M54:M232="HUTANG"</formula>
    </cfRule>
  </conditionalFormatting>
  <conditionalFormatting sqref="M63:M66">
    <cfRule type="expression" dxfId="38" priority="90">
      <formula>M63:M239="BAYAR SEBAGIAN"</formula>
    </cfRule>
    <cfRule type="expression" dxfId="37" priority="91">
      <formula>M63:M239="LUNAS"</formula>
    </cfRule>
    <cfRule type="expression" dxfId="36" priority="92">
      <formula>M63:M239="HUTANG"</formula>
    </cfRule>
  </conditionalFormatting>
  <conditionalFormatting sqref="M69:M74">
    <cfRule type="expression" dxfId="35" priority="87">
      <formula>M69:M244="BAYAR SEBAGIAN"</formula>
    </cfRule>
    <cfRule type="expression" dxfId="34" priority="88">
      <formula>M69:M244="LUNAS"</formula>
    </cfRule>
    <cfRule type="expression" dxfId="33" priority="89">
      <formula>M69:M244="HUTANG"</formula>
    </cfRule>
  </conditionalFormatting>
  <conditionalFormatting sqref="M75:M76">
    <cfRule type="expression" dxfId="32" priority="86">
      <formula>M75:M249="HUTANG"</formula>
    </cfRule>
    <cfRule type="expression" dxfId="31" priority="85">
      <formula>M75:M249="LUNAS"</formula>
    </cfRule>
    <cfRule type="expression" dxfId="30" priority="84">
      <formula>M75:M249="BAYAR SEBAGIAN"</formula>
    </cfRule>
  </conditionalFormatting>
  <conditionalFormatting sqref="M77:M78">
    <cfRule type="expression" dxfId="29" priority="37">
      <formula>M77:M257="BAYAR SEBAGIAN"</formula>
    </cfRule>
    <cfRule type="expression" dxfId="28" priority="38">
      <formula>M77:M257="LUNAS"</formula>
    </cfRule>
    <cfRule type="expression" dxfId="27" priority="39">
      <formula>M77:M257="HUTANG"</formula>
    </cfRule>
  </conditionalFormatting>
  <conditionalFormatting sqref="M79:M95">
    <cfRule type="expression" dxfId="26" priority="93">
      <formula>M79:M250="BAYAR SEBAGIAN"</formula>
    </cfRule>
    <cfRule type="expression" dxfId="25" priority="94">
      <formula>M79:M250="LUNAS"</formula>
    </cfRule>
    <cfRule type="expression" dxfId="24" priority="95">
      <formula>M79:M250="HUTANG"</formula>
    </cfRule>
  </conditionalFormatting>
  <conditionalFormatting sqref="M96:M99">
    <cfRule type="expression" dxfId="23" priority="96">
      <formula>M96:M266="BAYAR SEBAGIAN"</formula>
    </cfRule>
    <cfRule type="expression" dxfId="22" priority="97">
      <formula>M96:M266="LUNAS"</formula>
    </cfRule>
    <cfRule type="expression" dxfId="21" priority="98">
      <formula>M96:M266="HUTANG"</formula>
    </cfRule>
  </conditionalFormatting>
  <conditionalFormatting sqref="M100:M109">
    <cfRule type="expression" dxfId="20" priority="50">
      <formula>M100:M269="HUTANG"</formula>
    </cfRule>
    <cfRule type="expression" dxfId="19" priority="49">
      <formula>M100:M269="LUNAS"</formula>
    </cfRule>
    <cfRule type="expression" dxfId="18" priority="48">
      <formula>M100:M269="BAYAR SEBAGIAN"</formula>
    </cfRule>
  </conditionalFormatting>
  <conditionalFormatting sqref="M124:M131">
    <cfRule type="expression" dxfId="17" priority="42">
      <formula>M124:M290="HUTANG"</formula>
    </cfRule>
    <cfRule type="expression" dxfId="16" priority="41">
      <formula>M124:M290="LUNAS"</formula>
    </cfRule>
    <cfRule type="expression" dxfId="15" priority="40">
      <formula>M124:M290="BAYAR SEBAGIAN"</formula>
    </cfRule>
  </conditionalFormatting>
  <conditionalFormatting sqref="M132:M138">
    <cfRule type="expression" dxfId="14" priority="99">
      <formula>M132:M270="BAYAR SEBAGIAN"</formula>
    </cfRule>
    <cfRule type="expression" dxfId="13" priority="100">
      <formula>M132:M270="LUNAS"</formula>
    </cfRule>
    <cfRule type="expression" dxfId="12" priority="101">
      <formula>M132:M270="HUTANG"</formula>
    </cfRule>
  </conditionalFormatting>
  <conditionalFormatting sqref="M139:M143">
    <cfRule type="expression" dxfId="11" priority="81">
      <formula>M139:M276="BAYAR SEBAGIAN"</formula>
    </cfRule>
    <cfRule type="expression" dxfId="10" priority="82">
      <formula>M139:M276="LUNAS"</formula>
    </cfRule>
    <cfRule type="expression" dxfId="9" priority="83">
      <formula>M139:M276="HUTANG"</formula>
    </cfRule>
  </conditionalFormatting>
  <conditionalFormatting sqref="M144:M157">
    <cfRule type="expression" dxfId="8" priority="78">
      <formula>M144:M267="BAYAR SEBAGIAN"</formula>
    </cfRule>
    <cfRule type="expression" dxfId="7" priority="79">
      <formula>M144:M267="LUNAS"</formula>
    </cfRule>
    <cfRule type="expression" dxfId="6" priority="80">
      <formula>M144:M267="HUTANG"</formula>
    </cfRule>
  </conditionalFormatting>
  <conditionalFormatting sqref="M158:M167">
    <cfRule type="expression" dxfId="5" priority="62">
      <formula>M158:M265="HUTANG"</formula>
    </cfRule>
    <cfRule type="expression" dxfId="4" priority="60">
      <formula>M158:M265="BAYAR SEBAGIAN"</formula>
    </cfRule>
    <cfRule type="expression" dxfId="3" priority="61">
      <formula>M158:M265="LUNAS"</formula>
    </cfRule>
  </conditionalFormatting>
  <conditionalFormatting sqref="M168:M175">
    <cfRule type="expression" dxfId="2" priority="75">
      <formula>M168:M219="BAYAR SEBAGIAN"</formula>
    </cfRule>
    <cfRule type="expression" dxfId="1" priority="76">
      <formula>M168:M219="LUNAS"</formula>
    </cfRule>
    <cfRule type="expression" dxfId="0" priority="77">
      <formula>M168:M219="HUTANG"</formula>
    </cfRule>
  </conditionalFormatting>
  <dataValidations count="4">
    <dataValidation type="list" allowBlank="1" showInputMessage="1" showErrorMessage="1" sqref="I181:I182" xr:uid="{00000000-0002-0000-0800-000000000000}">
      <formula1>"BELUM DI CEK,SUDAH DI CEK"</formula1>
    </dataValidation>
    <dataValidation type="list" allowBlank="1" showInputMessage="1" showErrorMessage="1" sqref="K194:K200" xr:uid="{00000000-0002-0000-0800-000001000000}">
      <formula1>"DANSAV MAKMUR,DANSAV UPY,DANSAV TERAS ATIQAH"</formula1>
    </dataValidation>
    <dataValidation type="list" allowBlank="1" showInputMessage="1" showErrorMessage="1" sqref="L6:L175" xr:uid="{00000000-0002-0000-0800-000002000000}">
      <formula1>"YULIA,VIVI,TERAS ATIQAH,DANSAV MAKMUR,DANSAV UPY,DANSAV TERAS ATIQAH,DANSAV GU"</formula1>
    </dataValidation>
    <dataValidation type="list" allowBlank="1" showInputMessage="1" showErrorMessage="1" sqref="M6:M175" xr:uid="{00000000-0002-0000-0800-000003000000}">
      <formula1>"HUTANG,LUNAS,BAYAR SEBAGIAN"</formula1>
    </dataValidation>
  </dataValidations>
  <printOptions horizontalCentered="1"/>
  <pageMargins left="0.118110236220472" right="0.118110236220472" top="0.118110236220472" bottom="0.118110236220472" header="0.31496062992126" footer="0.31496062992126"/>
  <pageSetup paperSize="5" scale="6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K274"/>
  <sheetViews>
    <sheetView workbookViewId="0">
      <selection activeCell="C2" sqref="C2"/>
    </sheetView>
  </sheetViews>
  <sheetFormatPr defaultColWidth="9" defaultRowHeight="14.5"/>
  <cols>
    <col min="1" max="1" width="20.26953125" customWidth="1"/>
    <col min="2" max="2" width="21.08984375" customWidth="1"/>
    <col min="3" max="3" width="16.26953125" customWidth="1"/>
    <col min="4" max="4" width="23.90625" customWidth="1"/>
    <col min="6" max="6" width="21.81640625" customWidth="1"/>
    <col min="7" max="7" width="13.81640625" customWidth="1"/>
    <col min="8" max="8" width="31.36328125" customWidth="1"/>
    <col min="9" max="9" width="17.54296875" customWidth="1"/>
    <col min="10" max="10" width="15.54296875" customWidth="1"/>
  </cols>
  <sheetData>
    <row r="1" spans="1:11" ht="29">
      <c r="B1" s="2" t="s">
        <v>203</v>
      </c>
      <c r="C1" s="3" t="s">
        <v>181</v>
      </c>
      <c r="D1" t="s">
        <v>204</v>
      </c>
      <c r="E1" t="s">
        <v>205</v>
      </c>
    </row>
    <row r="3" spans="1:11" s="1" customFormat="1" ht="29">
      <c r="A3" s="4" t="s">
        <v>75</v>
      </c>
      <c r="B3" s="5" t="s">
        <v>76</v>
      </c>
      <c r="C3" s="5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235" t="s">
        <v>83</v>
      </c>
      <c r="J3" s="235"/>
    </row>
    <row r="4" spans="1:11">
      <c r="A4" s="6">
        <f t="array" ref="A4">IFERROR(INDEX(Maret!B$6:B$174,SMALL(IF(Maret!$L$6:$L$174=$C$1,ROW(Maret!$L$6:$L$174)-ROW(Maret!$L$6)+1),ROW(A1))),"")</f>
        <v>46082</v>
      </c>
      <c r="B4" s="7">
        <f t="array" ref="B4">IF($A4="","",INDEX(Maret!C$6:C$174,SMALL(IF(Maret!$L$6:$L$174=$C$1,ROW(Maret!$L$6:$L$174)-ROW(Maret!$L$6)+1),ROW(A1))))</f>
        <v>3600000</v>
      </c>
      <c r="C4" s="7">
        <f t="array" ref="C4">IF($A4="","",INDEX(Maret!D$6:D$174,SMALL(IF(Maret!$L$6:$L$174=$C$1,ROW(Maret!$L$6:$L$174)-ROW(Maret!$L$6)+1),ROW(B1))))</f>
        <v>3600000</v>
      </c>
      <c r="D4" s="8" t="str">
        <f t="array" ref="D4">IF($A4="","",INDEX(Maret!E$6:E$174,SMALL(IF(Maret!$L$6:$L$174=$C$1,ROW(Maret!$L$6:$L$174)-ROW(Maret!$L$6)+1),ROW(C1))))</f>
        <v>Muh Zakir</v>
      </c>
      <c r="E4" s="8" t="str">
        <f t="array" ref="E4">IF($A4="","",INDEX(Maret!F$6:F$174,SMALL(IF(Maret!$L$6:$L$174=$C$1,ROW(Maret!$L$6:$L$174)-ROW(Maret!$L$6)+1),ROW(D1))))</f>
        <v>Yulia</v>
      </c>
      <c r="F4" s="8" t="str">
        <f t="array" ref="F4">IF($A4="","",INDEX(Maret!G$6:G$174,SMALL(IF(Maret!$L$6:$L$174=$C$1,ROW(Maret!$L$6:$L$174)-ROW(Maret!$L$6)+1),ROW(E1))))</f>
        <v>Vivi</v>
      </c>
      <c r="G4" s="8" t="str">
        <f t="array" ref="G4">IF($A4="","",INDEX(Maret!H$6:H$174,SMALL(IF(Maret!$L$6:$L$174=$C$1,ROW(Maret!$L$6:$L$174)-ROW(Maret!$L$6)+1),ROW(F1))))</f>
        <v>Pagi</v>
      </c>
      <c r="H4" s="8" t="str">
        <f t="array" ref="H4">IF($A4="","",INDEX(Maret!I$6:I$174,SMALL(IF(Maret!$L$6:$L$174=$C$1,ROW(Maret!$L$6:$L$174)-ROW(Maret!$L$6)+1),ROW(G1))))</f>
        <v>Ternate</v>
      </c>
      <c r="I4" s="8" t="str">
        <f t="array" ref="I4">IF($A4="","",INDEX(Maret!J$6:J$174,SMALL(IF(Maret!$L$6:$L$174=$C$1,ROW(Maret!$L$6:$L$174)-ROW(Maret!$L$6)+1),ROW(H1))))</f>
        <v>Pembelian Tiket</v>
      </c>
      <c r="J4" s="8" t="str">
        <f t="array" ref="J4">IF($A4="","",INDEX(Maret!K$6:K$174,SMALL(IF(Maret!$L$6:$L$174=$C$1,ROW(Maret!$L$6:$L$174)-ROW(Maret!$L$6)+1),ROW(I1))))</f>
        <v>Daffa</v>
      </c>
      <c r="K4" s="9"/>
    </row>
    <row r="5" spans="1:11">
      <c r="A5" s="6">
        <f t="array" ref="A5">IFERROR(INDEX(Maret!B$6:B$174,SMALL(IF(Maret!$L$6:$L$174=$C$1,ROW(Maret!$L$6:$L$174)-ROW(Maret!$L$6)+1),ROW(A2))),"")</f>
        <v>46083</v>
      </c>
      <c r="B5" s="7">
        <f t="array" ref="B5">IF($A5="","",INDEX(Maret!C$6:C$174,SMALL(IF(Maret!$L$6:$L$174=$C$1,ROW(Maret!$L$6:$L$174)-ROW(Maret!$L$6)+1),ROW(A2))))</f>
        <v>315000</v>
      </c>
      <c r="C5" s="7">
        <f t="array" ref="C5">IF($A5="","",INDEX(Maret!D$6:D$174,SMALL(IF(Maret!$L$6:$L$174=$C$1,ROW(Maret!$L$6:$L$174)-ROW(Maret!$L$6)+1),ROW(B2))))</f>
        <v>315000</v>
      </c>
      <c r="D5" s="8" t="str">
        <f t="array" ref="D5">IF($A5="","",INDEX(Maret!E$6:E$174,SMALL(IF(Maret!$L$6:$L$174=$C$1,ROW(Maret!$L$6:$L$174)-ROW(Maret!$L$6)+1),ROW(C2))))</f>
        <v>Pelabuhan Spead Sofifi</v>
      </c>
      <c r="E5" s="8" t="str">
        <f t="array" ref="E5">IF($A5="","",INDEX(Maret!F$6:F$174,SMALL(IF(Maret!$L$6:$L$174=$C$1,ROW(Maret!$L$6:$L$174)-ROW(Maret!$L$6)+1),ROW(D2))))</f>
        <v>Yulia</v>
      </c>
      <c r="F5" s="8" t="str">
        <f t="array" ref="F5">IF($A5="","",INDEX(Maret!G$6:G$174,SMALL(IF(Maret!$L$6:$L$174=$C$1,ROW(Maret!$L$6:$L$174)-ROW(Maret!$L$6)+1),ROW(E2))))</f>
        <v>Vivi</v>
      </c>
      <c r="G5" s="8" t="str">
        <f t="array" ref="G5">IF($A5="","",INDEX(Maret!H$6:H$174,SMALL(IF(Maret!$L$6:$L$174=$C$1,ROW(Maret!$L$6:$L$174)-ROW(Maret!$L$6)+1),ROW(F2))))</f>
        <v>Sore</v>
      </c>
      <c r="H5" s="8" t="str">
        <f t="array" ref="H5">IF($A5="","",INDEX(Maret!I$6:I$174,SMALL(IF(Maret!$L$6:$L$174=$C$1,ROW(Maret!$L$6:$L$174)-ROW(Maret!$L$6)+1),ROW(G2))))</f>
        <v>Sofifi, Pelabuhan Spead</v>
      </c>
      <c r="I5" s="8" t="str">
        <f t="array" ref="I5">IF($A5="","",INDEX(Maret!J$6:J$174,SMALL(IF(Maret!$L$6:$L$174=$C$1,ROW(Maret!$L$6:$L$174)-ROW(Maret!$L$6)+1),ROW(H2))))</f>
        <v>Pembelian Tiket Pulang</v>
      </c>
      <c r="J5" s="8" t="str">
        <f t="array" ref="J5">IF($A5="","",INDEX(Maret!K$6:K$174,SMALL(IF(Maret!$L$6:$L$174=$C$1,ROW(Maret!$L$6:$L$174)-ROW(Maret!$L$6)+1),ROW(I2))))</f>
        <v>1. Pak Sek</v>
      </c>
      <c r="K5" s="9"/>
    </row>
    <row r="6" spans="1:11">
      <c r="A6" s="6">
        <f t="array" ref="A6">IFERROR(INDEX(Maret!B$6:B$174,SMALL(IF(Maret!$L$6:$L$174=$C$1,ROW(Maret!$L$6:$L$174)-ROW(Maret!$L$6)+1),ROW(A3))),"")</f>
        <v>46084</v>
      </c>
      <c r="B6" s="7">
        <f t="array" ref="B6">IF($A6="","",INDEX(Maret!C$6:C$174,SMALL(IF(Maret!$L$6:$L$174=$C$1,ROW(Maret!$L$6:$L$174)-ROW(Maret!$L$6)+1),ROW(A3))))</f>
        <v>250000</v>
      </c>
      <c r="C6" s="7">
        <f t="array" ref="C6">IF($A6="","",INDEX(Maret!D$6:D$174,SMALL(IF(Maret!$L$6:$L$174=$C$1,ROW(Maret!$L$6:$L$174)-ROW(Maret!$L$6)+1),ROW(B3))))</f>
        <v>250000</v>
      </c>
      <c r="D6" s="8" t="str">
        <f t="array" ref="D6">IF($A6="","",INDEX(Maret!E$6:E$174,SMALL(IF(Maret!$L$6:$L$174=$C$1,ROW(Maret!$L$6:$L$174)-ROW(Maret!$L$6)+1),ROW(C3))))</f>
        <v>Ana</v>
      </c>
      <c r="E6" s="8" t="str">
        <f t="array" ref="E6">IF($A6="","",INDEX(Maret!F$6:F$174,SMALL(IF(Maret!$L$6:$L$174=$C$1,ROW(Maret!$L$6:$L$174)-ROW(Maret!$L$6)+1),ROW(D3))))</f>
        <v>Yulia</v>
      </c>
      <c r="F6" s="8" t="str">
        <f t="array" ref="F6">IF($A6="","",INDEX(Maret!G$6:G$174,SMALL(IF(Maret!$L$6:$L$174=$C$1,ROW(Maret!$L$6:$L$174)-ROW(Maret!$L$6)+1),ROW(E3))))</f>
        <v>Vivi</v>
      </c>
      <c r="G6" s="8" t="str">
        <f t="array" ref="G6">IF($A6="","",INDEX(Maret!H$6:H$174,SMALL(IF(Maret!$L$6:$L$174=$C$1,ROW(Maret!$L$6:$L$174)-ROW(Maret!$L$6)+1),ROW(F3))))</f>
        <v>Pagi</v>
      </c>
      <c r="H6" s="8" t="str">
        <f t="array" ref="H6">IF($A6="","",INDEX(Maret!I$6:I$174,SMALL(IF(Maret!$L$6:$L$174=$C$1,ROW(Maret!$L$6:$L$174)-ROW(Maret!$L$6)+1),ROW(G3))))</f>
        <v>Ternate</v>
      </c>
      <c r="I6" s="8" t="str">
        <f t="array" ref="I6">IF($A6="","",INDEX(Maret!J$6:J$174,SMALL(IF(Maret!$L$6:$L$174=$C$1,ROW(Maret!$L$6:$L$174)-ROW(Maret!$L$6)+1),ROW(H3))))</f>
        <v>Pembelian Meterai</v>
      </c>
      <c r="J6" s="8">
        <f t="array" ref="J6">IF($A6="","",INDEX(Maret!K$6:K$174,SMALL(IF(Maret!$L$6:$L$174=$C$1,ROW(Maret!$L$6:$L$174)-ROW(Maret!$L$6)+1),ROW(I3))))</f>
        <v>0</v>
      </c>
      <c r="K6" s="9"/>
    </row>
    <row r="7" spans="1:11">
      <c r="A7" s="6">
        <f t="array" ref="A7">IFERROR(INDEX(Maret!B$6:B$174,SMALL(IF(Maret!$L$6:$L$174=$C$1,ROW(Maret!$L$6:$L$174)-ROW(Maret!$L$6)+1),ROW(A4))),"")</f>
        <v>46086</v>
      </c>
      <c r="B7" s="7">
        <f t="array" ref="B7">IF($A7="","",INDEX(Maret!C$6:C$174,SMALL(IF(Maret!$L$6:$L$174=$C$1,ROW(Maret!$L$6:$L$174)-ROW(Maret!$L$6)+1),ROW(A4))))</f>
        <v>1000000</v>
      </c>
      <c r="C7" s="7">
        <f t="array" ref="C7">IF($A7="","",INDEX(Maret!D$6:D$174,SMALL(IF(Maret!$L$6:$L$174=$C$1,ROW(Maret!$L$6:$L$174)-ROW(Maret!$L$6)+1),ROW(B4))))</f>
        <v>1000000</v>
      </c>
      <c r="D7" s="8" t="str">
        <f t="array" ref="D7">IF($A7="","",INDEX(Maret!E$6:E$174,SMALL(IF(Maret!$L$6:$L$174=$C$1,ROW(Maret!$L$6:$L$174)-ROW(Maret!$L$6)+1),ROW(C4))))</f>
        <v>Om Ongen</v>
      </c>
      <c r="E7" s="8" t="str">
        <f t="array" ref="E7">IF($A7="","",INDEX(Maret!F$6:F$174,SMALL(IF(Maret!$L$6:$L$174=$C$1,ROW(Maret!$L$6:$L$174)-ROW(Maret!$L$6)+1),ROW(D4))))</f>
        <v>Yulia</v>
      </c>
      <c r="F7" s="8" t="str">
        <f t="array" ref="F7">IF($A7="","",INDEX(Maret!G$6:G$174,SMALL(IF(Maret!$L$6:$L$174=$C$1,ROW(Maret!$L$6:$L$174)-ROW(Maret!$L$6)+1),ROW(E4))))</f>
        <v>Vivi</v>
      </c>
      <c r="G7" s="8" t="str">
        <f t="array" ref="G7">IF($A7="","",INDEX(Maret!H$6:H$174,SMALL(IF(Maret!$L$6:$L$174=$C$1,ROW(Maret!$L$6:$L$174)-ROW(Maret!$L$6)+1),ROW(F4))))</f>
        <v>Siang</v>
      </c>
      <c r="H7" s="8" t="str">
        <f t="array" ref="H7">IF($A7="","",INDEX(Maret!I$6:I$174,SMALL(IF(Maret!$L$6:$L$174=$C$1,ROW(Maret!$L$6:$L$174)-ROW(Maret!$L$6)+1),ROW(G4))))</f>
        <v>Ternate</v>
      </c>
      <c r="I7" s="8" t="str">
        <f t="array" ref="I7">IF($A7="","",INDEX(Maret!J$6:J$174,SMALL(IF(Maret!$L$6:$L$174=$C$1,ROW(Maret!$L$6:$L$174)-ROW(Maret!$L$6)+1),ROW(H4))))</f>
        <v>Pembelian BBM Mobil KADIS di Sofifi</v>
      </c>
      <c r="J7" s="8" t="str">
        <f t="array" ref="J7">IF($A7="","",INDEX(Maret!K$6:K$174,SMALL(IF(Maret!$L$6:$L$174=$C$1,ROW(Maret!$L$6:$L$174)-ROW(Maret!$L$6)+1),ROW(I4))))</f>
        <v>Transfer di om ongen</v>
      </c>
      <c r="K7" s="9"/>
    </row>
    <row r="8" spans="1:11">
      <c r="A8" s="6" t="str">
        <f t="array" ref="A8">IFERROR(INDEX(Maret!B$6:B$174,SMALL(IF(Maret!$L$6:$L$174=$C$1,ROW(Maret!$L$6:$L$174)-ROW(Maret!$L$6)+1),ROW(A5))),"")</f>
        <v/>
      </c>
      <c r="B8" s="7" t="str">
        <f t="array" ref="B8">IF($A8="","",INDEX(Maret!C$6:C$174,SMALL(IF(Maret!$L$6:$L$174=$C$1,ROW(Maret!$L$6:$L$174)-ROW(Maret!$L$6)+1),ROW(A5))))</f>
        <v/>
      </c>
      <c r="C8" s="7" t="str">
        <f t="array" ref="C8">IF($A8="","",INDEX(Maret!D$6:D$174,SMALL(IF(Maret!$L$6:$L$174=$C$1,ROW(Maret!$L$6:$L$174)-ROW(Maret!$L$6)+1),ROW(B5))))</f>
        <v/>
      </c>
      <c r="D8" s="8" t="str">
        <f t="array" ref="D8">IF($A8="","",INDEX(Maret!E$6:E$174,SMALL(IF(Maret!$L$6:$L$174=$C$1,ROW(Maret!$L$6:$L$174)-ROW(Maret!$L$6)+1),ROW(C5))))</f>
        <v/>
      </c>
      <c r="E8" s="8" t="str">
        <f t="array" ref="E8">IF($A8="","",INDEX(Maret!F$6:F$174,SMALL(IF(Maret!$L$6:$L$174=$C$1,ROW(Maret!$L$6:$L$174)-ROW(Maret!$L$6)+1),ROW(D5))))</f>
        <v/>
      </c>
      <c r="F8" s="8" t="str">
        <f t="array" ref="F8">IF($A8="","",INDEX(Maret!G$6:G$174,SMALL(IF(Maret!$L$6:$L$174=$C$1,ROW(Maret!$L$6:$L$174)-ROW(Maret!$L$6)+1),ROW(E5))))</f>
        <v/>
      </c>
      <c r="G8" s="8" t="str">
        <f t="array" ref="G8">IF($A8="","",INDEX(Maret!H$6:H$174,SMALL(IF(Maret!$L$6:$L$174=$C$1,ROW(Maret!$L$6:$L$174)-ROW(Maret!$L$6)+1),ROW(F5))))</f>
        <v/>
      </c>
      <c r="H8" s="8" t="str">
        <f t="array" ref="H8">IF($A8="","",INDEX(Maret!I$6:I$174,SMALL(IF(Maret!$L$6:$L$174=$C$1,ROW(Maret!$L$6:$L$174)-ROW(Maret!$L$6)+1),ROW(G5))))</f>
        <v/>
      </c>
      <c r="I8" s="8" t="str">
        <f t="array" ref="I8">IF($A8="","",INDEX(Maret!J$6:J$174,SMALL(IF(Maret!$L$6:$L$174=$C$1,ROW(Maret!$L$6:$L$174)-ROW(Maret!$L$6)+1),ROW(H5))))</f>
        <v/>
      </c>
      <c r="J8" s="8" t="str">
        <f t="array" ref="J8">IF($A8="","",INDEX(Maret!K$6:K$174,SMALL(IF(Maret!$L$6:$L$174=$C$1,ROW(Maret!$L$6:$L$174)-ROW(Maret!$L$6)+1),ROW(I5))))</f>
        <v/>
      </c>
      <c r="K8" s="9"/>
    </row>
    <row r="9" spans="1:11">
      <c r="A9" s="6" t="str">
        <f t="array" ref="A9">IFERROR(INDEX(Maret!B$6:B$174,SMALL(IF(Maret!$L$6:$L$174=$C$1,ROW(Maret!$L$6:$L$174)-ROW(Maret!$L$6)+1),ROW(A6))),"")</f>
        <v/>
      </c>
      <c r="B9" s="7" t="str">
        <f t="array" ref="B9">IF($A9="","",INDEX(Maret!C$6:C$174,SMALL(IF(Maret!$L$6:$L$174=$C$1,ROW(Maret!$L$6:$L$174)-ROW(Maret!$L$6)+1),ROW(A6))))</f>
        <v/>
      </c>
      <c r="C9" s="7" t="str">
        <f t="array" ref="C9">IF($A9="","",INDEX(Maret!D$6:D$174,SMALL(IF(Maret!$L$6:$L$174=$C$1,ROW(Maret!$L$6:$L$174)-ROW(Maret!$L$6)+1),ROW(B6))))</f>
        <v/>
      </c>
      <c r="D9" s="8" t="str">
        <f t="array" ref="D9">IF($A9="","",INDEX(Maret!E$6:E$174,SMALL(IF(Maret!$L$6:$L$174=$C$1,ROW(Maret!$L$6:$L$174)-ROW(Maret!$L$6)+1),ROW(C6))))</f>
        <v/>
      </c>
      <c r="E9" s="8" t="str">
        <f t="array" ref="E9">IF($A9="","",INDEX(Maret!F$6:F$174,SMALL(IF(Maret!$L$6:$L$174=$C$1,ROW(Maret!$L$6:$L$174)-ROW(Maret!$L$6)+1),ROW(D6))))</f>
        <v/>
      </c>
      <c r="F9" s="8" t="str">
        <f t="array" ref="F9">IF($A9="","",INDEX(Maret!G$6:G$174,SMALL(IF(Maret!$L$6:$L$174=$C$1,ROW(Maret!$L$6:$L$174)-ROW(Maret!$L$6)+1),ROW(E6))))</f>
        <v/>
      </c>
      <c r="G9" s="8" t="str">
        <f t="array" ref="G9">IF($A9="","",INDEX(Maret!H$6:H$174,SMALL(IF(Maret!$L$6:$L$174=$C$1,ROW(Maret!$L$6:$L$174)-ROW(Maret!$L$6)+1),ROW(F6))))</f>
        <v/>
      </c>
      <c r="H9" s="8" t="str">
        <f t="array" ref="H9">IF($A9="","",INDEX(Maret!I$6:I$174,SMALL(IF(Maret!$L$6:$L$174=$C$1,ROW(Maret!$L$6:$L$174)-ROW(Maret!$L$6)+1),ROW(G6))))</f>
        <v/>
      </c>
      <c r="I9" s="8" t="str">
        <f t="array" ref="I9">IF($A9="","",INDEX(Maret!J$6:J$174,SMALL(IF(Maret!$L$6:$L$174=$C$1,ROW(Maret!$L$6:$L$174)-ROW(Maret!$L$6)+1),ROW(H6))))</f>
        <v/>
      </c>
      <c r="J9" s="8" t="str">
        <f t="array" ref="J9">IF($A9="","",INDEX(Maret!K$6:K$174,SMALL(IF(Maret!$L$6:$L$174=$C$1,ROW(Maret!$L$6:$L$174)-ROW(Maret!$L$6)+1),ROW(I6))))</f>
        <v/>
      </c>
      <c r="K9" s="9"/>
    </row>
    <row r="10" spans="1:11">
      <c r="A10" s="6" t="str">
        <f t="array" ref="A10">IFERROR(INDEX(Maret!B$6:B$174,SMALL(IF(Maret!$L$6:$L$174=$C$1,ROW(Maret!$L$6:$L$174)-ROW(Maret!$L$6)+1),ROW(A7))),"")</f>
        <v/>
      </c>
      <c r="B10" s="7" t="str">
        <f t="array" ref="B10">IF($A10="","",INDEX(Maret!C$6:C$174,SMALL(IF(Maret!$L$6:$L$174=$C$1,ROW(Maret!$L$6:$L$174)-ROW(Maret!$L$6)+1),ROW(A7))))</f>
        <v/>
      </c>
      <c r="C10" s="7" t="str">
        <f t="array" ref="C10">IF($A10="","",INDEX(Maret!D$6:D$174,SMALL(IF(Maret!$L$6:$L$174=$C$1,ROW(Maret!$L$6:$L$174)-ROW(Maret!$L$6)+1),ROW(B7))))</f>
        <v/>
      </c>
      <c r="D10" s="8" t="str">
        <f t="array" ref="D10">IF($A10="","",INDEX(Maret!E$6:E$174,SMALL(IF(Maret!$L$6:$L$174=$C$1,ROW(Maret!$L$6:$L$174)-ROW(Maret!$L$6)+1),ROW(C7))))</f>
        <v/>
      </c>
      <c r="E10" s="8" t="str">
        <f t="array" ref="E10">IF($A10="","",INDEX(Maret!F$6:F$174,SMALL(IF(Maret!$L$6:$L$174=$C$1,ROW(Maret!$L$6:$L$174)-ROW(Maret!$L$6)+1),ROW(D7))))</f>
        <v/>
      </c>
      <c r="F10" s="8" t="str">
        <f t="array" ref="F10">IF($A10="","",INDEX(Maret!G$6:G$174,SMALL(IF(Maret!$L$6:$L$174=$C$1,ROW(Maret!$L$6:$L$174)-ROW(Maret!$L$6)+1),ROW(E7))))</f>
        <v/>
      </c>
      <c r="G10" s="8" t="str">
        <f t="array" ref="G10">IF($A10="","",INDEX(Maret!H$6:H$174,SMALL(IF(Maret!$L$6:$L$174=$C$1,ROW(Maret!$L$6:$L$174)-ROW(Maret!$L$6)+1),ROW(F7))))</f>
        <v/>
      </c>
      <c r="H10" s="8" t="str">
        <f t="array" ref="H10">IF($A10="","",INDEX(Maret!I$6:I$174,SMALL(IF(Maret!$L$6:$L$174=$C$1,ROW(Maret!$L$6:$L$174)-ROW(Maret!$L$6)+1),ROW(G7))))</f>
        <v/>
      </c>
      <c r="I10" s="8" t="str">
        <f t="array" ref="I10">IF($A10="","",INDEX(Maret!J$6:J$174,SMALL(IF(Maret!$L$6:$L$174=$C$1,ROW(Maret!$L$6:$L$174)-ROW(Maret!$L$6)+1),ROW(H7))))</f>
        <v/>
      </c>
      <c r="J10" s="8" t="str">
        <f t="array" ref="J10">IF($A10="","",INDEX(Maret!K$6:K$174,SMALL(IF(Maret!$L$6:$L$174=$C$1,ROW(Maret!$L$6:$L$174)-ROW(Maret!$L$6)+1),ROW(I7))))</f>
        <v/>
      </c>
      <c r="K10" s="9"/>
    </row>
    <row r="11" spans="1:11">
      <c r="A11" s="6" t="str">
        <f t="array" ref="A11">IFERROR(INDEX(Maret!B$6:B$174,SMALL(IF(Maret!$L$6:$L$174=$C$1,ROW(Maret!$L$6:$L$174)-ROW(Maret!$L$6)+1),ROW(A8))),"")</f>
        <v/>
      </c>
      <c r="B11" s="7" t="str">
        <f t="array" ref="B11">IF($A11="","",INDEX(Maret!C$6:C$174,SMALL(IF(Maret!$L$6:$L$174=$C$1,ROW(Maret!$L$6:$L$174)-ROW(Maret!$L$6)+1),ROW(A8))))</f>
        <v/>
      </c>
      <c r="C11" s="7" t="str">
        <f t="array" ref="C11">IF($A11="","",INDEX(Maret!D$6:D$174,SMALL(IF(Maret!$L$6:$L$174=$C$1,ROW(Maret!$L$6:$L$174)-ROW(Maret!$L$6)+1),ROW(B8))))</f>
        <v/>
      </c>
      <c r="D11" s="8" t="str">
        <f t="array" ref="D11">IF($A11="","",INDEX(Maret!E$6:E$174,SMALL(IF(Maret!$L$6:$L$174=$C$1,ROW(Maret!$L$6:$L$174)-ROW(Maret!$L$6)+1),ROW(C8))))</f>
        <v/>
      </c>
      <c r="E11" s="8" t="str">
        <f t="array" ref="E11">IF($A11="","",INDEX(Maret!F$6:F$174,SMALL(IF(Maret!$L$6:$L$174=$C$1,ROW(Maret!$L$6:$L$174)-ROW(Maret!$L$6)+1),ROW(D8))))</f>
        <v/>
      </c>
      <c r="F11" s="8" t="str">
        <f t="array" ref="F11">IF($A11="","",INDEX(Maret!G$6:G$174,SMALL(IF(Maret!$L$6:$L$174=$C$1,ROW(Maret!$L$6:$L$174)-ROW(Maret!$L$6)+1),ROW(E8))))</f>
        <v/>
      </c>
      <c r="G11" s="8" t="str">
        <f t="array" ref="G11">IF($A11="","",INDEX(Maret!H$6:H$174,SMALL(IF(Maret!$L$6:$L$174=$C$1,ROW(Maret!$L$6:$L$174)-ROW(Maret!$L$6)+1),ROW(F8))))</f>
        <v/>
      </c>
      <c r="H11" s="8" t="str">
        <f t="array" ref="H11">IF($A11="","",INDEX(Maret!I$6:I$174,SMALL(IF(Maret!$L$6:$L$174=$C$1,ROW(Maret!$L$6:$L$174)-ROW(Maret!$L$6)+1),ROW(G8))))</f>
        <v/>
      </c>
      <c r="I11" s="8" t="str">
        <f t="array" ref="I11">IF($A11="","",INDEX(Maret!J$6:J$174,SMALL(IF(Maret!$L$6:$L$174=$C$1,ROW(Maret!$L$6:$L$174)-ROW(Maret!$L$6)+1),ROW(H8))))</f>
        <v/>
      </c>
      <c r="J11" s="8" t="str">
        <f t="array" ref="J11">IF($A11="","",INDEX(Maret!K$6:K$174,SMALL(IF(Maret!$L$6:$L$174=$C$1,ROW(Maret!$L$6:$L$174)-ROW(Maret!$L$6)+1),ROW(I8))))</f>
        <v/>
      </c>
      <c r="K11" s="9"/>
    </row>
    <row r="12" spans="1:11">
      <c r="A12" s="6" t="str">
        <f t="array" ref="A12">IFERROR(INDEX(Maret!B$6:B$174,SMALL(IF(Maret!$L$6:$L$174=$C$1,ROW(Maret!$L$6:$L$174)-ROW(Maret!$L$6)+1),ROW(A9))),"")</f>
        <v/>
      </c>
      <c r="B12" s="7" t="str">
        <f t="array" ref="B12">IF($A12="","",INDEX(Maret!C$6:C$174,SMALL(IF(Maret!$L$6:$L$174=$C$1,ROW(Maret!$L$6:$L$174)-ROW(Maret!$L$6)+1),ROW(A9))))</f>
        <v/>
      </c>
      <c r="C12" s="7" t="str">
        <f t="array" ref="C12">IF($A12="","",INDEX(Maret!D$6:D$174,SMALL(IF(Maret!$L$6:$L$174=$C$1,ROW(Maret!$L$6:$L$174)-ROW(Maret!$L$6)+1),ROW(B9))))</f>
        <v/>
      </c>
      <c r="D12" s="8" t="str">
        <f t="array" ref="D12">IF($A12="","",INDEX(Maret!E$6:E$174,SMALL(IF(Maret!$L$6:$L$174=$C$1,ROW(Maret!$L$6:$L$174)-ROW(Maret!$L$6)+1),ROW(C9))))</f>
        <v/>
      </c>
      <c r="E12" s="8" t="str">
        <f t="array" ref="E12">IF($A12="","",INDEX(Maret!F$6:F$174,SMALL(IF(Maret!$L$6:$L$174=$C$1,ROW(Maret!$L$6:$L$174)-ROW(Maret!$L$6)+1),ROW(D9))))</f>
        <v/>
      </c>
      <c r="F12" s="8" t="str">
        <f t="array" ref="F12">IF($A12="","",INDEX(Maret!G$6:G$174,SMALL(IF(Maret!$L$6:$L$174=$C$1,ROW(Maret!$L$6:$L$174)-ROW(Maret!$L$6)+1),ROW(E9))))</f>
        <v/>
      </c>
      <c r="G12" s="8" t="str">
        <f t="array" ref="G12">IF($A12="","",INDEX(Maret!H$6:H$174,SMALL(IF(Maret!$L$6:$L$174=$C$1,ROW(Maret!$L$6:$L$174)-ROW(Maret!$L$6)+1),ROW(F9))))</f>
        <v/>
      </c>
      <c r="H12" s="8" t="str">
        <f t="array" ref="H12">IF($A12="","",INDEX(Maret!I$6:I$174,SMALL(IF(Maret!$L$6:$L$174=$C$1,ROW(Maret!$L$6:$L$174)-ROW(Maret!$L$6)+1),ROW(G9))))</f>
        <v/>
      </c>
      <c r="I12" s="8" t="str">
        <f t="array" ref="I12">IF($A12="","",INDEX(Maret!J$6:J$174,SMALL(IF(Maret!$L$6:$L$174=$C$1,ROW(Maret!$L$6:$L$174)-ROW(Maret!$L$6)+1),ROW(H9))))</f>
        <v/>
      </c>
      <c r="J12" s="8" t="str">
        <f t="array" ref="J12">IF($A12="","",INDEX(Maret!K$6:K$174,SMALL(IF(Maret!$L$6:$L$174=$C$1,ROW(Maret!$L$6:$L$174)-ROW(Maret!$L$6)+1),ROW(I9))))</f>
        <v/>
      </c>
      <c r="K12" s="9"/>
    </row>
    <row r="13" spans="1:11">
      <c r="A13" s="6" t="str">
        <f t="array" ref="A13">IFERROR(INDEX(Maret!B$6:B$174,SMALL(IF(Maret!$L$6:$L$174=$C$1,ROW(Maret!$L$6:$L$174)-ROW(Maret!$L$6)+1),ROW(A10))),"")</f>
        <v/>
      </c>
      <c r="B13" s="7" t="str">
        <f t="array" ref="B13">IF($A13="","",INDEX(Maret!C$6:C$174,SMALL(IF(Maret!$L$6:$L$174=$C$1,ROW(Maret!$L$6:$L$174)-ROW(Maret!$L$6)+1),ROW(A10))))</f>
        <v/>
      </c>
      <c r="C13" s="7" t="str">
        <f t="array" ref="C13">IF($A13="","",INDEX(Maret!D$6:D$174,SMALL(IF(Maret!$L$6:$L$174=$C$1,ROW(Maret!$L$6:$L$174)-ROW(Maret!$L$6)+1),ROW(B10))))</f>
        <v/>
      </c>
      <c r="D13" s="8" t="str">
        <f t="array" ref="D13">IF($A13="","",INDEX(Maret!E$6:E$174,SMALL(IF(Maret!$L$6:$L$174=$C$1,ROW(Maret!$L$6:$L$174)-ROW(Maret!$L$6)+1),ROW(C10))))</f>
        <v/>
      </c>
      <c r="E13" s="8" t="str">
        <f t="array" ref="E13">IF($A13="","",INDEX(Maret!F$6:F$174,SMALL(IF(Maret!$L$6:$L$174=$C$1,ROW(Maret!$L$6:$L$174)-ROW(Maret!$L$6)+1),ROW(D10))))</f>
        <v/>
      </c>
      <c r="F13" s="8" t="str">
        <f t="array" ref="F13">IF($A13="","",INDEX(Maret!G$6:G$174,SMALL(IF(Maret!$L$6:$L$174=$C$1,ROW(Maret!$L$6:$L$174)-ROW(Maret!$L$6)+1),ROW(E10))))</f>
        <v/>
      </c>
      <c r="G13" s="8" t="str">
        <f t="array" ref="G13">IF($A13="","",INDEX(Maret!H$6:H$174,SMALL(IF(Maret!$L$6:$L$174=$C$1,ROW(Maret!$L$6:$L$174)-ROW(Maret!$L$6)+1),ROW(F10))))</f>
        <v/>
      </c>
      <c r="H13" s="8" t="str">
        <f t="array" ref="H13">IF($A13="","",INDEX(Maret!I$6:I$174,SMALL(IF(Maret!$L$6:$L$174=$C$1,ROW(Maret!$L$6:$L$174)-ROW(Maret!$L$6)+1),ROW(G10))))</f>
        <v/>
      </c>
      <c r="I13" s="8" t="str">
        <f t="array" ref="I13">IF($A13="","",INDEX(Maret!J$6:J$174,SMALL(IF(Maret!$L$6:$L$174=$C$1,ROW(Maret!$L$6:$L$174)-ROW(Maret!$L$6)+1),ROW(H10))))</f>
        <v/>
      </c>
      <c r="J13" s="8" t="str">
        <f t="array" ref="J13">IF($A13="","",INDEX(Maret!K$6:K$174,SMALL(IF(Maret!$L$6:$L$174=$C$1,ROW(Maret!$L$6:$L$174)-ROW(Maret!$L$6)+1),ROW(I10))))</f>
        <v/>
      </c>
      <c r="K13" s="9"/>
    </row>
    <row r="14" spans="1:11">
      <c r="A14" s="6" t="str">
        <f t="array" ref="A14">IFERROR(INDEX(Maret!B$6:B$174,SMALL(IF(Maret!$L$6:$L$174=$C$1,ROW(Maret!$L$6:$L$174)-ROW(Maret!$L$6)+1),ROW(A11))),"")</f>
        <v/>
      </c>
      <c r="B14" s="7" t="str">
        <f t="array" ref="B14">IF($A14="","",INDEX(Maret!C$6:C$174,SMALL(IF(Maret!$L$6:$L$174=$C$1,ROW(Maret!$L$6:$L$174)-ROW(Maret!$L$6)+1),ROW(A11))))</f>
        <v/>
      </c>
      <c r="C14" s="7" t="str">
        <f t="array" ref="C14">IF($A14="","",INDEX(Maret!D$6:D$174,SMALL(IF(Maret!$L$6:$L$174=$C$1,ROW(Maret!$L$6:$L$174)-ROW(Maret!$L$6)+1),ROW(B11))))</f>
        <v/>
      </c>
      <c r="D14" s="8" t="str">
        <f t="array" ref="D14">IF($A14="","",INDEX(Maret!E$6:E$174,SMALL(IF(Maret!$L$6:$L$174=$C$1,ROW(Maret!$L$6:$L$174)-ROW(Maret!$L$6)+1),ROW(C11))))</f>
        <v/>
      </c>
      <c r="E14" s="8" t="str">
        <f t="array" ref="E14">IF($A14="","",INDEX(Maret!F$6:F$174,SMALL(IF(Maret!$L$6:$L$174=$C$1,ROW(Maret!$L$6:$L$174)-ROW(Maret!$L$6)+1),ROW(D11))))</f>
        <v/>
      </c>
      <c r="F14" s="8" t="str">
        <f t="array" ref="F14">IF($A14="","",INDEX(Maret!G$6:G$174,SMALL(IF(Maret!$L$6:$L$174=$C$1,ROW(Maret!$L$6:$L$174)-ROW(Maret!$L$6)+1),ROW(E11))))</f>
        <v/>
      </c>
      <c r="G14" s="8" t="str">
        <f t="array" ref="G14">IF($A14="","",INDEX(Maret!H$6:H$174,SMALL(IF(Maret!$L$6:$L$174=$C$1,ROW(Maret!$L$6:$L$174)-ROW(Maret!$L$6)+1),ROW(F11))))</f>
        <v/>
      </c>
      <c r="H14" s="8" t="str">
        <f t="array" ref="H14">IF($A14="","",INDEX(Maret!I$6:I$174,SMALL(IF(Maret!$L$6:$L$174=$C$1,ROW(Maret!$L$6:$L$174)-ROW(Maret!$L$6)+1),ROW(G11))))</f>
        <v/>
      </c>
      <c r="I14" s="8" t="str">
        <f t="array" ref="I14">IF($A14="","",INDEX(Maret!J$6:J$174,SMALL(IF(Maret!$L$6:$L$174=$C$1,ROW(Maret!$L$6:$L$174)-ROW(Maret!$L$6)+1),ROW(H11))))</f>
        <v/>
      </c>
      <c r="J14" s="8" t="str">
        <f t="array" ref="J14">IF($A14="","",INDEX(Maret!K$6:K$174,SMALL(IF(Maret!$L$6:$L$174=$C$1,ROW(Maret!$L$6:$L$174)-ROW(Maret!$L$6)+1),ROW(I11))))</f>
        <v/>
      </c>
      <c r="K14" s="9"/>
    </row>
    <row r="15" spans="1:11">
      <c r="A15" s="6" t="str">
        <f t="array" ref="A15">IFERROR(INDEX(Maret!B$6:B$174,SMALL(IF(Maret!$L$6:$L$174=$C$1,ROW(Maret!$L$6:$L$174)-ROW(Maret!$L$6)+1),ROW(A12))),"")</f>
        <v/>
      </c>
      <c r="B15" s="7" t="str">
        <f t="array" ref="B15">IF($A15="","",INDEX(Maret!C$6:C$174,SMALL(IF(Maret!$L$6:$L$174=$C$1,ROW(Maret!$L$6:$L$174)-ROW(Maret!$L$6)+1),ROW(A12))))</f>
        <v/>
      </c>
      <c r="C15" s="7" t="str">
        <f t="array" ref="C15">IF($A15="","",INDEX(Maret!D$6:D$174,SMALL(IF(Maret!$L$6:$L$174=$C$1,ROW(Maret!$L$6:$L$174)-ROW(Maret!$L$6)+1),ROW(B12))))</f>
        <v/>
      </c>
      <c r="D15" s="8" t="str">
        <f t="array" ref="D15">IF($A15="","",INDEX(Maret!E$6:E$174,SMALL(IF(Maret!$L$6:$L$174=$C$1,ROW(Maret!$L$6:$L$174)-ROW(Maret!$L$6)+1),ROW(C12))))</f>
        <v/>
      </c>
      <c r="E15" s="8" t="str">
        <f t="array" ref="E15">IF($A15="","",INDEX(Maret!F$6:F$174,SMALL(IF(Maret!$L$6:$L$174=$C$1,ROW(Maret!$L$6:$L$174)-ROW(Maret!$L$6)+1),ROW(D12))))</f>
        <v/>
      </c>
      <c r="F15" s="8" t="str">
        <f t="array" ref="F15">IF($A15="","",INDEX(Maret!G$6:G$174,SMALL(IF(Maret!$L$6:$L$174=$C$1,ROW(Maret!$L$6:$L$174)-ROW(Maret!$L$6)+1),ROW(E12))))</f>
        <v/>
      </c>
      <c r="G15" s="8" t="str">
        <f t="array" ref="G15">IF($A15="","",INDEX(Maret!H$6:H$174,SMALL(IF(Maret!$L$6:$L$174=$C$1,ROW(Maret!$L$6:$L$174)-ROW(Maret!$L$6)+1),ROW(F12))))</f>
        <v/>
      </c>
      <c r="H15" s="8" t="str">
        <f t="array" ref="H15">IF($A15="","",INDEX(Maret!I$6:I$174,SMALL(IF(Maret!$L$6:$L$174=$C$1,ROW(Maret!$L$6:$L$174)-ROW(Maret!$L$6)+1),ROW(G12))))</f>
        <v/>
      </c>
      <c r="I15" s="8" t="str">
        <f t="array" ref="I15">IF($A15="","",INDEX(Maret!J$6:J$174,SMALL(IF(Maret!$L$6:$L$174=$C$1,ROW(Maret!$L$6:$L$174)-ROW(Maret!$L$6)+1),ROW(H12))))</f>
        <v/>
      </c>
      <c r="J15" s="8" t="str">
        <f t="array" ref="J15">IF($A15="","",INDEX(Maret!K$6:K$174,SMALL(IF(Maret!$L$6:$L$174=$C$1,ROW(Maret!$L$6:$L$174)-ROW(Maret!$L$6)+1),ROW(I12))))</f>
        <v/>
      </c>
      <c r="K15" s="9"/>
    </row>
    <row r="16" spans="1:11">
      <c r="A16" s="6" t="str">
        <f t="array" ref="A16">IFERROR(INDEX(Maret!B$6:B$174,SMALL(IF(Maret!$L$6:$L$174=$C$1,ROW(Maret!$L$6:$L$174)-ROW(Maret!$L$6)+1),ROW(A13))),"")</f>
        <v/>
      </c>
      <c r="B16" s="7" t="str">
        <f t="array" ref="B16">IF($A16="","",INDEX(Maret!C$6:C$174,SMALL(IF(Maret!$L$6:$L$174=$C$1,ROW(Maret!$L$6:$L$174)-ROW(Maret!$L$6)+1),ROW(A13))))</f>
        <v/>
      </c>
      <c r="C16" s="7" t="str">
        <f t="array" ref="C16">IF($A16="","",INDEX(Maret!D$6:D$174,SMALL(IF(Maret!$L$6:$L$174=$C$1,ROW(Maret!$L$6:$L$174)-ROW(Maret!$L$6)+1),ROW(B13))))</f>
        <v/>
      </c>
      <c r="D16" s="8" t="str">
        <f t="array" ref="D16">IF($A16="","",INDEX(Maret!E$6:E$174,SMALL(IF(Maret!$L$6:$L$174=$C$1,ROW(Maret!$L$6:$L$174)-ROW(Maret!$L$6)+1),ROW(C13))))</f>
        <v/>
      </c>
      <c r="E16" s="8" t="str">
        <f t="array" ref="E16">IF($A16="","",INDEX(Maret!F$6:F$174,SMALL(IF(Maret!$L$6:$L$174=$C$1,ROW(Maret!$L$6:$L$174)-ROW(Maret!$L$6)+1),ROW(D13))))</f>
        <v/>
      </c>
      <c r="F16" s="8" t="str">
        <f t="array" ref="F16">IF($A16="","",INDEX(Maret!G$6:G$174,SMALL(IF(Maret!$L$6:$L$174=$C$1,ROW(Maret!$L$6:$L$174)-ROW(Maret!$L$6)+1),ROW(E13))))</f>
        <v/>
      </c>
      <c r="G16" s="8" t="str">
        <f t="array" ref="G16">IF($A16="","",INDEX(Maret!H$6:H$174,SMALL(IF(Maret!$L$6:$L$174=$C$1,ROW(Maret!$L$6:$L$174)-ROW(Maret!$L$6)+1),ROW(F13))))</f>
        <v/>
      </c>
      <c r="H16" s="8" t="str">
        <f t="array" ref="H16">IF($A16="","",INDEX(Maret!I$6:I$174,SMALL(IF(Maret!$L$6:$L$174=$C$1,ROW(Maret!$L$6:$L$174)-ROW(Maret!$L$6)+1),ROW(G13))))</f>
        <v/>
      </c>
      <c r="I16" s="8" t="str">
        <f t="array" ref="I16">IF($A16="","",INDEX(Maret!J$6:J$174,SMALL(IF(Maret!$L$6:$L$174=$C$1,ROW(Maret!$L$6:$L$174)-ROW(Maret!$L$6)+1),ROW(H13))))</f>
        <v/>
      </c>
      <c r="J16" s="8" t="str">
        <f t="array" ref="J16">IF($A16="","",INDEX(Maret!K$6:K$174,SMALL(IF(Maret!$L$6:$L$174=$C$1,ROW(Maret!$L$6:$L$174)-ROW(Maret!$L$6)+1),ROW(I13))))</f>
        <v/>
      </c>
      <c r="K16" s="9"/>
    </row>
    <row r="17" spans="1:11">
      <c r="A17" s="6" t="str">
        <f t="array" ref="A17">IFERROR(INDEX(Maret!B$6:B$174,SMALL(IF(Maret!$L$6:$L$174=$C$1,ROW(Maret!$L$6:$L$174)-ROW(Maret!$L$6)+1),ROW(A14))),"")</f>
        <v/>
      </c>
      <c r="B17" s="7" t="str">
        <f t="array" ref="B17">IF($A17="","",INDEX(Maret!C$6:C$174,SMALL(IF(Maret!$L$6:$L$174=$C$1,ROW(Maret!$L$6:$L$174)-ROW(Maret!$L$6)+1),ROW(A14))))</f>
        <v/>
      </c>
      <c r="C17" s="7" t="str">
        <f t="array" ref="C17">IF($A17="","",INDEX(Maret!D$6:D$174,SMALL(IF(Maret!$L$6:$L$174=$C$1,ROW(Maret!$L$6:$L$174)-ROW(Maret!$L$6)+1),ROW(B14))))</f>
        <v/>
      </c>
      <c r="D17" s="8" t="str">
        <f t="array" ref="D17">IF($A17="","",INDEX(Maret!E$6:E$174,SMALL(IF(Maret!$L$6:$L$174=$C$1,ROW(Maret!$L$6:$L$174)-ROW(Maret!$L$6)+1),ROW(C14))))</f>
        <v/>
      </c>
      <c r="E17" s="8" t="str">
        <f t="array" ref="E17">IF($A17="","",INDEX(Maret!F$6:F$174,SMALL(IF(Maret!$L$6:$L$174=$C$1,ROW(Maret!$L$6:$L$174)-ROW(Maret!$L$6)+1),ROW(D14))))</f>
        <v/>
      </c>
      <c r="F17" s="8" t="str">
        <f t="array" ref="F17">IF($A17="","",INDEX(Maret!G$6:G$174,SMALL(IF(Maret!$L$6:$L$174=$C$1,ROW(Maret!$L$6:$L$174)-ROW(Maret!$L$6)+1),ROW(E14))))</f>
        <v/>
      </c>
      <c r="G17" s="8" t="str">
        <f t="array" ref="G17">IF($A17="","",INDEX(Maret!H$6:H$174,SMALL(IF(Maret!$L$6:$L$174=$C$1,ROW(Maret!$L$6:$L$174)-ROW(Maret!$L$6)+1),ROW(F14))))</f>
        <v/>
      </c>
      <c r="H17" s="8" t="str">
        <f t="array" ref="H17">IF($A17="","",INDEX(Maret!I$6:I$174,SMALL(IF(Maret!$L$6:$L$174=$C$1,ROW(Maret!$L$6:$L$174)-ROW(Maret!$L$6)+1),ROW(G14))))</f>
        <v/>
      </c>
      <c r="I17" s="8" t="str">
        <f t="array" ref="I17">IF($A17="","",INDEX(Maret!J$6:J$174,SMALL(IF(Maret!$L$6:$L$174=$C$1,ROW(Maret!$L$6:$L$174)-ROW(Maret!$L$6)+1),ROW(H14))))</f>
        <v/>
      </c>
      <c r="J17" s="8" t="str">
        <f t="array" ref="J17">IF($A17="","",INDEX(Maret!K$6:K$174,SMALL(IF(Maret!$L$6:$L$174=$C$1,ROW(Maret!$L$6:$L$174)-ROW(Maret!$L$6)+1),ROW(I14))))</f>
        <v/>
      </c>
      <c r="K17" s="9"/>
    </row>
    <row r="18" spans="1:11">
      <c r="A18" s="6" t="str">
        <f t="array" ref="A18">IFERROR(INDEX(Maret!B$6:B$174,SMALL(IF(Maret!$L$6:$L$174=$C$1,ROW(Maret!$L$6:$L$174)-ROW(Maret!$L$6)+1),ROW(A15))),"")</f>
        <v/>
      </c>
      <c r="B18" s="7" t="str">
        <f t="array" ref="B18">IF($A18="","",INDEX(Maret!C$6:C$174,SMALL(IF(Maret!$L$6:$L$174=$C$1,ROW(Maret!$L$6:$L$174)-ROW(Maret!$L$6)+1),ROW(A15))))</f>
        <v/>
      </c>
      <c r="C18" s="7" t="str">
        <f t="array" ref="C18">IF($A18="","",INDEX(Maret!D$6:D$174,SMALL(IF(Maret!$L$6:$L$174=$C$1,ROW(Maret!$L$6:$L$174)-ROW(Maret!$L$6)+1),ROW(B15))))</f>
        <v/>
      </c>
      <c r="D18" s="8" t="str">
        <f t="array" ref="D18">IF($A18="","",INDEX(Maret!E$6:E$174,SMALL(IF(Maret!$L$6:$L$174=$C$1,ROW(Maret!$L$6:$L$174)-ROW(Maret!$L$6)+1),ROW(C15))))</f>
        <v/>
      </c>
      <c r="E18" s="8" t="str">
        <f t="array" ref="E18">IF($A18="","",INDEX(Maret!F$6:F$174,SMALL(IF(Maret!$L$6:$L$174=$C$1,ROW(Maret!$L$6:$L$174)-ROW(Maret!$L$6)+1),ROW(D15))))</f>
        <v/>
      </c>
      <c r="F18" s="8" t="str">
        <f t="array" ref="F18">IF($A18="","",INDEX(Maret!G$6:G$174,SMALL(IF(Maret!$L$6:$L$174=$C$1,ROW(Maret!$L$6:$L$174)-ROW(Maret!$L$6)+1),ROW(E15))))</f>
        <v/>
      </c>
      <c r="G18" s="8" t="str">
        <f t="array" ref="G18">IF($A18="","",INDEX(Maret!H$6:H$174,SMALL(IF(Maret!$L$6:$L$174=$C$1,ROW(Maret!$L$6:$L$174)-ROW(Maret!$L$6)+1),ROW(F15))))</f>
        <v/>
      </c>
      <c r="H18" s="8" t="str">
        <f t="array" ref="H18">IF($A18="","",INDEX(Maret!I$6:I$174,SMALL(IF(Maret!$L$6:$L$174=$C$1,ROW(Maret!$L$6:$L$174)-ROW(Maret!$L$6)+1),ROW(G15))))</f>
        <v/>
      </c>
      <c r="I18" s="8" t="str">
        <f t="array" ref="I18">IF($A18="","",INDEX(Maret!J$6:J$174,SMALL(IF(Maret!$L$6:$L$174=$C$1,ROW(Maret!$L$6:$L$174)-ROW(Maret!$L$6)+1),ROW(H15))))</f>
        <v/>
      </c>
      <c r="J18" s="8" t="str">
        <f t="array" ref="J18">IF($A18="","",INDEX(Maret!K$6:K$174,SMALL(IF(Maret!$L$6:$L$174=$C$1,ROW(Maret!$L$6:$L$174)-ROW(Maret!$L$6)+1),ROW(I15))))</f>
        <v/>
      </c>
      <c r="K18" s="9"/>
    </row>
    <row r="19" spans="1:11">
      <c r="A19" s="6" t="str">
        <f t="array" ref="A19">IFERROR(INDEX(Maret!B$6:B$174,SMALL(IF(Maret!$L$6:$L$174=$C$1,ROW(Maret!$L$6:$L$174)-ROW(Maret!$L$6)+1),ROW(A16))),"")</f>
        <v/>
      </c>
      <c r="B19" s="7" t="str">
        <f t="array" ref="B19">IF($A19="","",INDEX(Maret!C$6:C$174,SMALL(IF(Maret!$L$6:$L$174=$C$1,ROW(Maret!$L$6:$L$174)-ROW(Maret!$L$6)+1),ROW(A16))))</f>
        <v/>
      </c>
      <c r="C19" s="7" t="str">
        <f t="array" ref="C19">IF($A19="","",INDEX(Maret!D$6:D$174,SMALL(IF(Maret!$L$6:$L$174=$C$1,ROW(Maret!$L$6:$L$174)-ROW(Maret!$L$6)+1),ROW(B16))))</f>
        <v/>
      </c>
      <c r="D19" s="8" t="str">
        <f t="array" ref="D19">IF($A19="","",INDEX(Maret!E$6:E$174,SMALL(IF(Maret!$L$6:$L$174=$C$1,ROW(Maret!$L$6:$L$174)-ROW(Maret!$L$6)+1),ROW(C16))))</f>
        <v/>
      </c>
      <c r="E19" s="8" t="str">
        <f t="array" ref="E19">IF($A19="","",INDEX(Maret!F$6:F$174,SMALL(IF(Maret!$L$6:$L$174=$C$1,ROW(Maret!$L$6:$L$174)-ROW(Maret!$L$6)+1),ROW(D16))))</f>
        <v/>
      </c>
      <c r="F19" s="8" t="str">
        <f t="array" ref="F19">IF($A19="","",INDEX(Maret!G$6:G$174,SMALL(IF(Maret!$L$6:$L$174=$C$1,ROW(Maret!$L$6:$L$174)-ROW(Maret!$L$6)+1),ROW(E16))))</f>
        <v/>
      </c>
      <c r="G19" s="8" t="str">
        <f t="array" ref="G19">IF($A19="","",INDEX(Maret!H$6:H$174,SMALL(IF(Maret!$L$6:$L$174=$C$1,ROW(Maret!$L$6:$L$174)-ROW(Maret!$L$6)+1),ROW(F16))))</f>
        <v/>
      </c>
      <c r="H19" s="8" t="str">
        <f t="array" ref="H19">IF($A19="","",INDEX(Maret!I$6:I$174,SMALL(IF(Maret!$L$6:$L$174=$C$1,ROW(Maret!$L$6:$L$174)-ROW(Maret!$L$6)+1),ROW(G16))))</f>
        <v/>
      </c>
      <c r="I19" s="8" t="str">
        <f t="array" ref="I19">IF($A19="","",INDEX(Maret!J$6:J$174,SMALL(IF(Maret!$L$6:$L$174=$C$1,ROW(Maret!$L$6:$L$174)-ROW(Maret!$L$6)+1),ROW(H16))))</f>
        <v/>
      </c>
      <c r="J19" s="8" t="str">
        <f t="array" ref="J19">IF($A19="","",INDEX(Maret!K$6:K$174,SMALL(IF(Maret!$L$6:$L$174=$C$1,ROW(Maret!$L$6:$L$174)-ROW(Maret!$L$6)+1),ROW(I16))))</f>
        <v/>
      </c>
      <c r="K19" s="9"/>
    </row>
    <row r="20" spans="1:11">
      <c r="A20" s="6" t="str">
        <f t="array" ref="A20">IFERROR(INDEX(Maret!B$6:B$174,SMALL(IF(Maret!$L$6:$L$174=$C$1,ROW(Maret!$L$6:$L$174)-ROW(Maret!$L$6)+1),ROW(A17))),"")</f>
        <v/>
      </c>
      <c r="B20" s="7" t="str">
        <f t="array" ref="B20">IF($A20="","",INDEX(Maret!C$6:C$174,SMALL(IF(Maret!$L$6:$L$174=$C$1,ROW(Maret!$L$6:$L$174)-ROW(Maret!$L$6)+1),ROW(A17))))</f>
        <v/>
      </c>
      <c r="C20" s="7" t="str">
        <f t="array" ref="C20">IF($A20="","",INDEX(Maret!D$6:D$174,SMALL(IF(Maret!$L$6:$L$174=$C$1,ROW(Maret!$L$6:$L$174)-ROW(Maret!$L$6)+1),ROW(B17))))</f>
        <v/>
      </c>
      <c r="D20" s="8" t="str">
        <f t="array" ref="D20">IF($A20="","",INDEX(Maret!E$6:E$174,SMALL(IF(Maret!$L$6:$L$174=$C$1,ROW(Maret!$L$6:$L$174)-ROW(Maret!$L$6)+1),ROW(C17))))</f>
        <v/>
      </c>
      <c r="E20" s="8" t="str">
        <f t="array" ref="E20">IF($A20="","",INDEX(Maret!F$6:F$174,SMALL(IF(Maret!$L$6:$L$174=$C$1,ROW(Maret!$L$6:$L$174)-ROW(Maret!$L$6)+1),ROW(D17))))</f>
        <v/>
      </c>
      <c r="F20" s="8" t="str">
        <f t="array" ref="F20">IF($A20="","",INDEX(Maret!G$6:G$174,SMALL(IF(Maret!$L$6:$L$174=$C$1,ROW(Maret!$L$6:$L$174)-ROW(Maret!$L$6)+1),ROW(E17))))</f>
        <v/>
      </c>
      <c r="G20" s="8" t="str">
        <f t="array" ref="G20">IF($A20="","",INDEX(Maret!H$6:H$174,SMALL(IF(Maret!$L$6:$L$174=$C$1,ROW(Maret!$L$6:$L$174)-ROW(Maret!$L$6)+1),ROW(F17))))</f>
        <v/>
      </c>
      <c r="H20" s="8" t="str">
        <f t="array" ref="H20">IF($A20="","",INDEX(Maret!I$6:I$174,SMALL(IF(Maret!$L$6:$L$174=$C$1,ROW(Maret!$L$6:$L$174)-ROW(Maret!$L$6)+1),ROW(G17))))</f>
        <v/>
      </c>
      <c r="I20" s="8" t="str">
        <f t="array" ref="I20">IF($A20="","",INDEX(Maret!J$6:J$174,SMALL(IF(Maret!$L$6:$L$174=$C$1,ROW(Maret!$L$6:$L$174)-ROW(Maret!$L$6)+1),ROW(H17))))</f>
        <v/>
      </c>
      <c r="J20" s="8" t="str">
        <f t="array" ref="J20">IF($A20="","",INDEX(Maret!K$6:K$174,SMALL(IF(Maret!$L$6:$L$174=$C$1,ROW(Maret!$L$6:$L$174)-ROW(Maret!$L$6)+1),ROW(I17))))</f>
        <v/>
      </c>
      <c r="K20" s="9"/>
    </row>
    <row r="21" spans="1:11">
      <c r="A21" s="6" t="str">
        <f t="array" ref="A21">IFERROR(INDEX(Maret!B$6:B$174,SMALL(IF(Maret!$L$6:$L$174=$C$1,ROW(Maret!$L$6:$L$174)-ROW(Maret!$L$6)+1),ROW(A18))),"")</f>
        <v/>
      </c>
      <c r="B21" s="7" t="str">
        <f t="array" ref="B21">IF($A21="","",INDEX(Maret!C$6:C$174,SMALL(IF(Maret!$L$6:$L$174=$C$1,ROW(Maret!$L$6:$L$174)-ROW(Maret!$L$6)+1),ROW(A18))))</f>
        <v/>
      </c>
      <c r="C21" s="7" t="str">
        <f t="array" ref="C21">IF($A21="","",INDEX(Maret!D$6:D$174,SMALL(IF(Maret!$L$6:$L$174=$C$1,ROW(Maret!$L$6:$L$174)-ROW(Maret!$L$6)+1),ROW(B18))))</f>
        <v/>
      </c>
      <c r="D21" s="8" t="str">
        <f t="array" ref="D21">IF($A21="","",INDEX(Maret!E$6:E$174,SMALL(IF(Maret!$L$6:$L$174=$C$1,ROW(Maret!$L$6:$L$174)-ROW(Maret!$L$6)+1),ROW(C18))))</f>
        <v/>
      </c>
      <c r="E21" s="8" t="str">
        <f t="array" ref="E21">IF($A21="","",INDEX(Maret!F$6:F$174,SMALL(IF(Maret!$L$6:$L$174=$C$1,ROW(Maret!$L$6:$L$174)-ROW(Maret!$L$6)+1),ROW(D18))))</f>
        <v/>
      </c>
      <c r="F21" s="8" t="str">
        <f t="array" ref="F21">IF($A21="","",INDEX(Maret!G$6:G$174,SMALL(IF(Maret!$L$6:$L$174=$C$1,ROW(Maret!$L$6:$L$174)-ROW(Maret!$L$6)+1),ROW(E18))))</f>
        <v/>
      </c>
      <c r="G21" s="8" t="str">
        <f t="array" ref="G21">IF($A21="","",INDEX(Maret!H$6:H$174,SMALL(IF(Maret!$L$6:$L$174=$C$1,ROW(Maret!$L$6:$L$174)-ROW(Maret!$L$6)+1),ROW(F18))))</f>
        <v/>
      </c>
      <c r="H21" s="8" t="str">
        <f t="array" ref="H21">IF($A21="","",INDEX(Maret!I$6:I$174,SMALL(IF(Maret!$L$6:$L$174=$C$1,ROW(Maret!$L$6:$L$174)-ROW(Maret!$L$6)+1),ROW(G18))))</f>
        <v/>
      </c>
      <c r="I21" s="8" t="str">
        <f t="array" ref="I21">IF($A21="","",INDEX(Maret!J$6:J$174,SMALL(IF(Maret!$L$6:$L$174=$C$1,ROW(Maret!$L$6:$L$174)-ROW(Maret!$L$6)+1),ROW(H18))))</f>
        <v/>
      </c>
      <c r="J21" s="8" t="str">
        <f t="array" ref="J21">IF($A21="","",INDEX(Maret!K$6:K$174,SMALL(IF(Maret!$L$6:$L$174=$C$1,ROW(Maret!$L$6:$L$174)-ROW(Maret!$L$6)+1),ROW(I18))))</f>
        <v/>
      </c>
      <c r="K21" s="9"/>
    </row>
    <row r="22" spans="1:11">
      <c r="A22" s="6" t="str">
        <f t="array" ref="A22">IFERROR(INDEX(Maret!B$6:B$174,SMALL(IF(Maret!$L$6:$L$174=$C$1,ROW(Maret!$L$6:$L$174)-ROW(Maret!$L$6)+1),ROW(A19))),"")</f>
        <v/>
      </c>
      <c r="B22" s="7" t="str">
        <f t="array" ref="B22">IF($A22="","",INDEX(Maret!C$6:C$174,SMALL(IF(Maret!$L$6:$L$174=$C$1,ROW(Maret!$L$6:$L$174)-ROW(Maret!$L$6)+1),ROW(A19))))</f>
        <v/>
      </c>
      <c r="C22" s="7" t="str">
        <f t="array" ref="C22">IF($A22="","",INDEX(Maret!D$6:D$174,SMALL(IF(Maret!$L$6:$L$174=$C$1,ROW(Maret!$L$6:$L$174)-ROW(Maret!$L$6)+1),ROW(B19))))</f>
        <v/>
      </c>
      <c r="D22" s="8" t="str">
        <f t="array" ref="D22">IF($A22="","",INDEX(Maret!E$6:E$174,SMALL(IF(Maret!$L$6:$L$174=$C$1,ROW(Maret!$L$6:$L$174)-ROW(Maret!$L$6)+1),ROW(C19))))</f>
        <v/>
      </c>
      <c r="E22" s="8" t="str">
        <f t="array" ref="E22">IF($A22="","",INDEX(Maret!F$6:F$174,SMALL(IF(Maret!$L$6:$L$174=$C$1,ROW(Maret!$L$6:$L$174)-ROW(Maret!$L$6)+1),ROW(D19))))</f>
        <v/>
      </c>
      <c r="F22" s="8" t="str">
        <f t="array" ref="F22">IF($A22="","",INDEX(Maret!G$6:G$174,SMALL(IF(Maret!$L$6:$L$174=$C$1,ROW(Maret!$L$6:$L$174)-ROW(Maret!$L$6)+1),ROW(E19))))</f>
        <v/>
      </c>
      <c r="G22" s="8" t="str">
        <f t="array" ref="G22">IF($A22="","",INDEX(Maret!H$6:H$174,SMALL(IF(Maret!$L$6:$L$174=$C$1,ROW(Maret!$L$6:$L$174)-ROW(Maret!$L$6)+1),ROW(F19))))</f>
        <v/>
      </c>
      <c r="H22" s="8" t="str">
        <f t="array" ref="H22">IF($A22="","",INDEX(Maret!I$6:I$174,SMALL(IF(Maret!$L$6:$L$174=$C$1,ROW(Maret!$L$6:$L$174)-ROW(Maret!$L$6)+1),ROW(G19))))</f>
        <v/>
      </c>
      <c r="I22" s="8" t="str">
        <f t="array" ref="I22">IF($A22="","",INDEX(Maret!J$6:J$174,SMALL(IF(Maret!$L$6:$L$174=$C$1,ROW(Maret!$L$6:$L$174)-ROW(Maret!$L$6)+1),ROW(H19))))</f>
        <v/>
      </c>
      <c r="J22" s="8" t="str">
        <f t="array" ref="J22">IF($A22="","",INDEX(Maret!K$6:K$174,SMALL(IF(Maret!$L$6:$L$174=$C$1,ROW(Maret!$L$6:$L$174)-ROW(Maret!$L$6)+1),ROW(I19))))</f>
        <v/>
      </c>
      <c r="K22" s="9"/>
    </row>
    <row r="23" spans="1:11">
      <c r="A23" s="6" t="str">
        <f t="array" ref="A23">IFERROR(INDEX(Maret!B$6:B$174,SMALL(IF(Maret!$L$6:$L$174=$C$1,ROW(Maret!$L$6:$L$174)-ROW(Maret!$L$6)+1),ROW(A20))),"")</f>
        <v/>
      </c>
      <c r="B23" s="7" t="str">
        <f t="array" ref="B23">IF($A23="","",INDEX(Maret!C$6:C$174,SMALL(IF(Maret!$L$6:$L$174=$C$1,ROW(Maret!$L$6:$L$174)-ROW(Maret!$L$6)+1),ROW(A20))))</f>
        <v/>
      </c>
      <c r="C23" s="7" t="str">
        <f t="array" ref="C23">IF($A23="","",INDEX(Maret!D$6:D$174,SMALL(IF(Maret!$L$6:$L$174=$C$1,ROW(Maret!$L$6:$L$174)-ROW(Maret!$L$6)+1),ROW(B20))))</f>
        <v/>
      </c>
      <c r="D23" s="8" t="str">
        <f t="array" ref="D23">IF($A23="","",INDEX(Maret!E$6:E$174,SMALL(IF(Maret!$L$6:$L$174=$C$1,ROW(Maret!$L$6:$L$174)-ROW(Maret!$L$6)+1),ROW(C20))))</f>
        <v/>
      </c>
      <c r="E23" s="8" t="str">
        <f t="array" ref="E23">IF($A23="","",INDEX(Maret!F$6:F$174,SMALL(IF(Maret!$L$6:$L$174=$C$1,ROW(Maret!$L$6:$L$174)-ROW(Maret!$L$6)+1),ROW(D20))))</f>
        <v/>
      </c>
      <c r="F23" s="8" t="str">
        <f t="array" ref="F23">IF($A23="","",INDEX(Maret!G$6:G$174,SMALL(IF(Maret!$L$6:$L$174=$C$1,ROW(Maret!$L$6:$L$174)-ROW(Maret!$L$6)+1),ROW(E20))))</f>
        <v/>
      </c>
      <c r="G23" s="8" t="str">
        <f t="array" ref="G23">IF($A23="","",INDEX(Maret!H$6:H$174,SMALL(IF(Maret!$L$6:$L$174=$C$1,ROW(Maret!$L$6:$L$174)-ROW(Maret!$L$6)+1),ROW(F20))))</f>
        <v/>
      </c>
      <c r="H23" s="8" t="str">
        <f t="array" ref="H23">IF($A23="","",INDEX(Maret!I$6:I$174,SMALL(IF(Maret!$L$6:$L$174=$C$1,ROW(Maret!$L$6:$L$174)-ROW(Maret!$L$6)+1),ROW(G20))))</f>
        <v/>
      </c>
      <c r="I23" s="8" t="str">
        <f t="array" ref="I23">IF($A23="","",INDEX(Maret!J$6:J$174,SMALL(IF(Maret!$L$6:$L$174=$C$1,ROW(Maret!$L$6:$L$174)-ROW(Maret!$L$6)+1),ROW(H20))))</f>
        <v/>
      </c>
      <c r="J23" s="8" t="str">
        <f t="array" ref="J23">IF($A23="","",INDEX(Maret!K$6:K$174,SMALL(IF(Maret!$L$6:$L$174=$C$1,ROW(Maret!$L$6:$L$174)-ROW(Maret!$L$6)+1),ROW(I20))))</f>
        <v/>
      </c>
      <c r="K23" s="9"/>
    </row>
    <row r="24" spans="1:11">
      <c r="A24" s="6" t="str">
        <f t="array" ref="A24">IFERROR(INDEX(Maret!B$6:B$174,SMALL(IF(Maret!$L$6:$L$174=$C$1,ROW(Maret!$L$6:$L$174)-ROW(Maret!$L$6)+1),ROW(A21))),"")</f>
        <v/>
      </c>
      <c r="B24" s="7" t="str">
        <f t="array" ref="B24">IF($A24="","",INDEX(Maret!C$6:C$174,SMALL(IF(Maret!$L$6:$L$174=$C$1,ROW(Maret!$L$6:$L$174)-ROW(Maret!$L$6)+1),ROW(A21))))</f>
        <v/>
      </c>
      <c r="C24" s="7" t="str">
        <f t="array" ref="C24">IF($A24="","",INDEX(Maret!D$6:D$174,SMALL(IF(Maret!$L$6:$L$174=$C$1,ROW(Maret!$L$6:$L$174)-ROW(Maret!$L$6)+1),ROW(B21))))</f>
        <v/>
      </c>
      <c r="D24" s="8" t="str">
        <f t="array" ref="D24">IF($A24="","",INDEX(Maret!E$6:E$174,SMALL(IF(Maret!$L$6:$L$174=$C$1,ROW(Maret!$L$6:$L$174)-ROW(Maret!$L$6)+1),ROW(C21))))</f>
        <v/>
      </c>
      <c r="E24" s="8" t="str">
        <f t="array" ref="E24">IF($A24="","",INDEX(Maret!F$6:F$174,SMALL(IF(Maret!$L$6:$L$174=$C$1,ROW(Maret!$L$6:$L$174)-ROW(Maret!$L$6)+1),ROW(D21))))</f>
        <v/>
      </c>
      <c r="F24" s="8" t="str">
        <f t="array" ref="F24">IF($A24="","",INDEX(Maret!G$6:G$174,SMALL(IF(Maret!$L$6:$L$174=$C$1,ROW(Maret!$L$6:$L$174)-ROW(Maret!$L$6)+1),ROW(E21))))</f>
        <v/>
      </c>
      <c r="G24" s="8" t="str">
        <f t="array" ref="G24">IF($A24="","",INDEX(Maret!H$6:H$174,SMALL(IF(Maret!$L$6:$L$174=$C$1,ROW(Maret!$L$6:$L$174)-ROW(Maret!$L$6)+1),ROW(F21))))</f>
        <v/>
      </c>
      <c r="H24" s="8" t="str">
        <f t="array" ref="H24">IF($A24="","",INDEX(Maret!I$6:I$174,SMALL(IF(Maret!$L$6:$L$174=$C$1,ROW(Maret!$L$6:$L$174)-ROW(Maret!$L$6)+1),ROW(G21))))</f>
        <v/>
      </c>
      <c r="I24" s="8" t="str">
        <f t="array" ref="I24">IF($A24="","",INDEX(Maret!J$6:J$174,SMALL(IF(Maret!$L$6:$L$174=$C$1,ROW(Maret!$L$6:$L$174)-ROW(Maret!$L$6)+1),ROW(H21))))</f>
        <v/>
      </c>
      <c r="J24" s="8" t="str">
        <f t="array" ref="J24">IF($A24="","",INDEX(Maret!K$6:K$174,SMALL(IF(Maret!$L$6:$L$174=$C$1,ROW(Maret!$L$6:$L$174)-ROW(Maret!$L$6)+1),ROW(I21))))</f>
        <v/>
      </c>
      <c r="K24" s="9"/>
    </row>
    <row r="25" spans="1:11">
      <c r="A25" s="6" t="str">
        <f t="array" ref="A25">IFERROR(INDEX(Maret!B$6:B$174,SMALL(IF(Maret!$L$6:$L$174=$C$1,ROW(Maret!$L$6:$L$174)-ROW(Maret!$L$6)+1),ROW(A22))),"")</f>
        <v/>
      </c>
      <c r="B25" s="7" t="str">
        <f t="array" ref="B25">IF($A25="","",INDEX(Maret!C$6:C$174,SMALL(IF(Maret!$L$6:$L$174=$C$1,ROW(Maret!$L$6:$L$174)-ROW(Maret!$L$6)+1),ROW(A22))))</f>
        <v/>
      </c>
      <c r="C25" s="7" t="str">
        <f t="array" ref="C25">IF($A25="","",INDEX(Maret!D$6:D$174,SMALL(IF(Maret!$L$6:$L$174=$C$1,ROW(Maret!$L$6:$L$174)-ROW(Maret!$L$6)+1),ROW(B22))))</f>
        <v/>
      </c>
      <c r="D25" s="8" t="str">
        <f t="array" ref="D25">IF($A25="","",INDEX(Maret!E$6:E$174,SMALL(IF(Maret!$L$6:$L$174=$C$1,ROW(Maret!$L$6:$L$174)-ROW(Maret!$L$6)+1),ROW(C22))))</f>
        <v/>
      </c>
      <c r="E25" s="8" t="str">
        <f t="array" ref="E25">IF($A25="","",INDEX(Maret!F$6:F$174,SMALL(IF(Maret!$L$6:$L$174=$C$1,ROW(Maret!$L$6:$L$174)-ROW(Maret!$L$6)+1),ROW(D22))))</f>
        <v/>
      </c>
      <c r="F25" s="8" t="str">
        <f t="array" ref="F25">IF($A25="","",INDEX(Maret!G$6:G$174,SMALL(IF(Maret!$L$6:$L$174=$C$1,ROW(Maret!$L$6:$L$174)-ROW(Maret!$L$6)+1),ROW(E22))))</f>
        <v/>
      </c>
      <c r="G25" s="8" t="str">
        <f t="array" ref="G25">IF($A25="","",INDEX(Maret!H$6:H$174,SMALL(IF(Maret!$L$6:$L$174=$C$1,ROW(Maret!$L$6:$L$174)-ROW(Maret!$L$6)+1),ROW(F22))))</f>
        <v/>
      </c>
      <c r="H25" s="8" t="str">
        <f t="array" ref="H25">IF($A25="","",INDEX(Maret!I$6:I$174,SMALL(IF(Maret!$L$6:$L$174=$C$1,ROW(Maret!$L$6:$L$174)-ROW(Maret!$L$6)+1),ROW(G22))))</f>
        <v/>
      </c>
      <c r="I25" s="8" t="str">
        <f t="array" ref="I25">IF($A25="","",INDEX(Maret!J$6:J$174,SMALL(IF(Maret!$L$6:$L$174=$C$1,ROW(Maret!$L$6:$L$174)-ROW(Maret!$L$6)+1),ROW(H22))))</f>
        <v/>
      </c>
      <c r="J25" s="8" t="str">
        <f t="array" ref="J25">IF($A25="","",INDEX(Maret!K$6:K$174,SMALL(IF(Maret!$L$6:$L$174=$C$1,ROW(Maret!$L$6:$L$174)-ROW(Maret!$L$6)+1),ROW(I22))))</f>
        <v/>
      </c>
      <c r="K25" s="9"/>
    </row>
    <row r="26" spans="1:11">
      <c r="A26" s="6" t="str">
        <f t="array" ref="A26">IFERROR(INDEX(Maret!B$6:B$174,SMALL(IF(Maret!$L$6:$L$174=$C$1,ROW(Maret!$L$6:$L$174)-ROW(Maret!$L$6)+1),ROW(A23))),"")</f>
        <v/>
      </c>
      <c r="B26" s="7" t="str">
        <f t="array" ref="B26">IF($A26="","",INDEX(Maret!C$6:C$174,SMALL(IF(Maret!$L$6:$L$174=$C$1,ROW(Maret!$L$6:$L$174)-ROW(Maret!$L$6)+1),ROW(A23))))</f>
        <v/>
      </c>
      <c r="C26" s="7" t="str">
        <f t="array" ref="C26">IF($A26="","",INDEX(Maret!D$6:D$174,SMALL(IF(Maret!$L$6:$L$174=$C$1,ROW(Maret!$L$6:$L$174)-ROW(Maret!$L$6)+1),ROW(B23))))</f>
        <v/>
      </c>
      <c r="D26" s="8" t="str">
        <f t="array" ref="D26">IF($A26="","",INDEX(Maret!E$6:E$174,SMALL(IF(Maret!$L$6:$L$174=$C$1,ROW(Maret!$L$6:$L$174)-ROW(Maret!$L$6)+1),ROW(C23))))</f>
        <v/>
      </c>
      <c r="E26" s="8" t="str">
        <f t="array" ref="E26">IF($A26="","",INDEX(Maret!F$6:F$174,SMALL(IF(Maret!$L$6:$L$174=$C$1,ROW(Maret!$L$6:$L$174)-ROW(Maret!$L$6)+1),ROW(D23))))</f>
        <v/>
      </c>
      <c r="F26" s="8" t="str">
        <f t="array" ref="F26">IF($A26="","",INDEX(Maret!G$6:G$174,SMALL(IF(Maret!$L$6:$L$174=$C$1,ROW(Maret!$L$6:$L$174)-ROW(Maret!$L$6)+1),ROW(E23))))</f>
        <v/>
      </c>
      <c r="G26" s="8" t="str">
        <f t="array" ref="G26">IF($A26="","",INDEX(Maret!H$6:H$174,SMALL(IF(Maret!$L$6:$L$174=$C$1,ROW(Maret!$L$6:$L$174)-ROW(Maret!$L$6)+1),ROW(F23))))</f>
        <v/>
      </c>
      <c r="H26" s="8" t="str">
        <f t="array" ref="H26">IF($A26="","",INDEX(Maret!I$6:I$174,SMALL(IF(Maret!$L$6:$L$174=$C$1,ROW(Maret!$L$6:$L$174)-ROW(Maret!$L$6)+1),ROW(G23))))</f>
        <v/>
      </c>
      <c r="I26" s="8" t="str">
        <f t="array" ref="I26">IF($A26="","",INDEX(Maret!J$6:J$174,SMALL(IF(Maret!$L$6:$L$174=$C$1,ROW(Maret!$L$6:$L$174)-ROW(Maret!$L$6)+1),ROW(H23))))</f>
        <v/>
      </c>
      <c r="J26" s="8" t="str">
        <f t="array" ref="J26">IF($A26="","",INDEX(Maret!K$6:K$174,SMALL(IF(Maret!$L$6:$L$174=$C$1,ROW(Maret!$L$6:$L$174)-ROW(Maret!$L$6)+1),ROW(I23))))</f>
        <v/>
      </c>
      <c r="K26" s="9"/>
    </row>
    <row r="27" spans="1:11">
      <c r="A27" s="6" t="str">
        <f t="array" ref="A27">IFERROR(INDEX(Maret!B$6:B$174,SMALL(IF(Maret!$L$6:$L$174=$C$1,ROW(Maret!$L$6:$L$174)-ROW(Maret!$L$6)+1),ROW(A24))),"")</f>
        <v/>
      </c>
      <c r="B27" s="7" t="str">
        <f t="array" ref="B27">IF($A27="","",INDEX(Maret!C$6:C$174,SMALL(IF(Maret!$L$6:$L$174=$C$1,ROW(Maret!$L$6:$L$174)-ROW(Maret!$L$6)+1),ROW(A24))))</f>
        <v/>
      </c>
      <c r="C27" s="7" t="str">
        <f t="array" ref="C27">IF($A27="","",INDEX(Maret!D$6:D$174,SMALL(IF(Maret!$L$6:$L$174=$C$1,ROW(Maret!$L$6:$L$174)-ROW(Maret!$L$6)+1),ROW(B24))))</f>
        <v/>
      </c>
      <c r="D27" s="8" t="str">
        <f t="array" ref="D27">IF($A27="","",INDEX(Maret!E$6:E$174,SMALL(IF(Maret!$L$6:$L$174=$C$1,ROW(Maret!$L$6:$L$174)-ROW(Maret!$L$6)+1),ROW(C24))))</f>
        <v/>
      </c>
      <c r="E27" s="8" t="str">
        <f t="array" ref="E27">IF($A27="","",INDEX(Maret!F$6:F$174,SMALL(IF(Maret!$L$6:$L$174=$C$1,ROW(Maret!$L$6:$L$174)-ROW(Maret!$L$6)+1),ROW(D24))))</f>
        <v/>
      </c>
      <c r="F27" s="8" t="str">
        <f t="array" ref="F27">IF($A27="","",INDEX(Maret!G$6:G$174,SMALL(IF(Maret!$L$6:$L$174=$C$1,ROW(Maret!$L$6:$L$174)-ROW(Maret!$L$6)+1),ROW(E24))))</f>
        <v/>
      </c>
      <c r="G27" s="8" t="str">
        <f t="array" ref="G27">IF($A27="","",INDEX(Maret!H$6:H$174,SMALL(IF(Maret!$L$6:$L$174=$C$1,ROW(Maret!$L$6:$L$174)-ROW(Maret!$L$6)+1),ROW(F24))))</f>
        <v/>
      </c>
      <c r="H27" s="8" t="str">
        <f t="array" ref="H27">IF($A27="","",INDEX(Maret!I$6:I$174,SMALL(IF(Maret!$L$6:$L$174=$C$1,ROW(Maret!$L$6:$L$174)-ROW(Maret!$L$6)+1),ROW(G24))))</f>
        <v/>
      </c>
      <c r="I27" s="8" t="str">
        <f t="array" ref="I27">IF($A27="","",INDEX(Maret!J$6:J$174,SMALL(IF(Maret!$L$6:$L$174=$C$1,ROW(Maret!$L$6:$L$174)-ROW(Maret!$L$6)+1),ROW(H24))))</f>
        <v/>
      </c>
      <c r="J27" s="8" t="str">
        <f t="array" ref="J27">IF($A27="","",INDEX(Maret!K$6:K$174,SMALL(IF(Maret!$L$6:$L$174=$C$1,ROW(Maret!$L$6:$L$174)-ROW(Maret!$L$6)+1),ROW(I24))))</f>
        <v/>
      </c>
      <c r="K27" s="9"/>
    </row>
    <row r="28" spans="1:11">
      <c r="A28" s="6" t="str">
        <f t="array" ref="A28">IFERROR(INDEX(Maret!B$6:B$174,SMALL(IF(Maret!$L$6:$L$174=$C$1,ROW(Maret!$L$6:$L$174)-ROW(Maret!$L$6)+1),ROW(A25))),"")</f>
        <v/>
      </c>
      <c r="B28" s="7" t="str">
        <f t="array" ref="B28">IF($A28="","",INDEX(Maret!C$6:C$174,SMALL(IF(Maret!$L$6:$L$174=$C$1,ROW(Maret!$L$6:$L$174)-ROW(Maret!$L$6)+1),ROW(A25))))</f>
        <v/>
      </c>
      <c r="C28" s="7" t="str">
        <f t="array" ref="C28">IF($A28="","",INDEX(Maret!D$6:D$174,SMALL(IF(Maret!$L$6:$L$174=$C$1,ROW(Maret!$L$6:$L$174)-ROW(Maret!$L$6)+1),ROW(B25))))</f>
        <v/>
      </c>
      <c r="D28" s="8" t="str">
        <f t="array" ref="D28">IF($A28="","",INDEX(Maret!E$6:E$174,SMALL(IF(Maret!$L$6:$L$174=$C$1,ROW(Maret!$L$6:$L$174)-ROW(Maret!$L$6)+1),ROW(C25))))</f>
        <v/>
      </c>
      <c r="E28" s="8" t="str">
        <f t="array" ref="E28">IF($A28="","",INDEX(Maret!F$6:F$174,SMALL(IF(Maret!$L$6:$L$174=$C$1,ROW(Maret!$L$6:$L$174)-ROW(Maret!$L$6)+1),ROW(D25))))</f>
        <v/>
      </c>
      <c r="F28" s="8" t="str">
        <f t="array" ref="F28">IF($A28="","",INDEX(Maret!G$6:G$174,SMALL(IF(Maret!$L$6:$L$174=$C$1,ROW(Maret!$L$6:$L$174)-ROW(Maret!$L$6)+1),ROW(E25))))</f>
        <v/>
      </c>
      <c r="G28" s="8" t="str">
        <f t="array" ref="G28">IF($A28="","",INDEX(Maret!H$6:H$174,SMALL(IF(Maret!$L$6:$L$174=$C$1,ROW(Maret!$L$6:$L$174)-ROW(Maret!$L$6)+1),ROW(F25))))</f>
        <v/>
      </c>
      <c r="H28" s="8" t="str">
        <f t="array" ref="H28">IF($A28="","",INDEX(Maret!I$6:I$174,SMALL(IF(Maret!$L$6:$L$174=$C$1,ROW(Maret!$L$6:$L$174)-ROW(Maret!$L$6)+1),ROW(G25))))</f>
        <v/>
      </c>
      <c r="I28" s="8" t="str">
        <f t="array" ref="I28">IF($A28="","",INDEX(Maret!J$6:J$174,SMALL(IF(Maret!$L$6:$L$174=$C$1,ROW(Maret!$L$6:$L$174)-ROW(Maret!$L$6)+1),ROW(H25))))</f>
        <v/>
      </c>
      <c r="J28" s="8" t="str">
        <f t="array" ref="J28">IF($A28="","",INDEX(Maret!K$6:K$174,SMALL(IF(Maret!$L$6:$L$174=$C$1,ROW(Maret!$L$6:$L$174)-ROW(Maret!$L$6)+1),ROW(I25))))</f>
        <v/>
      </c>
      <c r="K28" s="9"/>
    </row>
    <row r="29" spans="1:11">
      <c r="A29" s="6" t="str">
        <f t="array" ref="A29">IFERROR(INDEX(Maret!B$6:B$174,SMALL(IF(Maret!$L$6:$L$174=$C$1,ROW(Maret!$L$6:$L$174)-ROW(Maret!$L$6)+1),ROW(A26))),"")</f>
        <v/>
      </c>
      <c r="B29" s="7" t="str">
        <f t="array" ref="B29">IF($A29="","",INDEX(Maret!C$6:C$174,SMALL(IF(Maret!$L$6:$L$174=$C$1,ROW(Maret!$L$6:$L$174)-ROW(Maret!$L$6)+1),ROW(A26))))</f>
        <v/>
      </c>
      <c r="C29" s="7" t="str">
        <f t="array" ref="C29">IF($A29="","",INDEX(Maret!D$6:D$174,SMALL(IF(Maret!$L$6:$L$174=$C$1,ROW(Maret!$L$6:$L$174)-ROW(Maret!$L$6)+1),ROW(B26))))</f>
        <v/>
      </c>
      <c r="D29" s="8" t="str">
        <f t="array" ref="D29">IF($A29="","",INDEX(Maret!E$6:E$174,SMALL(IF(Maret!$L$6:$L$174=$C$1,ROW(Maret!$L$6:$L$174)-ROW(Maret!$L$6)+1),ROW(C26))))</f>
        <v/>
      </c>
      <c r="E29" s="8" t="str">
        <f t="array" ref="E29">IF($A29="","",INDEX(Maret!F$6:F$174,SMALL(IF(Maret!$L$6:$L$174=$C$1,ROW(Maret!$L$6:$L$174)-ROW(Maret!$L$6)+1),ROW(D26))))</f>
        <v/>
      </c>
      <c r="F29" s="8" t="str">
        <f t="array" ref="F29">IF($A29="","",INDEX(Maret!G$6:G$174,SMALL(IF(Maret!$L$6:$L$174=$C$1,ROW(Maret!$L$6:$L$174)-ROW(Maret!$L$6)+1),ROW(E26))))</f>
        <v/>
      </c>
      <c r="G29" s="8" t="str">
        <f t="array" ref="G29">IF($A29="","",INDEX(Maret!H$6:H$174,SMALL(IF(Maret!$L$6:$L$174=$C$1,ROW(Maret!$L$6:$L$174)-ROW(Maret!$L$6)+1),ROW(F26))))</f>
        <v/>
      </c>
      <c r="H29" s="8" t="str">
        <f t="array" ref="H29">IF($A29="","",INDEX(Maret!I$6:I$174,SMALL(IF(Maret!$L$6:$L$174=$C$1,ROW(Maret!$L$6:$L$174)-ROW(Maret!$L$6)+1),ROW(G26))))</f>
        <v/>
      </c>
      <c r="I29" s="8" t="str">
        <f t="array" ref="I29">IF($A29="","",INDEX(Maret!J$6:J$174,SMALL(IF(Maret!$L$6:$L$174=$C$1,ROW(Maret!$L$6:$L$174)-ROW(Maret!$L$6)+1),ROW(H26))))</f>
        <v/>
      </c>
      <c r="J29" s="8" t="str">
        <f t="array" ref="J29">IF($A29="","",INDEX(Maret!K$6:K$174,SMALL(IF(Maret!$L$6:$L$174=$C$1,ROW(Maret!$L$6:$L$174)-ROW(Maret!$L$6)+1),ROW(I26))))</f>
        <v/>
      </c>
      <c r="K29" s="9"/>
    </row>
    <row r="30" spans="1:11">
      <c r="A30" s="6" t="str">
        <f t="array" ref="A30">IFERROR(INDEX(Maret!B$6:B$174,SMALL(IF(Maret!$L$6:$L$174=$C$1,ROW(Maret!$L$6:$L$174)-ROW(Maret!$L$6)+1),ROW(A27))),"")</f>
        <v/>
      </c>
      <c r="B30" s="7" t="str">
        <f t="array" ref="B30">IF($A30="","",INDEX(Maret!C$6:C$174,SMALL(IF(Maret!$L$6:$L$174=$C$1,ROW(Maret!$L$6:$L$174)-ROW(Maret!$L$6)+1),ROW(A27))))</f>
        <v/>
      </c>
      <c r="C30" s="7" t="str">
        <f t="array" ref="C30">IF($A30="","",INDEX(Maret!D$6:D$174,SMALL(IF(Maret!$L$6:$L$174=$C$1,ROW(Maret!$L$6:$L$174)-ROW(Maret!$L$6)+1),ROW(B27))))</f>
        <v/>
      </c>
      <c r="D30" s="8" t="str">
        <f t="array" ref="D30">IF($A30="","",INDEX(Maret!E$6:E$174,SMALL(IF(Maret!$L$6:$L$174=$C$1,ROW(Maret!$L$6:$L$174)-ROW(Maret!$L$6)+1),ROW(C27))))</f>
        <v/>
      </c>
      <c r="E30" s="8" t="str">
        <f t="array" ref="E30">IF($A30="","",INDEX(Maret!F$6:F$174,SMALL(IF(Maret!$L$6:$L$174=$C$1,ROW(Maret!$L$6:$L$174)-ROW(Maret!$L$6)+1),ROW(D27))))</f>
        <v/>
      </c>
      <c r="F30" s="8" t="str">
        <f t="array" ref="F30">IF($A30="","",INDEX(Maret!G$6:G$174,SMALL(IF(Maret!$L$6:$L$174=$C$1,ROW(Maret!$L$6:$L$174)-ROW(Maret!$L$6)+1),ROW(E27))))</f>
        <v/>
      </c>
      <c r="G30" s="8" t="str">
        <f t="array" ref="G30">IF($A30="","",INDEX(Maret!H$6:H$174,SMALL(IF(Maret!$L$6:$L$174=$C$1,ROW(Maret!$L$6:$L$174)-ROW(Maret!$L$6)+1),ROW(F27))))</f>
        <v/>
      </c>
      <c r="H30" s="8" t="str">
        <f t="array" ref="H30">IF($A30="","",INDEX(Maret!I$6:I$174,SMALL(IF(Maret!$L$6:$L$174=$C$1,ROW(Maret!$L$6:$L$174)-ROW(Maret!$L$6)+1),ROW(G27))))</f>
        <v/>
      </c>
      <c r="I30" s="8" t="str">
        <f t="array" ref="I30">IF($A30="","",INDEX(Maret!J$6:J$174,SMALL(IF(Maret!$L$6:$L$174=$C$1,ROW(Maret!$L$6:$L$174)-ROW(Maret!$L$6)+1),ROW(H27))))</f>
        <v/>
      </c>
      <c r="J30" s="8" t="str">
        <f t="array" ref="J30">IF($A30="","",INDEX(Maret!K$6:K$174,SMALL(IF(Maret!$L$6:$L$174=$C$1,ROW(Maret!$L$6:$L$174)-ROW(Maret!$L$6)+1),ROW(I27))))</f>
        <v/>
      </c>
      <c r="K30" s="9"/>
    </row>
    <row r="31" spans="1:11">
      <c r="A31" s="6" t="str">
        <f t="array" ref="A31">IFERROR(INDEX(Maret!B$6:B$174,SMALL(IF(Maret!$L$6:$L$174=$C$1,ROW(Maret!$L$6:$L$174)-ROW(Maret!$L$6)+1),ROW(A28))),"")</f>
        <v/>
      </c>
      <c r="B31" s="7" t="str">
        <f t="array" ref="B31">IF($A31="","",INDEX(Maret!C$6:C$174,SMALL(IF(Maret!$L$6:$L$174=$C$1,ROW(Maret!$L$6:$L$174)-ROW(Maret!$L$6)+1),ROW(A28))))</f>
        <v/>
      </c>
      <c r="C31" s="7" t="str">
        <f t="array" ref="C31">IF($A31="","",INDEX(Maret!D$6:D$174,SMALL(IF(Maret!$L$6:$L$174=$C$1,ROW(Maret!$L$6:$L$174)-ROW(Maret!$L$6)+1),ROW(B28))))</f>
        <v/>
      </c>
      <c r="D31" s="8" t="str">
        <f t="array" ref="D31">IF($A31="","",INDEX(Maret!E$6:E$174,SMALL(IF(Maret!$L$6:$L$174=$C$1,ROW(Maret!$L$6:$L$174)-ROW(Maret!$L$6)+1),ROW(C28))))</f>
        <v/>
      </c>
      <c r="E31" s="8" t="str">
        <f t="array" ref="E31">IF($A31="","",INDEX(Maret!F$6:F$174,SMALL(IF(Maret!$L$6:$L$174=$C$1,ROW(Maret!$L$6:$L$174)-ROW(Maret!$L$6)+1),ROW(D28))))</f>
        <v/>
      </c>
      <c r="F31" s="8" t="str">
        <f t="array" ref="F31">IF($A31="","",INDEX(Maret!G$6:G$174,SMALL(IF(Maret!$L$6:$L$174=$C$1,ROW(Maret!$L$6:$L$174)-ROW(Maret!$L$6)+1),ROW(E28))))</f>
        <v/>
      </c>
      <c r="G31" s="8" t="str">
        <f t="array" ref="G31">IF($A31="","",INDEX(Maret!H$6:H$174,SMALL(IF(Maret!$L$6:$L$174=$C$1,ROW(Maret!$L$6:$L$174)-ROW(Maret!$L$6)+1),ROW(F28))))</f>
        <v/>
      </c>
      <c r="H31" s="8" t="str">
        <f t="array" ref="H31">IF($A31="","",INDEX(Maret!I$6:I$174,SMALL(IF(Maret!$L$6:$L$174=$C$1,ROW(Maret!$L$6:$L$174)-ROW(Maret!$L$6)+1),ROW(G28))))</f>
        <v/>
      </c>
      <c r="I31" s="8" t="str">
        <f t="array" ref="I31">IF($A31="","",INDEX(Maret!J$6:J$174,SMALL(IF(Maret!$L$6:$L$174=$C$1,ROW(Maret!$L$6:$L$174)-ROW(Maret!$L$6)+1),ROW(H28))))</f>
        <v/>
      </c>
      <c r="J31" s="8" t="str">
        <f t="array" ref="J31">IF($A31="","",INDEX(Maret!K$6:K$174,SMALL(IF(Maret!$L$6:$L$174=$C$1,ROW(Maret!$L$6:$L$174)-ROW(Maret!$L$6)+1),ROW(I28))))</f>
        <v/>
      </c>
      <c r="K31" s="9"/>
    </row>
    <row r="32" spans="1:11">
      <c r="A32" s="6" t="str">
        <f t="array" ref="A32">IFERROR(INDEX(Maret!B$6:B$174,SMALL(IF(Maret!$L$6:$L$174=$C$1,ROW(Maret!$L$6:$L$174)-ROW(Maret!$L$6)+1),ROW(A29))),"")</f>
        <v/>
      </c>
      <c r="B32" s="7" t="str">
        <f t="array" ref="B32">IF($A32="","",INDEX(Maret!C$6:C$174,SMALL(IF(Maret!$L$6:$L$174=$C$1,ROW(Maret!$L$6:$L$174)-ROW(Maret!$L$6)+1),ROW(A29))))</f>
        <v/>
      </c>
      <c r="C32" s="7" t="str">
        <f t="array" ref="C32">IF($A32="","",INDEX(Maret!D$6:D$174,SMALL(IF(Maret!$L$6:$L$174=$C$1,ROW(Maret!$L$6:$L$174)-ROW(Maret!$L$6)+1),ROW(B29))))</f>
        <v/>
      </c>
      <c r="D32" s="8" t="str">
        <f t="array" ref="D32">IF($A32="","",INDEX(Maret!E$6:E$174,SMALL(IF(Maret!$L$6:$L$174=$C$1,ROW(Maret!$L$6:$L$174)-ROW(Maret!$L$6)+1),ROW(C29))))</f>
        <v/>
      </c>
      <c r="E32" s="8" t="str">
        <f t="array" ref="E32">IF($A32="","",INDEX(Maret!F$6:F$174,SMALL(IF(Maret!$L$6:$L$174=$C$1,ROW(Maret!$L$6:$L$174)-ROW(Maret!$L$6)+1),ROW(D29))))</f>
        <v/>
      </c>
      <c r="F32" s="8" t="str">
        <f t="array" ref="F32">IF($A32="","",INDEX(Maret!G$6:G$174,SMALL(IF(Maret!$L$6:$L$174=$C$1,ROW(Maret!$L$6:$L$174)-ROW(Maret!$L$6)+1),ROW(E29))))</f>
        <v/>
      </c>
      <c r="G32" s="8" t="str">
        <f t="array" ref="G32">IF($A32="","",INDEX(Maret!H$6:H$174,SMALL(IF(Maret!$L$6:$L$174=$C$1,ROW(Maret!$L$6:$L$174)-ROW(Maret!$L$6)+1),ROW(F29))))</f>
        <v/>
      </c>
      <c r="H32" s="8" t="str">
        <f t="array" ref="H32">IF($A32="","",INDEX(Maret!I$6:I$174,SMALL(IF(Maret!$L$6:$L$174=$C$1,ROW(Maret!$L$6:$L$174)-ROW(Maret!$L$6)+1),ROW(G29))))</f>
        <v/>
      </c>
      <c r="I32" s="8" t="str">
        <f t="array" ref="I32">IF($A32="","",INDEX(Maret!J$6:J$174,SMALL(IF(Maret!$L$6:$L$174=$C$1,ROW(Maret!$L$6:$L$174)-ROW(Maret!$L$6)+1),ROW(H29))))</f>
        <v/>
      </c>
      <c r="J32" s="8" t="str">
        <f t="array" ref="J32">IF($A32="","",INDEX(Maret!K$6:K$174,SMALL(IF(Maret!$L$6:$L$174=$C$1,ROW(Maret!$L$6:$L$174)-ROW(Maret!$L$6)+1),ROW(I29))))</f>
        <v/>
      </c>
      <c r="K32" s="9"/>
    </row>
    <row r="33" spans="1:11">
      <c r="A33" s="6" t="str">
        <f t="array" ref="A33">IFERROR(INDEX(Maret!B$6:B$174,SMALL(IF(Maret!$L$6:$L$174=$C$1,ROW(Maret!$L$6:$L$174)-ROW(Maret!$L$6)+1),ROW(A30))),"")</f>
        <v/>
      </c>
      <c r="B33" s="7" t="str">
        <f t="array" ref="B33">IF($A33="","",INDEX(Maret!C$6:C$174,SMALL(IF(Maret!$L$6:$L$174=$C$1,ROW(Maret!$L$6:$L$174)-ROW(Maret!$L$6)+1),ROW(A30))))</f>
        <v/>
      </c>
      <c r="C33" s="7" t="str">
        <f t="array" ref="C33">IF($A33="","",INDEX(Maret!D$6:D$174,SMALL(IF(Maret!$L$6:$L$174=$C$1,ROW(Maret!$L$6:$L$174)-ROW(Maret!$L$6)+1),ROW(B30))))</f>
        <v/>
      </c>
      <c r="D33" s="8" t="str">
        <f t="array" ref="D33">IF($A33="","",INDEX(Maret!E$6:E$174,SMALL(IF(Maret!$L$6:$L$174=$C$1,ROW(Maret!$L$6:$L$174)-ROW(Maret!$L$6)+1),ROW(C30))))</f>
        <v/>
      </c>
      <c r="E33" s="8" t="str">
        <f t="array" ref="E33">IF($A33="","",INDEX(Maret!F$6:F$174,SMALL(IF(Maret!$L$6:$L$174=$C$1,ROW(Maret!$L$6:$L$174)-ROW(Maret!$L$6)+1),ROW(D30))))</f>
        <v/>
      </c>
      <c r="F33" s="8" t="str">
        <f t="array" ref="F33">IF($A33="","",INDEX(Maret!G$6:G$174,SMALL(IF(Maret!$L$6:$L$174=$C$1,ROW(Maret!$L$6:$L$174)-ROW(Maret!$L$6)+1),ROW(E30))))</f>
        <v/>
      </c>
      <c r="G33" s="8" t="str">
        <f t="array" ref="G33">IF($A33="","",INDEX(Maret!H$6:H$174,SMALL(IF(Maret!$L$6:$L$174=$C$1,ROW(Maret!$L$6:$L$174)-ROW(Maret!$L$6)+1),ROW(F30))))</f>
        <v/>
      </c>
      <c r="H33" s="8" t="str">
        <f t="array" ref="H33">IF($A33="","",INDEX(Maret!I$6:I$174,SMALL(IF(Maret!$L$6:$L$174=$C$1,ROW(Maret!$L$6:$L$174)-ROW(Maret!$L$6)+1),ROW(G30))))</f>
        <v/>
      </c>
      <c r="I33" s="8" t="str">
        <f t="array" ref="I33">IF($A33="","",INDEX(Maret!J$6:J$174,SMALL(IF(Maret!$L$6:$L$174=$C$1,ROW(Maret!$L$6:$L$174)-ROW(Maret!$L$6)+1),ROW(H30))))</f>
        <v/>
      </c>
      <c r="J33" s="8" t="str">
        <f t="array" ref="J33">IF($A33="","",INDEX(Maret!K$6:K$174,SMALL(IF(Maret!$L$6:$L$174=$C$1,ROW(Maret!$L$6:$L$174)-ROW(Maret!$L$6)+1),ROW(I30))))</f>
        <v/>
      </c>
      <c r="K33" s="9"/>
    </row>
    <row r="34" spans="1:11">
      <c r="A34" s="6" t="str">
        <f t="array" ref="A34">IFERROR(INDEX(Maret!B$6:B$174,SMALL(IF(Maret!$L$6:$L$174=$C$1,ROW(Maret!$L$6:$L$174)-ROW(Maret!$L$6)+1),ROW(A31))),"")</f>
        <v/>
      </c>
      <c r="B34" s="7" t="str">
        <f t="array" ref="B34">IF($A34="","",INDEX(Maret!C$6:C$174,SMALL(IF(Maret!$L$6:$L$174=$C$1,ROW(Maret!$L$6:$L$174)-ROW(Maret!$L$6)+1),ROW(A31))))</f>
        <v/>
      </c>
      <c r="C34" s="7" t="str">
        <f t="array" ref="C34">IF($A34="","",INDEX(Maret!D$6:D$174,SMALL(IF(Maret!$L$6:$L$174=$C$1,ROW(Maret!$L$6:$L$174)-ROW(Maret!$L$6)+1),ROW(B31))))</f>
        <v/>
      </c>
      <c r="D34" s="8" t="str">
        <f t="array" ref="D34">IF($A34="","",INDEX(Maret!E$6:E$174,SMALL(IF(Maret!$L$6:$L$174=$C$1,ROW(Maret!$L$6:$L$174)-ROW(Maret!$L$6)+1),ROW(C31))))</f>
        <v/>
      </c>
      <c r="E34" s="8" t="str">
        <f t="array" ref="E34">IF($A34="","",INDEX(Maret!F$6:F$174,SMALL(IF(Maret!$L$6:$L$174=$C$1,ROW(Maret!$L$6:$L$174)-ROW(Maret!$L$6)+1),ROW(D31))))</f>
        <v/>
      </c>
      <c r="F34" s="8" t="str">
        <f t="array" ref="F34">IF($A34="","",INDEX(Maret!G$6:G$174,SMALL(IF(Maret!$L$6:$L$174=$C$1,ROW(Maret!$L$6:$L$174)-ROW(Maret!$L$6)+1),ROW(E31))))</f>
        <v/>
      </c>
      <c r="G34" s="8" t="str">
        <f t="array" ref="G34">IF($A34="","",INDEX(Maret!H$6:H$174,SMALL(IF(Maret!$L$6:$L$174=$C$1,ROW(Maret!$L$6:$L$174)-ROW(Maret!$L$6)+1),ROW(F31))))</f>
        <v/>
      </c>
      <c r="H34" s="8" t="str">
        <f t="array" ref="H34">IF($A34="","",INDEX(Maret!I$6:I$174,SMALL(IF(Maret!$L$6:$L$174=$C$1,ROW(Maret!$L$6:$L$174)-ROW(Maret!$L$6)+1),ROW(G31))))</f>
        <v/>
      </c>
      <c r="I34" s="8" t="str">
        <f t="array" ref="I34">IF($A34="","",INDEX(Maret!J$6:J$174,SMALL(IF(Maret!$L$6:$L$174=$C$1,ROW(Maret!$L$6:$L$174)-ROW(Maret!$L$6)+1),ROW(H31))))</f>
        <v/>
      </c>
      <c r="J34" s="8" t="str">
        <f t="array" ref="J34">IF($A34="","",INDEX(Maret!K$6:K$174,SMALL(IF(Maret!$L$6:$L$174=$C$1,ROW(Maret!$L$6:$L$174)-ROW(Maret!$L$6)+1),ROW(I31))))</f>
        <v/>
      </c>
      <c r="K34" s="9"/>
    </row>
    <row r="35" spans="1:11">
      <c r="A35" s="6" t="str">
        <f t="array" ref="A35">IFERROR(INDEX(Maret!B$6:B$174,SMALL(IF(Maret!$L$6:$L$174=$C$1,ROW(Maret!$L$6:$L$174)-ROW(Maret!$L$6)+1),ROW(A32))),"")</f>
        <v/>
      </c>
      <c r="B35" s="7" t="str">
        <f t="array" ref="B35">IF($A35="","",INDEX(Maret!C$6:C$174,SMALL(IF(Maret!$L$6:$L$174=$C$1,ROW(Maret!$L$6:$L$174)-ROW(Maret!$L$6)+1),ROW(A32))))</f>
        <v/>
      </c>
      <c r="C35" s="7" t="str">
        <f t="array" ref="C35">IF($A35="","",INDEX(Maret!D$6:D$174,SMALL(IF(Maret!$L$6:$L$174=$C$1,ROW(Maret!$L$6:$L$174)-ROW(Maret!$L$6)+1),ROW(B32))))</f>
        <v/>
      </c>
      <c r="D35" s="8" t="str">
        <f t="array" ref="D35">IF($A35="","",INDEX(Maret!E$6:E$174,SMALL(IF(Maret!$L$6:$L$174=$C$1,ROW(Maret!$L$6:$L$174)-ROW(Maret!$L$6)+1),ROW(C32))))</f>
        <v/>
      </c>
      <c r="E35" s="8" t="str">
        <f t="array" ref="E35">IF($A35="","",INDEX(Maret!F$6:F$174,SMALL(IF(Maret!$L$6:$L$174=$C$1,ROW(Maret!$L$6:$L$174)-ROW(Maret!$L$6)+1),ROW(D32))))</f>
        <v/>
      </c>
      <c r="F35" s="8" t="str">
        <f t="array" ref="F35">IF($A35="","",INDEX(Maret!G$6:G$174,SMALL(IF(Maret!$L$6:$L$174=$C$1,ROW(Maret!$L$6:$L$174)-ROW(Maret!$L$6)+1),ROW(E32))))</f>
        <v/>
      </c>
      <c r="G35" s="8" t="str">
        <f t="array" ref="G35">IF($A35="","",INDEX(Maret!H$6:H$174,SMALL(IF(Maret!$L$6:$L$174=$C$1,ROW(Maret!$L$6:$L$174)-ROW(Maret!$L$6)+1),ROW(F32))))</f>
        <v/>
      </c>
      <c r="H35" s="8" t="str">
        <f t="array" ref="H35">IF($A35="","",INDEX(Maret!I$6:I$174,SMALL(IF(Maret!$L$6:$L$174=$C$1,ROW(Maret!$L$6:$L$174)-ROW(Maret!$L$6)+1),ROW(G32))))</f>
        <v/>
      </c>
      <c r="I35" s="8" t="str">
        <f t="array" ref="I35">IF($A35="","",INDEX(Maret!J$6:J$174,SMALL(IF(Maret!$L$6:$L$174=$C$1,ROW(Maret!$L$6:$L$174)-ROW(Maret!$L$6)+1),ROW(H32))))</f>
        <v/>
      </c>
      <c r="J35" s="8" t="str">
        <f t="array" ref="J35">IF($A35="","",INDEX(Maret!K$6:K$174,SMALL(IF(Maret!$L$6:$L$174=$C$1,ROW(Maret!$L$6:$L$174)-ROW(Maret!$L$6)+1),ROW(I32))))</f>
        <v/>
      </c>
      <c r="K35" s="9"/>
    </row>
    <row r="36" spans="1:11">
      <c r="A36" s="6" t="str">
        <f t="array" ref="A36">IFERROR(INDEX(Maret!B$6:B$174,SMALL(IF(Maret!$L$6:$L$174=$C$1,ROW(Maret!$L$6:$L$174)-ROW(Maret!$L$6)+1),ROW(A33))),"")</f>
        <v/>
      </c>
      <c r="B36" s="7" t="str">
        <f t="array" ref="B36">IF($A36="","",INDEX(Maret!C$6:C$174,SMALL(IF(Maret!$L$6:$L$174=$C$1,ROW(Maret!$L$6:$L$174)-ROW(Maret!$L$6)+1),ROW(A33))))</f>
        <v/>
      </c>
      <c r="C36" s="7" t="str">
        <f t="array" ref="C36">IF($A36="","",INDEX(Maret!D$6:D$174,SMALL(IF(Maret!$L$6:$L$174=$C$1,ROW(Maret!$L$6:$L$174)-ROW(Maret!$L$6)+1),ROW(B33))))</f>
        <v/>
      </c>
      <c r="D36" s="8" t="str">
        <f t="array" ref="D36">IF($A36="","",INDEX(Maret!E$6:E$174,SMALL(IF(Maret!$L$6:$L$174=$C$1,ROW(Maret!$L$6:$L$174)-ROW(Maret!$L$6)+1),ROW(C33))))</f>
        <v/>
      </c>
      <c r="E36" s="8" t="str">
        <f t="array" ref="E36">IF($A36="","",INDEX(Maret!F$6:F$174,SMALL(IF(Maret!$L$6:$L$174=$C$1,ROW(Maret!$L$6:$L$174)-ROW(Maret!$L$6)+1),ROW(D33))))</f>
        <v/>
      </c>
      <c r="F36" s="8" t="str">
        <f t="array" ref="F36">IF($A36="","",INDEX(Maret!G$6:G$174,SMALL(IF(Maret!$L$6:$L$174=$C$1,ROW(Maret!$L$6:$L$174)-ROW(Maret!$L$6)+1),ROW(E33))))</f>
        <v/>
      </c>
      <c r="G36" s="8" t="str">
        <f t="array" ref="G36">IF($A36="","",INDEX(Maret!H$6:H$174,SMALL(IF(Maret!$L$6:$L$174=$C$1,ROW(Maret!$L$6:$L$174)-ROW(Maret!$L$6)+1),ROW(F33))))</f>
        <v/>
      </c>
      <c r="H36" s="8" t="str">
        <f t="array" ref="H36">IF($A36="","",INDEX(Maret!I$6:I$174,SMALL(IF(Maret!$L$6:$L$174=$C$1,ROW(Maret!$L$6:$L$174)-ROW(Maret!$L$6)+1),ROW(G33))))</f>
        <v/>
      </c>
      <c r="I36" s="8" t="str">
        <f t="array" ref="I36">IF($A36="","",INDEX(Maret!J$6:J$174,SMALL(IF(Maret!$L$6:$L$174=$C$1,ROW(Maret!$L$6:$L$174)-ROW(Maret!$L$6)+1),ROW(H33))))</f>
        <v/>
      </c>
      <c r="J36" s="8" t="str">
        <f t="array" ref="J36">IF($A36="","",INDEX(Maret!K$6:K$174,SMALL(IF(Maret!$L$6:$L$174=$C$1,ROW(Maret!$L$6:$L$174)-ROW(Maret!$L$6)+1),ROW(I33))))</f>
        <v/>
      </c>
      <c r="K36" s="9"/>
    </row>
    <row r="37" spans="1:11">
      <c r="A37" s="6" t="str">
        <f t="array" ref="A37">IFERROR(INDEX(Maret!B$6:B$174,SMALL(IF(Maret!$L$6:$L$174=$C$1,ROW(Maret!$L$6:$L$174)-ROW(Maret!$L$6)+1),ROW(A34))),"")</f>
        <v/>
      </c>
      <c r="B37" s="7" t="str">
        <f t="array" ref="B37">IF($A37="","",INDEX(Maret!C$6:C$174,SMALL(IF(Maret!$L$6:$L$174=$C$1,ROW(Maret!$L$6:$L$174)-ROW(Maret!$L$6)+1),ROW(A34))))</f>
        <v/>
      </c>
      <c r="C37" s="7" t="str">
        <f t="array" ref="C37">IF($A37="","",INDEX(Maret!D$6:D$174,SMALL(IF(Maret!$L$6:$L$174=$C$1,ROW(Maret!$L$6:$L$174)-ROW(Maret!$L$6)+1),ROW(B34))))</f>
        <v/>
      </c>
      <c r="D37" s="8" t="str">
        <f t="array" ref="D37">IF($A37="","",INDEX(Maret!E$6:E$174,SMALL(IF(Maret!$L$6:$L$174=$C$1,ROW(Maret!$L$6:$L$174)-ROW(Maret!$L$6)+1),ROW(C34))))</f>
        <v/>
      </c>
      <c r="E37" s="8" t="str">
        <f t="array" ref="E37">IF($A37="","",INDEX(Maret!F$6:F$174,SMALL(IF(Maret!$L$6:$L$174=$C$1,ROW(Maret!$L$6:$L$174)-ROW(Maret!$L$6)+1),ROW(D34))))</f>
        <v/>
      </c>
      <c r="F37" s="8" t="str">
        <f t="array" ref="F37">IF($A37="","",INDEX(Maret!G$6:G$174,SMALL(IF(Maret!$L$6:$L$174=$C$1,ROW(Maret!$L$6:$L$174)-ROW(Maret!$L$6)+1),ROW(E34))))</f>
        <v/>
      </c>
      <c r="G37" s="8" t="str">
        <f t="array" ref="G37">IF($A37="","",INDEX(Maret!H$6:H$174,SMALL(IF(Maret!$L$6:$L$174=$C$1,ROW(Maret!$L$6:$L$174)-ROW(Maret!$L$6)+1),ROW(F34))))</f>
        <v/>
      </c>
      <c r="H37" s="8" t="str">
        <f t="array" ref="H37">IF($A37="","",INDEX(Maret!I$6:I$174,SMALL(IF(Maret!$L$6:$L$174=$C$1,ROW(Maret!$L$6:$L$174)-ROW(Maret!$L$6)+1),ROW(G34))))</f>
        <v/>
      </c>
      <c r="I37" s="8" t="str">
        <f t="array" ref="I37">IF($A37="","",INDEX(Maret!J$6:J$174,SMALL(IF(Maret!$L$6:$L$174=$C$1,ROW(Maret!$L$6:$L$174)-ROW(Maret!$L$6)+1),ROW(H34))))</f>
        <v/>
      </c>
      <c r="J37" s="8" t="str">
        <f t="array" ref="J37">IF($A37="","",INDEX(Maret!K$6:K$174,SMALL(IF(Maret!$L$6:$L$174=$C$1,ROW(Maret!$L$6:$L$174)-ROW(Maret!$L$6)+1),ROW(I34))))</f>
        <v/>
      </c>
      <c r="K37" s="9"/>
    </row>
    <row r="38" spans="1:11">
      <c r="A38" s="6" t="str">
        <f t="array" ref="A38">IFERROR(INDEX(Maret!B$6:B$174,SMALL(IF(Maret!$L$6:$L$174=$C$1,ROW(Maret!$L$6:$L$174)-ROW(Maret!$L$6)+1),ROW(A35))),"")</f>
        <v/>
      </c>
      <c r="B38" s="7" t="str">
        <f t="array" ref="B38">IF($A38="","",INDEX(Maret!C$6:C$174,SMALL(IF(Maret!$L$6:$L$174=$C$1,ROW(Maret!$L$6:$L$174)-ROW(Maret!$L$6)+1),ROW(A35))))</f>
        <v/>
      </c>
      <c r="C38" s="7" t="str">
        <f t="array" ref="C38">IF($A38="","",INDEX(Maret!D$6:D$174,SMALL(IF(Maret!$L$6:$L$174=$C$1,ROW(Maret!$L$6:$L$174)-ROW(Maret!$L$6)+1),ROW(B35))))</f>
        <v/>
      </c>
      <c r="D38" s="8" t="str">
        <f t="array" ref="D38">IF($A38="","",INDEX(Maret!E$6:E$174,SMALL(IF(Maret!$L$6:$L$174=$C$1,ROW(Maret!$L$6:$L$174)-ROW(Maret!$L$6)+1),ROW(C35))))</f>
        <v/>
      </c>
      <c r="E38" s="8" t="str">
        <f t="array" ref="E38">IF($A38="","",INDEX(Maret!F$6:F$174,SMALL(IF(Maret!$L$6:$L$174=$C$1,ROW(Maret!$L$6:$L$174)-ROW(Maret!$L$6)+1),ROW(D35))))</f>
        <v/>
      </c>
      <c r="F38" s="8" t="str">
        <f t="array" ref="F38">IF($A38="","",INDEX(Maret!G$6:G$174,SMALL(IF(Maret!$L$6:$L$174=$C$1,ROW(Maret!$L$6:$L$174)-ROW(Maret!$L$6)+1),ROW(E35))))</f>
        <v/>
      </c>
      <c r="G38" s="8" t="str">
        <f t="array" ref="G38">IF($A38="","",INDEX(Maret!H$6:H$174,SMALL(IF(Maret!$L$6:$L$174=$C$1,ROW(Maret!$L$6:$L$174)-ROW(Maret!$L$6)+1),ROW(F35))))</f>
        <v/>
      </c>
      <c r="H38" s="8" t="str">
        <f t="array" ref="H38">IF($A38="","",INDEX(Maret!I$6:I$174,SMALL(IF(Maret!$L$6:$L$174=$C$1,ROW(Maret!$L$6:$L$174)-ROW(Maret!$L$6)+1),ROW(G35))))</f>
        <v/>
      </c>
      <c r="I38" s="8" t="str">
        <f t="array" ref="I38">IF($A38="","",INDEX(Maret!J$6:J$174,SMALL(IF(Maret!$L$6:$L$174=$C$1,ROW(Maret!$L$6:$L$174)-ROW(Maret!$L$6)+1),ROW(H35))))</f>
        <v/>
      </c>
      <c r="J38" s="8" t="str">
        <f t="array" ref="J38">IF($A38="","",INDEX(Maret!K$6:K$174,SMALL(IF(Maret!$L$6:$L$174=$C$1,ROW(Maret!$L$6:$L$174)-ROW(Maret!$L$6)+1),ROW(I35))))</f>
        <v/>
      </c>
      <c r="K38" s="9"/>
    </row>
    <row r="39" spans="1:11">
      <c r="A39" s="6" t="str">
        <f t="array" ref="A39">IFERROR(INDEX(Maret!B$6:B$174,SMALL(IF(Maret!$L$6:$L$174=$C$1,ROW(Maret!$L$6:$L$174)-ROW(Maret!$L$6)+1),ROW(A36))),"")</f>
        <v/>
      </c>
      <c r="B39" s="7" t="str">
        <f t="array" ref="B39">IF($A39="","",INDEX(Maret!C$6:C$174,SMALL(IF(Maret!$L$6:$L$174=$C$1,ROW(Maret!$L$6:$L$174)-ROW(Maret!$L$6)+1),ROW(A36))))</f>
        <v/>
      </c>
      <c r="C39" s="7" t="str">
        <f t="array" ref="C39">IF($A39="","",INDEX(Maret!D$6:D$174,SMALL(IF(Maret!$L$6:$L$174=$C$1,ROW(Maret!$L$6:$L$174)-ROW(Maret!$L$6)+1),ROW(B36))))</f>
        <v/>
      </c>
      <c r="D39" s="8" t="str">
        <f t="array" ref="D39">IF($A39="","",INDEX(Maret!E$6:E$174,SMALL(IF(Maret!$L$6:$L$174=$C$1,ROW(Maret!$L$6:$L$174)-ROW(Maret!$L$6)+1),ROW(C36))))</f>
        <v/>
      </c>
      <c r="E39" s="8" t="str">
        <f t="array" ref="E39">IF($A39="","",INDEX(Maret!F$6:F$174,SMALL(IF(Maret!$L$6:$L$174=$C$1,ROW(Maret!$L$6:$L$174)-ROW(Maret!$L$6)+1),ROW(D36))))</f>
        <v/>
      </c>
      <c r="F39" s="8" t="str">
        <f t="array" ref="F39">IF($A39="","",INDEX(Maret!G$6:G$174,SMALL(IF(Maret!$L$6:$L$174=$C$1,ROW(Maret!$L$6:$L$174)-ROW(Maret!$L$6)+1),ROW(E36))))</f>
        <v/>
      </c>
      <c r="G39" s="8" t="str">
        <f t="array" ref="G39">IF($A39="","",INDEX(Maret!H$6:H$174,SMALL(IF(Maret!$L$6:$L$174=$C$1,ROW(Maret!$L$6:$L$174)-ROW(Maret!$L$6)+1),ROW(F36))))</f>
        <v/>
      </c>
      <c r="H39" s="8" t="str">
        <f t="array" ref="H39">IF($A39="","",INDEX(Maret!I$6:I$174,SMALL(IF(Maret!$L$6:$L$174=$C$1,ROW(Maret!$L$6:$L$174)-ROW(Maret!$L$6)+1),ROW(G36))))</f>
        <v/>
      </c>
      <c r="I39" s="8" t="str">
        <f t="array" ref="I39">IF($A39="","",INDEX(Maret!J$6:J$174,SMALL(IF(Maret!$L$6:$L$174=$C$1,ROW(Maret!$L$6:$L$174)-ROW(Maret!$L$6)+1),ROW(H36))))</f>
        <v/>
      </c>
      <c r="J39" s="8" t="str">
        <f t="array" ref="J39">IF($A39="","",INDEX(Maret!K$6:K$174,SMALL(IF(Maret!$L$6:$L$174=$C$1,ROW(Maret!$L$6:$L$174)-ROW(Maret!$L$6)+1),ROW(I36))))</f>
        <v/>
      </c>
      <c r="K39" s="9"/>
    </row>
    <row r="40" spans="1:11">
      <c r="A40" s="6" t="str">
        <f t="array" ref="A40">IFERROR(INDEX(Maret!B$6:B$174,SMALL(IF(Maret!$L$6:$L$174=$C$1,ROW(Maret!$L$6:$L$174)-ROW(Maret!$L$6)+1),ROW(A37))),"")</f>
        <v/>
      </c>
      <c r="B40" s="7" t="str">
        <f t="array" ref="B40">IF($A40="","",INDEX(Maret!C$6:C$174,SMALL(IF(Maret!$L$6:$L$174=$C$1,ROW(Maret!$L$6:$L$174)-ROW(Maret!$L$6)+1),ROW(A37))))</f>
        <v/>
      </c>
      <c r="C40" s="7" t="str">
        <f t="array" ref="C40">IF($A40="","",INDEX(Maret!D$6:D$174,SMALL(IF(Maret!$L$6:$L$174=$C$1,ROW(Maret!$L$6:$L$174)-ROW(Maret!$L$6)+1),ROW(B37))))</f>
        <v/>
      </c>
      <c r="D40" s="8" t="str">
        <f t="array" ref="D40">IF($A40="","",INDEX(Maret!E$6:E$174,SMALL(IF(Maret!$L$6:$L$174=$C$1,ROW(Maret!$L$6:$L$174)-ROW(Maret!$L$6)+1),ROW(C37))))</f>
        <v/>
      </c>
      <c r="E40" s="8" t="str">
        <f t="array" ref="E40">IF($A40="","",INDEX(Maret!F$6:F$174,SMALL(IF(Maret!$L$6:$L$174=$C$1,ROW(Maret!$L$6:$L$174)-ROW(Maret!$L$6)+1),ROW(D37))))</f>
        <v/>
      </c>
      <c r="F40" s="8" t="str">
        <f t="array" ref="F40">IF($A40="","",INDEX(Maret!G$6:G$174,SMALL(IF(Maret!$L$6:$L$174=$C$1,ROW(Maret!$L$6:$L$174)-ROW(Maret!$L$6)+1),ROW(E37))))</f>
        <v/>
      </c>
      <c r="G40" s="8" t="str">
        <f t="array" ref="G40">IF($A40="","",INDEX(Maret!H$6:H$174,SMALL(IF(Maret!$L$6:$L$174=$C$1,ROW(Maret!$L$6:$L$174)-ROW(Maret!$L$6)+1),ROW(F37))))</f>
        <v/>
      </c>
      <c r="H40" s="8" t="str">
        <f t="array" ref="H40">IF($A40="","",INDEX(Maret!I$6:I$174,SMALL(IF(Maret!$L$6:$L$174=$C$1,ROW(Maret!$L$6:$L$174)-ROW(Maret!$L$6)+1),ROW(G37))))</f>
        <v/>
      </c>
      <c r="I40" s="8" t="str">
        <f t="array" ref="I40">IF($A40="","",INDEX(Maret!J$6:J$174,SMALL(IF(Maret!$L$6:$L$174=$C$1,ROW(Maret!$L$6:$L$174)-ROW(Maret!$L$6)+1),ROW(H37))))</f>
        <v/>
      </c>
      <c r="J40" s="8" t="str">
        <f t="array" ref="J40">IF($A40="","",INDEX(Maret!K$6:K$174,SMALL(IF(Maret!$L$6:$L$174=$C$1,ROW(Maret!$L$6:$L$174)-ROW(Maret!$L$6)+1),ROW(I37))))</f>
        <v/>
      </c>
      <c r="K40" s="9"/>
    </row>
    <row r="41" spans="1:11">
      <c r="A41" s="6" t="str">
        <f t="array" ref="A41">IFERROR(INDEX(Maret!B$6:B$174,SMALL(IF(Maret!$L$6:$L$174=$C$1,ROW(Maret!$L$6:$L$174)-ROW(Maret!$L$6)+1),ROW(A38))),"")</f>
        <v/>
      </c>
      <c r="B41" s="7" t="str">
        <f t="array" ref="B41">IF($A41="","",INDEX(Maret!C$6:C$174,SMALL(IF(Maret!$L$6:$L$174=$C$1,ROW(Maret!$L$6:$L$174)-ROW(Maret!$L$6)+1),ROW(A38))))</f>
        <v/>
      </c>
      <c r="C41" s="7" t="str">
        <f t="array" ref="C41">IF($A41="","",INDEX(Maret!D$6:D$174,SMALL(IF(Maret!$L$6:$L$174=$C$1,ROW(Maret!$L$6:$L$174)-ROW(Maret!$L$6)+1),ROW(B38))))</f>
        <v/>
      </c>
      <c r="D41" s="8" t="str">
        <f t="array" ref="D41">IF($A41="","",INDEX(Maret!E$6:E$174,SMALL(IF(Maret!$L$6:$L$174=$C$1,ROW(Maret!$L$6:$L$174)-ROW(Maret!$L$6)+1),ROW(C38))))</f>
        <v/>
      </c>
      <c r="E41" s="8" t="str">
        <f t="array" ref="E41">IF($A41="","",INDEX(Maret!F$6:F$174,SMALL(IF(Maret!$L$6:$L$174=$C$1,ROW(Maret!$L$6:$L$174)-ROW(Maret!$L$6)+1),ROW(D38))))</f>
        <v/>
      </c>
      <c r="F41" s="8" t="str">
        <f t="array" ref="F41">IF($A41="","",INDEX(Maret!G$6:G$174,SMALL(IF(Maret!$L$6:$L$174=$C$1,ROW(Maret!$L$6:$L$174)-ROW(Maret!$L$6)+1),ROW(E38))))</f>
        <v/>
      </c>
      <c r="G41" s="8" t="str">
        <f t="array" ref="G41">IF($A41="","",INDEX(Maret!H$6:H$174,SMALL(IF(Maret!$L$6:$L$174=$C$1,ROW(Maret!$L$6:$L$174)-ROW(Maret!$L$6)+1),ROW(F38))))</f>
        <v/>
      </c>
      <c r="H41" s="8" t="str">
        <f t="array" ref="H41">IF($A41="","",INDEX(Maret!I$6:I$174,SMALL(IF(Maret!$L$6:$L$174=$C$1,ROW(Maret!$L$6:$L$174)-ROW(Maret!$L$6)+1),ROW(G38))))</f>
        <v/>
      </c>
      <c r="I41" s="8" t="str">
        <f t="array" ref="I41">IF($A41="","",INDEX(Maret!J$6:J$174,SMALL(IF(Maret!$L$6:$L$174=$C$1,ROW(Maret!$L$6:$L$174)-ROW(Maret!$L$6)+1),ROW(H38))))</f>
        <v/>
      </c>
      <c r="J41" s="8" t="str">
        <f t="array" ref="J41">IF($A41="","",INDEX(Maret!K$6:K$174,SMALL(IF(Maret!$L$6:$L$174=$C$1,ROW(Maret!$L$6:$L$174)-ROW(Maret!$L$6)+1),ROW(I38))))</f>
        <v/>
      </c>
      <c r="K41" s="9"/>
    </row>
    <row r="42" spans="1:11">
      <c r="A42" s="6" t="str">
        <f t="array" ref="A42">IFERROR(INDEX(Maret!B$6:B$174,SMALL(IF(Maret!$L$6:$L$174=$C$1,ROW(Maret!$L$6:$L$174)-ROW(Maret!$L$6)+1),ROW(A39))),"")</f>
        <v/>
      </c>
      <c r="B42" s="7" t="str">
        <f t="array" ref="B42">IF($A42="","",INDEX(Maret!C$6:C$174,SMALL(IF(Maret!$L$6:$L$174=$C$1,ROW(Maret!$L$6:$L$174)-ROW(Maret!$L$6)+1),ROW(A39))))</f>
        <v/>
      </c>
      <c r="C42" s="7" t="str">
        <f t="array" ref="C42">IF($A42="","",INDEX(Maret!D$6:D$174,SMALL(IF(Maret!$L$6:$L$174=$C$1,ROW(Maret!$L$6:$L$174)-ROW(Maret!$L$6)+1),ROW(B39))))</f>
        <v/>
      </c>
      <c r="D42" s="8" t="str">
        <f t="array" ref="D42">IF($A42="","",INDEX(Maret!E$6:E$174,SMALL(IF(Maret!$L$6:$L$174=$C$1,ROW(Maret!$L$6:$L$174)-ROW(Maret!$L$6)+1),ROW(C39))))</f>
        <v/>
      </c>
      <c r="E42" s="8" t="str">
        <f t="array" ref="E42">IF($A42="","",INDEX(Maret!F$6:F$174,SMALL(IF(Maret!$L$6:$L$174=$C$1,ROW(Maret!$L$6:$L$174)-ROW(Maret!$L$6)+1),ROW(D39))))</f>
        <v/>
      </c>
      <c r="F42" s="8" t="str">
        <f t="array" ref="F42">IF($A42="","",INDEX(Maret!G$6:G$174,SMALL(IF(Maret!$L$6:$L$174=$C$1,ROW(Maret!$L$6:$L$174)-ROW(Maret!$L$6)+1),ROW(E39))))</f>
        <v/>
      </c>
      <c r="G42" s="8" t="str">
        <f t="array" ref="G42">IF($A42="","",INDEX(Maret!H$6:H$174,SMALL(IF(Maret!$L$6:$L$174=$C$1,ROW(Maret!$L$6:$L$174)-ROW(Maret!$L$6)+1),ROW(F39))))</f>
        <v/>
      </c>
      <c r="H42" s="8" t="str">
        <f t="array" ref="H42">IF($A42="","",INDEX(Maret!I$6:I$174,SMALL(IF(Maret!$L$6:$L$174=$C$1,ROW(Maret!$L$6:$L$174)-ROW(Maret!$L$6)+1),ROW(G39))))</f>
        <v/>
      </c>
      <c r="I42" s="8" t="str">
        <f t="array" ref="I42">IF($A42="","",INDEX(Maret!J$6:J$174,SMALL(IF(Maret!$L$6:$L$174=$C$1,ROW(Maret!$L$6:$L$174)-ROW(Maret!$L$6)+1),ROW(H39))))</f>
        <v/>
      </c>
      <c r="J42" s="8" t="str">
        <f t="array" ref="J42">IF($A42="","",INDEX(Maret!K$6:K$174,SMALL(IF(Maret!$L$6:$L$174=$C$1,ROW(Maret!$L$6:$L$174)-ROW(Maret!$L$6)+1),ROW(I39))))</f>
        <v/>
      </c>
      <c r="K42" s="9"/>
    </row>
    <row r="43" spans="1:11">
      <c r="A43" s="6" t="str">
        <f t="array" ref="A43">IFERROR(INDEX(Maret!B$6:B$174,SMALL(IF(Maret!$L$6:$L$174=$C$1,ROW(Maret!$L$6:$L$174)-ROW(Maret!$L$6)+1),ROW(A40))),"")</f>
        <v/>
      </c>
      <c r="B43" s="7" t="str">
        <f t="array" ref="B43">IF($A43="","",INDEX(Maret!C$6:C$174,SMALL(IF(Maret!$L$6:$L$174=$C$1,ROW(Maret!$L$6:$L$174)-ROW(Maret!$L$6)+1),ROW(A40))))</f>
        <v/>
      </c>
      <c r="C43" s="7" t="str">
        <f t="array" ref="C43">IF($A43="","",INDEX(Maret!D$6:D$174,SMALL(IF(Maret!$L$6:$L$174=$C$1,ROW(Maret!$L$6:$L$174)-ROW(Maret!$L$6)+1),ROW(B40))))</f>
        <v/>
      </c>
      <c r="D43" s="8" t="str">
        <f t="array" ref="D43">IF($A43="","",INDEX(Maret!E$6:E$174,SMALL(IF(Maret!$L$6:$L$174=$C$1,ROW(Maret!$L$6:$L$174)-ROW(Maret!$L$6)+1),ROW(C40))))</f>
        <v/>
      </c>
      <c r="E43" s="8" t="str">
        <f t="array" ref="E43">IF($A43="","",INDEX(Maret!F$6:F$174,SMALL(IF(Maret!$L$6:$L$174=$C$1,ROW(Maret!$L$6:$L$174)-ROW(Maret!$L$6)+1),ROW(D40))))</f>
        <v/>
      </c>
      <c r="F43" s="8" t="str">
        <f t="array" ref="F43">IF($A43="","",INDEX(Maret!G$6:G$174,SMALL(IF(Maret!$L$6:$L$174=$C$1,ROW(Maret!$L$6:$L$174)-ROW(Maret!$L$6)+1),ROW(E40))))</f>
        <v/>
      </c>
      <c r="G43" s="8" t="str">
        <f t="array" ref="G43">IF($A43="","",INDEX(Maret!H$6:H$174,SMALL(IF(Maret!$L$6:$L$174=$C$1,ROW(Maret!$L$6:$L$174)-ROW(Maret!$L$6)+1),ROW(F40))))</f>
        <v/>
      </c>
      <c r="H43" s="8" t="str">
        <f t="array" ref="H43">IF($A43="","",INDEX(Maret!I$6:I$174,SMALL(IF(Maret!$L$6:$L$174=$C$1,ROW(Maret!$L$6:$L$174)-ROW(Maret!$L$6)+1),ROW(G40))))</f>
        <v/>
      </c>
      <c r="I43" s="8" t="str">
        <f t="array" ref="I43">IF($A43="","",INDEX(Maret!J$6:J$174,SMALL(IF(Maret!$L$6:$L$174=$C$1,ROW(Maret!$L$6:$L$174)-ROW(Maret!$L$6)+1),ROW(H40))))</f>
        <v/>
      </c>
      <c r="J43" s="8" t="str">
        <f t="array" ref="J43">IF($A43="","",INDEX(Maret!K$6:K$174,SMALL(IF(Maret!$L$6:$L$174=$C$1,ROW(Maret!$L$6:$L$174)-ROW(Maret!$L$6)+1),ROW(I40))))</f>
        <v/>
      </c>
      <c r="K43" s="9"/>
    </row>
    <row r="44" spans="1:11">
      <c r="A44" s="6" t="str">
        <f t="array" ref="A44">IFERROR(INDEX(Maret!B$6:B$174,SMALL(IF(Maret!$L$6:$L$174=$C$1,ROW(Maret!$L$6:$L$174)-ROW(Maret!$L$6)+1),ROW(A41))),"")</f>
        <v/>
      </c>
      <c r="B44" s="7" t="str">
        <f t="array" ref="B44">IF($A44="","",INDEX(Maret!C$6:C$174,SMALL(IF(Maret!$L$6:$L$174=$C$1,ROW(Maret!$L$6:$L$174)-ROW(Maret!$L$6)+1),ROW(A41))))</f>
        <v/>
      </c>
      <c r="C44" s="7" t="str">
        <f t="array" ref="C44">IF($A44="","",INDEX(Maret!D$6:D$174,SMALL(IF(Maret!$L$6:$L$174=$C$1,ROW(Maret!$L$6:$L$174)-ROW(Maret!$L$6)+1),ROW(B41))))</f>
        <v/>
      </c>
      <c r="D44" s="8" t="str">
        <f t="array" ref="D44">IF($A44="","",INDEX(Maret!E$6:E$174,SMALL(IF(Maret!$L$6:$L$174=$C$1,ROW(Maret!$L$6:$L$174)-ROW(Maret!$L$6)+1),ROW(C41))))</f>
        <v/>
      </c>
      <c r="E44" s="8" t="str">
        <f t="array" ref="E44">IF($A44="","",INDEX(Maret!F$6:F$174,SMALL(IF(Maret!$L$6:$L$174=$C$1,ROW(Maret!$L$6:$L$174)-ROW(Maret!$L$6)+1),ROW(D41))))</f>
        <v/>
      </c>
      <c r="F44" s="8" t="str">
        <f t="array" ref="F44">IF($A44="","",INDEX(Maret!G$6:G$174,SMALL(IF(Maret!$L$6:$L$174=$C$1,ROW(Maret!$L$6:$L$174)-ROW(Maret!$L$6)+1),ROW(E41))))</f>
        <v/>
      </c>
      <c r="G44" s="8" t="str">
        <f t="array" ref="G44">IF($A44="","",INDEX(Maret!H$6:H$174,SMALL(IF(Maret!$L$6:$L$174=$C$1,ROW(Maret!$L$6:$L$174)-ROW(Maret!$L$6)+1),ROW(F41))))</f>
        <v/>
      </c>
      <c r="H44" s="8" t="str">
        <f t="array" ref="H44">IF($A44="","",INDEX(Maret!I$6:I$174,SMALL(IF(Maret!$L$6:$L$174=$C$1,ROW(Maret!$L$6:$L$174)-ROW(Maret!$L$6)+1),ROW(G41))))</f>
        <v/>
      </c>
      <c r="I44" s="8" t="str">
        <f t="array" ref="I44">IF($A44="","",INDEX(Maret!J$6:J$174,SMALL(IF(Maret!$L$6:$L$174=$C$1,ROW(Maret!$L$6:$L$174)-ROW(Maret!$L$6)+1),ROW(H41))))</f>
        <v/>
      </c>
      <c r="J44" s="8" t="str">
        <f t="array" ref="J44">IF($A44="","",INDEX(Maret!K$6:K$174,SMALL(IF(Maret!$L$6:$L$174=$C$1,ROW(Maret!$L$6:$L$174)-ROW(Maret!$L$6)+1),ROW(I41))))</f>
        <v/>
      </c>
      <c r="K44" s="9"/>
    </row>
    <row r="45" spans="1:11">
      <c r="A45" s="6" t="str">
        <f t="array" ref="A45">IFERROR(INDEX(Maret!B$6:B$174,SMALL(IF(Maret!$L$6:$L$174=$C$1,ROW(Maret!$L$6:$L$174)-ROW(Maret!$L$6)+1),ROW(A42))),"")</f>
        <v/>
      </c>
      <c r="B45" s="7" t="str">
        <f t="array" ref="B45">IF($A45="","",INDEX(Maret!C$6:C$174,SMALL(IF(Maret!$L$6:$L$174=$C$1,ROW(Maret!$L$6:$L$174)-ROW(Maret!$L$6)+1),ROW(A42))))</f>
        <v/>
      </c>
      <c r="C45" s="7" t="str">
        <f t="array" ref="C45">IF($A45="","",INDEX(Maret!D$6:D$174,SMALL(IF(Maret!$L$6:$L$174=$C$1,ROW(Maret!$L$6:$L$174)-ROW(Maret!$L$6)+1),ROW(B42))))</f>
        <v/>
      </c>
      <c r="D45" s="8" t="str">
        <f t="array" ref="D45">IF($A45="","",INDEX(Maret!E$6:E$174,SMALL(IF(Maret!$L$6:$L$174=$C$1,ROW(Maret!$L$6:$L$174)-ROW(Maret!$L$6)+1),ROW(C42))))</f>
        <v/>
      </c>
      <c r="E45" s="8" t="str">
        <f t="array" ref="E45">IF($A45="","",INDEX(Maret!F$6:F$174,SMALL(IF(Maret!$L$6:$L$174=$C$1,ROW(Maret!$L$6:$L$174)-ROW(Maret!$L$6)+1),ROW(D42))))</f>
        <v/>
      </c>
      <c r="F45" s="8" t="str">
        <f t="array" ref="F45">IF($A45="","",INDEX(Maret!G$6:G$174,SMALL(IF(Maret!$L$6:$L$174=$C$1,ROW(Maret!$L$6:$L$174)-ROW(Maret!$L$6)+1),ROW(E42))))</f>
        <v/>
      </c>
      <c r="G45" s="8" t="str">
        <f t="array" ref="G45">IF($A45="","",INDEX(Maret!H$6:H$174,SMALL(IF(Maret!$L$6:$L$174=$C$1,ROW(Maret!$L$6:$L$174)-ROW(Maret!$L$6)+1),ROW(F42))))</f>
        <v/>
      </c>
      <c r="H45" s="8" t="str">
        <f t="array" ref="H45">IF($A45="","",INDEX(Maret!I$6:I$174,SMALL(IF(Maret!$L$6:$L$174=$C$1,ROW(Maret!$L$6:$L$174)-ROW(Maret!$L$6)+1),ROW(G42))))</f>
        <v/>
      </c>
      <c r="I45" s="8" t="str">
        <f t="array" ref="I45">IF($A45="","",INDEX(Maret!J$6:J$174,SMALL(IF(Maret!$L$6:$L$174=$C$1,ROW(Maret!$L$6:$L$174)-ROW(Maret!$L$6)+1),ROW(H42))))</f>
        <v/>
      </c>
      <c r="J45" s="8" t="str">
        <f t="array" ref="J45">IF($A45="","",INDEX(Maret!K$6:K$174,SMALL(IF(Maret!$L$6:$L$174=$C$1,ROW(Maret!$L$6:$L$174)-ROW(Maret!$L$6)+1),ROW(I42))))</f>
        <v/>
      </c>
      <c r="K45" s="9"/>
    </row>
    <row r="46" spans="1:11">
      <c r="A46" s="6" t="str">
        <f t="array" ref="A46">IFERROR(INDEX(Maret!B$6:B$174,SMALL(IF(Maret!$L$6:$L$174=$C$1,ROW(Maret!$L$6:$L$174)-ROW(Maret!$L$6)+1),ROW(A43))),"")</f>
        <v/>
      </c>
      <c r="B46" s="7" t="str">
        <f t="array" ref="B46">IF($A46="","",INDEX(Maret!C$6:C$174,SMALL(IF(Maret!$L$6:$L$174=$C$1,ROW(Maret!$L$6:$L$174)-ROW(Maret!$L$6)+1),ROW(A43))))</f>
        <v/>
      </c>
      <c r="C46" s="7" t="str">
        <f t="array" ref="C46">IF($A46="","",INDEX(Maret!D$6:D$174,SMALL(IF(Maret!$L$6:$L$174=$C$1,ROW(Maret!$L$6:$L$174)-ROW(Maret!$L$6)+1),ROW(B43))))</f>
        <v/>
      </c>
      <c r="D46" s="8" t="str">
        <f t="array" ref="D46">IF($A46="","",INDEX(Maret!E$6:E$174,SMALL(IF(Maret!$L$6:$L$174=$C$1,ROW(Maret!$L$6:$L$174)-ROW(Maret!$L$6)+1),ROW(C43))))</f>
        <v/>
      </c>
      <c r="E46" s="8" t="str">
        <f t="array" ref="E46">IF($A46="","",INDEX(Maret!F$6:F$174,SMALL(IF(Maret!$L$6:$L$174=$C$1,ROW(Maret!$L$6:$L$174)-ROW(Maret!$L$6)+1),ROW(D43))))</f>
        <v/>
      </c>
      <c r="F46" s="8" t="str">
        <f t="array" ref="F46">IF($A46="","",INDEX(Maret!G$6:G$174,SMALL(IF(Maret!$L$6:$L$174=$C$1,ROW(Maret!$L$6:$L$174)-ROW(Maret!$L$6)+1),ROW(E43))))</f>
        <v/>
      </c>
      <c r="G46" s="8" t="str">
        <f t="array" ref="G46">IF($A46="","",INDEX(Maret!H$6:H$174,SMALL(IF(Maret!$L$6:$L$174=$C$1,ROW(Maret!$L$6:$L$174)-ROW(Maret!$L$6)+1),ROW(F43))))</f>
        <v/>
      </c>
      <c r="H46" s="8" t="str">
        <f t="array" ref="H46">IF($A46="","",INDEX(Maret!I$6:I$174,SMALL(IF(Maret!$L$6:$L$174=$C$1,ROW(Maret!$L$6:$L$174)-ROW(Maret!$L$6)+1),ROW(G43))))</f>
        <v/>
      </c>
      <c r="I46" s="8" t="str">
        <f t="array" ref="I46">IF($A46="","",INDEX(Maret!J$6:J$174,SMALL(IF(Maret!$L$6:$L$174=$C$1,ROW(Maret!$L$6:$L$174)-ROW(Maret!$L$6)+1),ROW(H43))))</f>
        <v/>
      </c>
      <c r="J46" s="8" t="str">
        <f t="array" ref="J46">IF($A46="","",INDEX(Maret!K$6:K$174,SMALL(IF(Maret!$L$6:$L$174=$C$1,ROW(Maret!$L$6:$L$174)-ROW(Maret!$L$6)+1),ROW(I43))))</f>
        <v/>
      </c>
      <c r="K46" s="9"/>
    </row>
    <row r="47" spans="1:11">
      <c r="A47" s="6" t="str">
        <f t="array" ref="A47">IFERROR(INDEX(Maret!B$6:B$174,SMALL(IF(Maret!$L$6:$L$174=$C$1,ROW(Maret!$L$6:$L$174)-ROW(Maret!$L$6)+1),ROW(A44))),"")</f>
        <v/>
      </c>
      <c r="B47" s="7" t="str">
        <f t="array" ref="B47">IF($A47="","",INDEX(Maret!C$6:C$174,SMALL(IF(Maret!$L$6:$L$174=$C$1,ROW(Maret!$L$6:$L$174)-ROW(Maret!$L$6)+1),ROW(A44))))</f>
        <v/>
      </c>
      <c r="C47" s="7" t="str">
        <f t="array" ref="C47">IF($A47="","",INDEX(Maret!D$6:D$174,SMALL(IF(Maret!$L$6:$L$174=$C$1,ROW(Maret!$L$6:$L$174)-ROW(Maret!$L$6)+1),ROW(B44))))</f>
        <v/>
      </c>
      <c r="D47" s="8" t="str">
        <f t="array" ref="D47">IF($A47="","",INDEX(Maret!E$6:E$174,SMALL(IF(Maret!$L$6:$L$174=$C$1,ROW(Maret!$L$6:$L$174)-ROW(Maret!$L$6)+1),ROW(C44))))</f>
        <v/>
      </c>
      <c r="E47" s="8" t="str">
        <f t="array" ref="E47">IF($A47="","",INDEX(Maret!F$6:F$174,SMALL(IF(Maret!$L$6:$L$174=$C$1,ROW(Maret!$L$6:$L$174)-ROW(Maret!$L$6)+1),ROW(D44))))</f>
        <v/>
      </c>
      <c r="F47" s="8" t="str">
        <f t="array" ref="F47">IF($A47="","",INDEX(Maret!G$6:G$174,SMALL(IF(Maret!$L$6:$L$174=$C$1,ROW(Maret!$L$6:$L$174)-ROW(Maret!$L$6)+1),ROW(E44))))</f>
        <v/>
      </c>
      <c r="G47" s="8" t="str">
        <f t="array" ref="G47">IF($A47="","",INDEX(Maret!H$6:H$174,SMALL(IF(Maret!$L$6:$L$174=$C$1,ROW(Maret!$L$6:$L$174)-ROW(Maret!$L$6)+1),ROW(F44))))</f>
        <v/>
      </c>
      <c r="H47" s="8" t="str">
        <f t="array" ref="H47">IF($A47="","",INDEX(Maret!I$6:I$174,SMALL(IF(Maret!$L$6:$L$174=$C$1,ROW(Maret!$L$6:$L$174)-ROW(Maret!$L$6)+1),ROW(G44))))</f>
        <v/>
      </c>
      <c r="I47" s="8" t="str">
        <f t="array" ref="I47">IF($A47="","",INDEX(Maret!J$6:J$174,SMALL(IF(Maret!$L$6:$L$174=$C$1,ROW(Maret!$L$6:$L$174)-ROW(Maret!$L$6)+1),ROW(H44))))</f>
        <v/>
      </c>
      <c r="J47" s="8" t="str">
        <f t="array" ref="J47">IF($A47="","",INDEX(Maret!K$6:K$174,SMALL(IF(Maret!$L$6:$L$174=$C$1,ROW(Maret!$L$6:$L$174)-ROW(Maret!$L$6)+1),ROW(I44))))</f>
        <v/>
      </c>
      <c r="K47" s="9"/>
    </row>
    <row r="48" spans="1:11">
      <c r="A48" s="6" t="str">
        <f t="array" ref="A48">IFERROR(INDEX(Maret!B$6:B$174,SMALL(IF(Maret!$L$6:$L$174=$C$1,ROW(Maret!$L$6:$L$174)-ROW(Maret!$L$6)+1),ROW(A45))),"")</f>
        <v/>
      </c>
      <c r="B48" s="7" t="str">
        <f t="array" ref="B48">IF($A48="","",INDEX(Maret!C$6:C$174,SMALL(IF(Maret!$L$6:$L$174=$C$1,ROW(Maret!$L$6:$L$174)-ROW(Maret!$L$6)+1),ROW(A45))))</f>
        <v/>
      </c>
      <c r="C48" s="7" t="str">
        <f t="array" ref="C48">IF($A48="","",INDEX(Maret!D$6:D$174,SMALL(IF(Maret!$L$6:$L$174=$C$1,ROW(Maret!$L$6:$L$174)-ROW(Maret!$L$6)+1),ROW(B45))))</f>
        <v/>
      </c>
      <c r="D48" s="8" t="str">
        <f t="array" ref="D48">IF($A48="","",INDEX(Maret!E$6:E$174,SMALL(IF(Maret!$L$6:$L$174=$C$1,ROW(Maret!$L$6:$L$174)-ROW(Maret!$L$6)+1),ROW(C45))))</f>
        <v/>
      </c>
      <c r="E48" s="8" t="str">
        <f t="array" ref="E48">IF($A48="","",INDEX(Maret!F$6:F$174,SMALL(IF(Maret!$L$6:$L$174=$C$1,ROW(Maret!$L$6:$L$174)-ROW(Maret!$L$6)+1),ROW(D45))))</f>
        <v/>
      </c>
      <c r="F48" s="8" t="str">
        <f t="array" ref="F48">IF($A48="","",INDEX(Maret!G$6:G$174,SMALL(IF(Maret!$L$6:$L$174=$C$1,ROW(Maret!$L$6:$L$174)-ROW(Maret!$L$6)+1),ROW(E45))))</f>
        <v/>
      </c>
      <c r="G48" s="8" t="str">
        <f t="array" ref="G48">IF($A48="","",INDEX(Maret!H$6:H$174,SMALL(IF(Maret!$L$6:$L$174=$C$1,ROW(Maret!$L$6:$L$174)-ROW(Maret!$L$6)+1),ROW(F45))))</f>
        <v/>
      </c>
      <c r="H48" s="8" t="str">
        <f t="array" ref="H48">IF($A48="","",INDEX(Maret!I$6:I$174,SMALL(IF(Maret!$L$6:$L$174=$C$1,ROW(Maret!$L$6:$L$174)-ROW(Maret!$L$6)+1),ROW(G45))))</f>
        <v/>
      </c>
      <c r="I48" s="8" t="str">
        <f t="array" ref="I48">IF($A48="","",INDEX(Maret!J$6:J$174,SMALL(IF(Maret!$L$6:$L$174=$C$1,ROW(Maret!$L$6:$L$174)-ROW(Maret!$L$6)+1),ROW(H45))))</f>
        <v/>
      </c>
      <c r="J48" s="8" t="str">
        <f t="array" ref="J48">IF($A48="","",INDEX(Maret!K$6:K$174,SMALL(IF(Maret!$L$6:$L$174=$C$1,ROW(Maret!$L$6:$L$174)-ROW(Maret!$L$6)+1),ROW(I45))))</f>
        <v/>
      </c>
      <c r="K48" s="9"/>
    </row>
    <row r="49" spans="1:11">
      <c r="A49" s="6" t="str">
        <f t="array" ref="A49">IFERROR(INDEX(Maret!B$6:B$174,SMALL(IF(Maret!$L$6:$L$174=$C$1,ROW(Maret!$L$6:$L$174)-ROW(Maret!$L$6)+1),ROW(A46))),"")</f>
        <v/>
      </c>
      <c r="B49" s="7" t="str">
        <f t="array" ref="B49">IF($A49="","",INDEX(Maret!C$6:C$174,SMALL(IF(Maret!$L$6:$L$174=$C$1,ROW(Maret!$L$6:$L$174)-ROW(Maret!$L$6)+1),ROW(A46))))</f>
        <v/>
      </c>
      <c r="C49" s="7" t="str">
        <f t="array" ref="C49">IF($A49="","",INDEX(Maret!D$6:D$174,SMALL(IF(Maret!$L$6:$L$174=$C$1,ROW(Maret!$L$6:$L$174)-ROW(Maret!$L$6)+1),ROW(B46))))</f>
        <v/>
      </c>
      <c r="D49" s="8" t="str">
        <f t="array" ref="D49">IF($A49="","",INDEX(Maret!E$6:E$174,SMALL(IF(Maret!$L$6:$L$174=$C$1,ROW(Maret!$L$6:$L$174)-ROW(Maret!$L$6)+1),ROW(C46))))</f>
        <v/>
      </c>
      <c r="E49" s="8" t="str">
        <f t="array" ref="E49">IF($A49="","",INDEX(Maret!F$6:F$174,SMALL(IF(Maret!$L$6:$L$174=$C$1,ROW(Maret!$L$6:$L$174)-ROW(Maret!$L$6)+1),ROW(D46))))</f>
        <v/>
      </c>
      <c r="F49" s="8" t="str">
        <f t="array" ref="F49">IF($A49="","",INDEX(Maret!G$6:G$174,SMALL(IF(Maret!$L$6:$L$174=$C$1,ROW(Maret!$L$6:$L$174)-ROW(Maret!$L$6)+1),ROW(E46))))</f>
        <v/>
      </c>
      <c r="G49" s="8" t="str">
        <f t="array" ref="G49">IF($A49="","",INDEX(Maret!H$6:H$174,SMALL(IF(Maret!$L$6:$L$174=$C$1,ROW(Maret!$L$6:$L$174)-ROW(Maret!$L$6)+1),ROW(F46))))</f>
        <v/>
      </c>
      <c r="H49" s="8" t="str">
        <f t="array" ref="H49">IF($A49="","",INDEX(Maret!I$6:I$174,SMALL(IF(Maret!$L$6:$L$174=$C$1,ROW(Maret!$L$6:$L$174)-ROW(Maret!$L$6)+1),ROW(G46))))</f>
        <v/>
      </c>
      <c r="I49" s="8" t="str">
        <f t="array" ref="I49">IF($A49="","",INDEX(Maret!J$6:J$174,SMALL(IF(Maret!$L$6:$L$174=$C$1,ROW(Maret!$L$6:$L$174)-ROW(Maret!$L$6)+1),ROW(H46))))</f>
        <v/>
      </c>
      <c r="J49" s="8" t="str">
        <f t="array" ref="J49">IF($A49="","",INDEX(Maret!K$6:K$174,SMALL(IF(Maret!$L$6:$L$174=$C$1,ROW(Maret!$L$6:$L$174)-ROW(Maret!$L$6)+1),ROW(I46))))</f>
        <v/>
      </c>
      <c r="K49" s="9"/>
    </row>
    <row r="50" spans="1:11">
      <c r="A50" s="6" t="str">
        <f t="array" ref="A50">IFERROR(INDEX(Maret!B$6:B$174,SMALL(IF(Maret!$L$6:$L$174=$C$1,ROW(Maret!$L$6:$L$174)-ROW(Maret!$L$6)+1),ROW(A47))),"")</f>
        <v/>
      </c>
      <c r="B50" s="7" t="str">
        <f t="array" ref="B50">IF($A50="","",INDEX(Maret!C$6:C$174,SMALL(IF(Maret!$L$6:$L$174=$C$1,ROW(Maret!$L$6:$L$174)-ROW(Maret!$L$6)+1),ROW(A47))))</f>
        <v/>
      </c>
      <c r="C50" s="7" t="str">
        <f t="array" ref="C50">IF($A50="","",INDEX(Maret!D$6:D$174,SMALL(IF(Maret!$L$6:$L$174=$C$1,ROW(Maret!$L$6:$L$174)-ROW(Maret!$L$6)+1),ROW(B47))))</f>
        <v/>
      </c>
      <c r="D50" s="8" t="str">
        <f t="array" ref="D50">IF($A50="","",INDEX(Maret!E$6:E$174,SMALL(IF(Maret!$L$6:$L$174=$C$1,ROW(Maret!$L$6:$L$174)-ROW(Maret!$L$6)+1),ROW(C47))))</f>
        <v/>
      </c>
      <c r="E50" s="8" t="str">
        <f t="array" ref="E50">IF($A50="","",INDEX(Maret!F$6:F$174,SMALL(IF(Maret!$L$6:$L$174=$C$1,ROW(Maret!$L$6:$L$174)-ROW(Maret!$L$6)+1),ROW(D47))))</f>
        <v/>
      </c>
      <c r="F50" s="8" t="str">
        <f t="array" ref="F50">IF($A50="","",INDEX(Maret!G$6:G$174,SMALL(IF(Maret!$L$6:$L$174=$C$1,ROW(Maret!$L$6:$L$174)-ROW(Maret!$L$6)+1),ROW(E47))))</f>
        <v/>
      </c>
      <c r="G50" s="8" t="str">
        <f t="array" ref="G50">IF($A50="","",INDEX(Maret!H$6:H$174,SMALL(IF(Maret!$L$6:$L$174=$C$1,ROW(Maret!$L$6:$L$174)-ROW(Maret!$L$6)+1),ROW(F47))))</f>
        <v/>
      </c>
      <c r="H50" s="8" t="str">
        <f t="array" ref="H50">IF($A50="","",INDEX(Maret!I$6:I$174,SMALL(IF(Maret!$L$6:$L$174=$C$1,ROW(Maret!$L$6:$L$174)-ROW(Maret!$L$6)+1),ROW(G47))))</f>
        <v/>
      </c>
      <c r="I50" s="8" t="str">
        <f t="array" ref="I50">IF($A50="","",INDEX(Maret!J$6:J$174,SMALL(IF(Maret!$L$6:$L$174=$C$1,ROW(Maret!$L$6:$L$174)-ROW(Maret!$L$6)+1),ROW(H47))))</f>
        <v/>
      </c>
      <c r="J50" s="8" t="str">
        <f t="array" ref="J50">IF($A50="","",INDEX(Maret!K$6:K$174,SMALL(IF(Maret!$L$6:$L$174=$C$1,ROW(Maret!$L$6:$L$174)-ROW(Maret!$L$6)+1),ROW(I47))))</f>
        <v/>
      </c>
      <c r="K50" s="9"/>
    </row>
    <row r="51" spans="1:11">
      <c r="A51" s="6" t="str">
        <f t="array" ref="A51">IFERROR(INDEX(Maret!B$6:B$174,SMALL(IF(Maret!$L$6:$L$174=$C$1,ROW(Maret!$L$6:$L$174)-ROW(Maret!$L$6)+1),ROW(A48))),"")</f>
        <v/>
      </c>
      <c r="B51" s="7" t="str">
        <f t="array" ref="B51">IF($A51="","",INDEX(Maret!C$6:C$174,SMALL(IF(Maret!$L$6:$L$174=$C$1,ROW(Maret!$L$6:$L$174)-ROW(Maret!$L$6)+1),ROW(A48))))</f>
        <v/>
      </c>
      <c r="C51" s="7" t="str">
        <f t="array" ref="C51">IF($A51="","",INDEX(Maret!D$6:D$174,SMALL(IF(Maret!$L$6:$L$174=$C$1,ROW(Maret!$L$6:$L$174)-ROW(Maret!$L$6)+1),ROW(B48))))</f>
        <v/>
      </c>
      <c r="D51" s="8" t="str">
        <f t="array" ref="D51">IF($A51="","",INDEX(Maret!E$6:E$174,SMALL(IF(Maret!$L$6:$L$174=$C$1,ROW(Maret!$L$6:$L$174)-ROW(Maret!$L$6)+1),ROW(C48))))</f>
        <v/>
      </c>
      <c r="E51" s="8" t="str">
        <f t="array" ref="E51">IF($A51="","",INDEX(Maret!F$6:F$174,SMALL(IF(Maret!$L$6:$L$174=$C$1,ROW(Maret!$L$6:$L$174)-ROW(Maret!$L$6)+1),ROW(D48))))</f>
        <v/>
      </c>
      <c r="F51" s="8" t="str">
        <f t="array" ref="F51">IF($A51="","",INDEX(Maret!G$6:G$174,SMALL(IF(Maret!$L$6:$L$174=$C$1,ROW(Maret!$L$6:$L$174)-ROW(Maret!$L$6)+1),ROW(E48))))</f>
        <v/>
      </c>
      <c r="G51" s="8" t="str">
        <f t="array" ref="G51">IF($A51="","",INDEX(Maret!H$6:H$174,SMALL(IF(Maret!$L$6:$L$174=$C$1,ROW(Maret!$L$6:$L$174)-ROW(Maret!$L$6)+1),ROW(F48))))</f>
        <v/>
      </c>
      <c r="H51" s="8" t="str">
        <f t="array" ref="H51">IF($A51="","",INDEX(Maret!I$6:I$174,SMALL(IF(Maret!$L$6:$L$174=$C$1,ROW(Maret!$L$6:$L$174)-ROW(Maret!$L$6)+1),ROW(G48))))</f>
        <v/>
      </c>
      <c r="I51" s="8" t="str">
        <f t="array" ref="I51">IF($A51="","",INDEX(Maret!J$6:J$174,SMALL(IF(Maret!$L$6:$L$174=$C$1,ROW(Maret!$L$6:$L$174)-ROW(Maret!$L$6)+1),ROW(H48))))</f>
        <v/>
      </c>
      <c r="J51" s="8" t="str">
        <f t="array" ref="J51">IF($A51="","",INDEX(Maret!K$6:K$174,SMALL(IF(Maret!$L$6:$L$174=$C$1,ROW(Maret!$L$6:$L$174)-ROW(Maret!$L$6)+1),ROW(I48))))</f>
        <v/>
      </c>
      <c r="K51" s="9"/>
    </row>
    <row r="52" spans="1:11">
      <c r="A52" s="6" t="str">
        <f t="array" ref="A52">IFERROR(INDEX(Maret!B$6:B$174,SMALL(IF(Maret!$L$6:$L$174=$C$1,ROW(Maret!$L$6:$L$174)-ROW(Maret!$L$6)+1),ROW(A49))),"")</f>
        <v/>
      </c>
      <c r="B52" s="7" t="str">
        <f t="array" ref="B52">IF($A52="","",INDEX(Maret!C$6:C$174,SMALL(IF(Maret!$L$6:$L$174=$C$1,ROW(Maret!$L$6:$L$174)-ROW(Maret!$L$6)+1),ROW(A49))))</f>
        <v/>
      </c>
      <c r="C52" s="7" t="str">
        <f t="array" ref="C52">IF($A52="","",INDEX(Maret!D$6:D$174,SMALL(IF(Maret!$L$6:$L$174=$C$1,ROW(Maret!$L$6:$L$174)-ROW(Maret!$L$6)+1),ROW(B49))))</f>
        <v/>
      </c>
      <c r="D52" s="8" t="str">
        <f t="array" ref="D52">IF($A52="","",INDEX(Maret!E$6:E$174,SMALL(IF(Maret!$L$6:$L$174=$C$1,ROW(Maret!$L$6:$L$174)-ROW(Maret!$L$6)+1),ROW(C49))))</f>
        <v/>
      </c>
      <c r="E52" s="8" t="str">
        <f t="array" ref="E52">IF($A52="","",INDEX(Maret!F$6:F$174,SMALL(IF(Maret!$L$6:$L$174=$C$1,ROW(Maret!$L$6:$L$174)-ROW(Maret!$L$6)+1),ROW(D49))))</f>
        <v/>
      </c>
      <c r="F52" s="8" t="str">
        <f t="array" ref="F52">IF($A52="","",INDEX(Maret!G$6:G$174,SMALL(IF(Maret!$L$6:$L$174=$C$1,ROW(Maret!$L$6:$L$174)-ROW(Maret!$L$6)+1),ROW(E49))))</f>
        <v/>
      </c>
      <c r="G52" s="8" t="str">
        <f t="array" ref="G52">IF($A52="","",INDEX(Maret!H$6:H$174,SMALL(IF(Maret!$L$6:$L$174=$C$1,ROW(Maret!$L$6:$L$174)-ROW(Maret!$L$6)+1),ROW(F49))))</f>
        <v/>
      </c>
      <c r="H52" s="8" t="str">
        <f t="array" ref="H52">IF($A52="","",INDEX(Maret!I$6:I$174,SMALL(IF(Maret!$L$6:$L$174=$C$1,ROW(Maret!$L$6:$L$174)-ROW(Maret!$L$6)+1),ROW(G49))))</f>
        <v/>
      </c>
      <c r="I52" s="8" t="str">
        <f t="array" ref="I52">IF($A52="","",INDEX(Maret!J$6:J$174,SMALL(IF(Maret!$L$6:$L$174=$C$1,ROW(Maret!$L$6:$L$174)-ROW(Maret!$L$6)+1),ROW(H49))))</f>
        <v/>
      </c>
      <c r="J52" s="8" t="str">
        <f t="array" ref="J52">IF($A52="","",INDEX(Maret!K$6:K$174,SMALL(IF(Maret!$L$6:$L$174=$C$1,ROW(Maret!$L$6:$L$174)-ROW(Maret!$L$6)+1),ROW(I49))))</f>
        <v/>
      </c>
      <c r="K52" s="9"/>
    </row>
    <row r="53" spans="1:11">
      <c r="A53" s="6" t="str">
        <f t="array" ref="A53">IFERROR(INDEX(Maret!B$6:B$174,SMALL(IF(Maret!$L$6:$L$174=$C$1,ROW(Maret!$L$6:$L$174)-ROW(Maret!$L$6)+1),ROW(A50))),"")</f>
        <v/>
      </c>
      <c r="B53" s="7" t="str">
        <f t="array" ref="B53">IF($A53="","",INDEX(Maret!C$6:C$174,SMALL(IF(Maret!$L$6:$L$174=$C$1,ROW(Maret!$L$6:$L$174)-ROW(Maret!$L$6)+1),ROW(A50))))</f>
        <v/>
      </c>
      <c r="C53" s="7" t="str">
        <f t="array" ref="C53">IF($A53="","",INDEX(Maret!D$6:D$174,SMALL(IF(Maret!$L$6:$L$174=$C$1,ROW(Maret!$L$6:$L$174)-ROW(Maret!$L$6)+1),ROW(B50))))</f>
        <v/>
      </c>
      <c r="D53" s="8" t="str">
        <f t="array" ref="D53">IF($A53="","",INDEX(Maret!E$6:E$174,SMALL(IF(Maret!$L$6:$L$174=$C$1,ROW(Maret!$L$6:$L$174)-ROW(Maret!$L$6)+1),ROW(C50))))</f>
        <v/>
      </c>
      <c r="E53" s="8" t="str">
        <f t="array" ref="E53">IF($A53="","",INDEX(Maret!F$6:F$174,SMALL(IF(Maret!$L$6:$L$174=$C$1,ROW(Maret!$L$6:$L$174)-ROW(Maret!$L$6)+1),ROW(D50))))</f>
        <v/>
      </c>
      <c r="F53" s="8" t="str">
        <f t="array" ref="F53">IF($A53="","",INDEX(Maret!G$6:G$174,SMALL(IF(Maret!$L$6:$L$174=$C$1,ROW(Maret!$L$6:$L$174)-ROW(Maret!$L$6)+1),ROW(E50))))</f>
        <v/>
      </c>
      <c r="G53" s="8" t="str">
        <f t="array" ref="G53">IF($A53="","",INDEX(Maret!H$6:H$174,SMALL(IF(Maret!$L$6:$L$174=$C$1,ROW(Maret!$L$6:$L$174)-ROW(Maret!$L$6)+1),ROW(F50))))</f>
        <v/>
      </c>
      <c r="H53" s="8" t="str">
        <f t="array" ref="H53">IF($A53="","",INDEX(Maret!I$6:I$174,SMALL(IF(Maret!$L$6:$L$174=$C$1,ROW(Maret!$L$6:$L$174)-ROW(Maret!$L$6)+1),ROW(G50))))</f>
        <v/>
      </c>
      <c r="I53" s="8" t="str">
        <f t="array" ref="I53">IF($A53="","",INDEX(Maret!J$6:J$174,SMALL(IF(Maret!$L$6:$L$174=$C$1,ROW(Maret!$L$6:$L$174)-ROW(Maret!$L$6)+1),ROW(H50))))</f>
        <v/>
      </c>
      <c r="J53" s="8" t="str">
        <f t="array" ref="J53">IF($A53="","",INDEX(Maret!K$6:K$174,SMALL(IF(Maret!$L$6:$L$174=$C$1,ROW(Maret!$L$6:$L$174)-ROW(Maret!$L$6)+1),ROW(I50))))</f>
        <v/>
      </c>
      <c r="K53" s="9"/>
    </row>
    <row r="54" spans="1:11">
      <c r="A54" s="6" t="str">
        <f t="array" ref="A54">IFERROR(INDEX(Maret!B$6:B$174,SMALL(IF(Maret!$L$6:$L$174=$C$1,ROW(Maret!$L$6:$L$174)-ROW(Maret!$L$6)+1),ROW(A51))),"")</f>
        <v/>
      </c>
      <c r="B54" s="7" t="str">
        <f t="array" ref="B54">IF($A54="","",INDEX(Maret!C$6:C$174,SMALL(IF(Maret!$L$6:$L$174=$C$1,ROW(Maret!$L$6:$L$174)-ROW(Maret!$L$6)+1),ROW(A51))))</f>
        <v/>
      </c>
      <c r="C54" s="7" t="str">
        <f t="array" ref="C54">IF($A54="","",INDEX(Maret!D$6:D$174,SMALL(IF(Maret!$L$6:$L$174=$C$1,ROW(Maret!$L$6:$L$174)-ROW(Maret!$L$6)+1),ROW(B51))))</f>
        <v/>
      </c>
      <c r="D54" s="8" t="str">
        <f t="array" ref="D54">IF($A54="","",INDEX(Maret!E$6:E$174,SMALL(IF(Maret!$L$6:$L$174=$C$1,ROW(Maret!$L$6:$L$174)-ROW(Maret!$L$6)+1),ROW(C51))))</f>
        <v/>
      </c>
      <c r="E54" s="8" t="str">
        <f t="array" ref="E54">IF($A54="","",INDEX(Maret!F$6:F$174,SMALL(IF(Maret!$L$6:$L$174=$C$1,ROW(Maret!$L$6:$L$174)-ROW(Maret!$L$6)+1),ROW(D51))))</f>
        <v/>
      </c>
      <c r="F54" s="8" t="str">
        <f t="array" ref="F54">IF($A54="","",INDEX(Maret!G$6:G$174,SMALL(IF(Maret!$L$6:$L$174=$C$1,ROW(Maret!$L$6:$L$174)-ROW(Maret!$L$6)+1),ROW(E51))))</f>
        <v/>
      </c>
      <c r="G54" s="8" t="str">
        <f t="array" ref="G54">IF($A54="","",INDEX(Maret!H$6:H$174,SMALL(IF(Maret!$L$6:$L$174=$C$1,ROW(Maret!$L$6:$L$174)-ROW(Maret!$L$6)+1),ROW(F51))))</f>
        <v/>
      </c>
      <c r="H54" s="8" t="str">
        <f t="array" ref="H54">IF($A54="","",INDEX(Maret!I$6:I$174,SMALL(IF(Maret!$L$6:$L$174=$C$1,ROW(Maret!$L$6:$L$174)-ROW(Maret!$L$6)+1),ROW(G51))))</f>
        <v/>
      </c>
      <c r="I54" s="8" t="str">
        <f t="array" ref="I54">IF($A54="","",INDEX(Maret!J$6:J$174,SMALL(IF(Maret!$L$6:$L$174=$C$1,ROW(Maret!$L$6:$L$174)-ROW(Maret!$L$6)+1),ROW(H51))))</f>
        <v/>
      </c>
      <c r="J54" s="8" t="str">
        <f t="array" ref="J54">IF($A54="","",INDEX(Maret!K$6:K$174,SMALL(IF(Maret!$L$6:$L$174=$C$1,ROW(Maret!$L$6:$L$174)-ROW(Maret!$L$6)+1),ROW(I51))))</f>
        <v/>
      </c>
      <c r="K54" s="9"/>
    </row>
    <row r="55" spans="1:11">
      <c r="A55" s="6" t="str">
        <f t="array" ref="A55">IFERROR(INDEX(Maret!B$6:B$174,SMALL(IF(Maret!$L$6:$L$174=$C$1,ROW(Maret!$L$6:$L$174)-ROW(Maret!$L$6)+1),ROW(A52))),"")</f>
        <v/>
      </c>
      <c r="B55" s="7" t="str">
        <f t="array" ref="B55">IF($A55="","",INDEX(Maret!C$6:C$174,SMALL(IF(Maret!$L$6:$L$174=$C$1,ROW(Maret!$L$6:$L$174)-ROW(Maret!$L$6)+1),ROW(A52))))</f>
        <v/>
      </c>
      <c r="C55" s="7" t="str">
        <f t="array" ref="C55">IF($A55="","",INDEX(Maret!D$6:D$174,SMALL(IF(Maret!$L$6:$L$174=$C$1,ROW(Maret!$L$6:$L$174)-ROW(Maret!$L$6)+1),ROW(B52))))</f>
        <v/>
      </c>
      <c r="D55" s="8" t="str">
        <f t="array" ref="D55">IF($A55="","",INDEX(Maret!E$6:E$174,SMALL(IF(Maret!$L$6:$L$174=$C$1,ROW(Maret!$L$6:$L$174)-ROW(Maret!$L$6)+1),ROW(C52))))</f>
        <v/>
      </c>
      <c r="E55" s="8" t="str">
        <f t="array" ref="E55">IF($A55="","",INDEX(Maret!F$6:F$174,SMALL(IF(Maret!$L$6:$L$174=$C$1,ROW(Maret!$L$6:$L$174)-ROW(Maret!$L$6)+1),ROW(D52))))</f>
        <v/>
      </c>
      <c r="F55" s="8" t="str">
        <f t="array" ref="F55">IF($A55="","",INDEX(Maret!G$6:G$174,SMALL(IF(Maret!$L$6:$L$174=$C$1,ROW(Maret!$L$6:$L$174)-ROW(Maret!$L$6)+1),ROW(E52))))</f>
        <v/>
      </c>
      <c r="G55" s="8" t="str">
        <f t="array" ref="G55">IF($A55="","",INDEX(Maret!H$6:H$174,SMALL(IF(Maret!$L$6:$L$174=$C$1,ROW(Maret!$L$6:$L$174)-ROW(Maret!$L$6)+1),ROW(F52))))</f>
        <v/>
      </c>
      <c r="H55" s="8" t="str">
        <f t="array" ref="H55">IF($A55="","",INDEX(Maret!I$6:I$174,SMALL(IF(Maret!$L$6:$L$174=$C$1,ROW(Maret!$L$6:$L$174)-ROW(Maret!$L$6)+1),ROW(G52))))</f>
        <v/>
      </c>
      <c r="I55" s="8" t="str">
        <f t="array" ref="I55">IF($A55="","",INDEX(Maret!J$6:J$174,SMALL(IF(Maret!$L$6:$L$174=$C$1,ROW(Maret!$L$6:$L$174)-ROW(Maret!$L$6)+1),ROW(H52))))</f>
        <v/>
      </c>
      <c r="J55" s="8" t="str">
        <f t="array" ref="J55">IF($A55="","",INDEX(Maret!K$6:K$174,SMALL(IF(Maret!$L$6:$L$174=$C$1,ROW(Maret!$L$6:$L$174)-ROW(Maret!$L$6)+1),ROW(I52))))</f>
        <v/>
      </c>
      <c r="K55" s="9"/>
    </row>
    <row r="56" spans="1:11">
      <c r="A56" s="6" t="str">
        <f t="array" ref="A56">IFERROR(INDEX(Maret!B$6:B$174,SMALL(IF(Maret!$L$6:$L$174=$C$1,ROW(Maret!$L$6:$L$174)-ROW(Maret!$L$6)+1),ROW(A53))),"")</f>
        <v/>
      </c>
      <c r="B56" s="7" t="str">
        <f t="array" ref="B56">IF($A56="","",INDEX(Maret!C$6:C$174,SMALL(IF(Maret!$L$6:$L$174=$C$1,ROW(Maret!$L$6:$L$174)-ROW(Maret!$L$6)+1),ROW(A53))))</f>
        <v/>
      </c>
      <c r="C56" s="7" t="str">
        <f t="array" ref="C56">IF($A56="","",INDEX(Maret!D$6:D$174,SMALL(IF(Maret!$L$6:$L$174=$C$1,ROW(Maret!$L$6:$L$174)-ROW(Maret!$L$6)+1),ROW(B53))))</f>
        <v/>
      </c>
      <c r="D56" s="8" t="str">
        <f t="array" ref="D56">IF($A56="","",INDEX(Maret!E$6:E$174,SMALL(IF(Maret!$L$6:$L$174=$C$1,ROW(Maret!$L$6:$L$174)-ROW(Maret!$L$6)+1),ROW(C53))))</f>
        <v/>
      </c>
      <c r="E56" s="8" t="str">
        <f t="array" ref="E56">IF($A56="","",INDEX(Maret!F$6:F$174,SMALL(IF(Maret!$L$6:$L$174=$C$1,ROW(Maret!$L$6:$L$174)-ROW(Maret!$L$6)+1),ROW(D53))))</f>
        <v/>
      </c>
      <c r="F56" s="8" t="str">
        <f t="array" ref="F56">IF($A56="","",INDEX(Maret!G$6:G$174,SMALL(IF(Maret!$L$6:$L$174=$C$1,ROW(Maret!$L$6:$L$174)-ROW(Maret!$L$6)+1),ROW(E53))))</f>
        <v/>
      </c>
      <c r="G56" s="8" t="str">
        <f t="array" ref="G56">IF($A56="","",INDEX(Maret!H$6:H$174,SMALL(IF(Maret!$L$6:$L$174=$C$1,ROW(Maret!$L$6:$L$174)-ROW(Maret!$L$6)+1),ROW(F53))))</f>
        <v/>
      </c>
      <c r="H56" s="8" t="str">
        <f t="array" ref="H56">IF($A56="","",INDEX(Maret!I$6:I$174,SMALL(IF(Maret!$L$6:$L$174=$C$1,ROW(Maret!$L$6:$L$174)-ROW(Maret!$L$6)+1),ROW(G53))))</f>
        <v/>
      </c>
      <c r="I56" s="8" t="str">
        <f t="array" ref="I56">IF($A56="","",INDEX(Maret!J$6:J$174,SMALL(IF(Maret!$L$6:$L$174=$C$1,ROW(Maret!$L$6:$L$174)-ROW(Maret!$L$6)+1),ROW(H53))))</f>
        <v/>
      </c>
      <c r="J56" s="8" t="str">
        <f t="array" ref="J56">IF($A56="","",INDEX(Maret!K$6:K$174,SMALL(IF(Maret!$L$6:$L$174=$C$1,ROW(Maret!$L$6:$L$174)-ROW(Maret!$L$6)+1),ROW(I53))))</f>
        <v/>
      </c>
      <c r="K56" s="9"/>
    </row>
    <row r="57" spans="1:11">
      <c r="A57" s="6" t="str">
        <f t="array" ref="A57">IFERROR(INDEX(Maret!B$6:B$174,SMALL(IF(Maret!$L$6:$L$174=$C$1,ROW(Maret!$L$6:$L$174)-ROW(Maret!$L$6)+1),ROW(A54))),"")</f>
        <v/>
      </c>
      <c r="B57" s="7"/>
      <c r="C57" s="7" t="str">
        <f t="array" ref="C57">IF($A57="","",INDEX(Maret!D$6:D$174,SMALL(IF(Maret!$L$6:$L$174=$C$1,ROW(Maret!$L$6:$L$174)-ROW(Maret!$L$6)+1),ROW(B54))))</f>
        <v/>
      </c>
      <c r="D57" s="8" t="str">
        <f t="array" ref="D57">IF($A57="","",INDEX(Maret!E$6:E$174,SMALL(IF(Maret!$L$6:$L$174=$C$1,ROW(Maret!$L$6:$L$174)-ROW(Maret!$L$6)+1),ROW(C54))))</f>
        <v/>
      </c>
      <c r="E57" s="8" t="str">
        <f t="array" ref="E57">IF($A57="","",INDEX(Maret!F$6:F$174,SMALL(IF(Maret!$L$6:$L$174=$C$1,ROW(Maret!$L$6:$L$174)-ROW(Maret!$L$6)+1),ROW(D54))))</f>
        <v/>
      </c>
      <c r="F57" s="8" t="str">
        <f t="array" ref="F57">IF($A57="","",INDEX(Maret!G$6:G$174,SMALL(IF(Maret!$L$6:$L$174=$C$1,ROW(Maret!$L$6:$L$174)-ROW(Maret!$L$6)+1),ROW(E54))))</f>
        <v/>
      </c>
      <c r="G57" s="8" t="str">
        <f t="array" ref="G57">IF($A57="","",INDEX(Maret!H$6:H$174,SMALL(IF(Maret!$L$6:$L$174=$C$1,ROW(Maret!$L$6:$L$174)-ROW(Maret!$L$6)+1),ROW(F54))))</f>
        <v/>
      </c>
      <c r="H57" s="8" t="str">
        <f t="array" ref="H57">IF($A57="","",INDEX(Maret!I$6:I$174,SMALL(IF(Maret!$L$6:$L$174=$C$1,ROW(Maret!$L$6:$L$174)-ROW(Maret!$L$6)+1),ROW(G54))))</f>
        <v/>
      </c>
      <c r="I57" s="8" t="str">
        <f t="array" ref="I57">IF($A57="","",INDEX(Maret!J$6:J$174,SMALL(IF(Maret!$L$6:$L$174=$C$1,ROW(Maret!$L$6:$L$174)-ROW(Maret!$L$6)+1),ROW(H54))))</f>
        <v/>
      </c>
      <c r="J57" s="8" t="str">
        <f t="array" ref="J57">IF($A57="","",INDEX(Maret!K$6:K$174,SMALL(IF(Maret!$L$6:$L$174=$C$1,ROW(Maret!$L$6:$L$174)-ROW(Maret!$L$6)+1),ROW(I54))))</f>
        <v/>
      </c>
      <c r="K57" s="9"/>
    </row>
    <row r="58" spans="1:11">
      <c r="A58" s="6" t="str">
        <f t="array" ref="A58">IFERROR(INDEX(Maret!B$6:B$174,SMALL(IF(Maret!$L$6:$L$174=$C$1,ROW(Maret!$L$6:$L$174)-ROW(Maret!$L$6)+1),ROW(A55))),"")</f>
        <v/>
      </c>
      <c r="B58" s="7"/>
      <c r="C58" s="7" t="str">
        <f t="array" ref="C58">IF($A58="","",INDEX(Maret!D$6:D$174,SMALL(IF(Maret!$L$6:$L$174=$C$1,ROW(Maret!$L$6:$L$174)-ROW(Maret!$L$6)+1),ROW(B55))))</f>
        <v/>
      </c>
      <c r="D58" s="8" t="str">
        <f t="array" ref="D58">IF($A58="","",INDEX(Maret!E$6:E$174,SMALL(IF(Maret!$L$6:$L$174=$C$1,ROW(Maret!$L$6:$L$174)-ROW(Maret!$L$6)+1),ROW(C55))))</f>
        <v/>
      </c>
      <c r="E58" s="8" t="str">
        <f t="array" ref="E58">IF($A58="","",INDEX(Maret!F$6:F$174,SMALL(IF(Maret!$L$6:$L$174=$C$1,ROW(Maret!$L$6:$L$174)-ROW(Maret!$L$6)+1),ROW(D55))))</f>
        <v/>
      </c>
      <c r="F58" s="8" t="str">
        <f t="array" ref="F58">IF($A58="","",INDEX(Maret!G$6:G$174,SMALL(IF(Maret!$L$6:$L$174=$C$1,ROW(Maret!$L$6:$L$174)-ROW(Maret!$L$6)+1),ROW(E55))))</f>
        <v/>
      </c>
      <c r="G58" s="8" t="str">
        <f t="array" ref="G58">IF($A58="","",INDEX(Maret!H$6:H$174,SMALL(IF(Maret!$L$6:$L$174=$C$1,ROW(Maret!$L$6:$L$174)-ROW(Maret!$L$6)+1),ROW(F55))))</f>
        <v/>
      </c>
      <c r="H58" s="8" t="str">
        <f t="array" ref="H58">IF($A58="","",INDEX(Maret!I$6:I$174,SMALL(IF(Maret!$L$6:$L$174=$C$1,ROW(Maret!$L$6:$L$174)-ROW(Maret!$L$6)+1),ROW(G55))))</f>
        <v/>
      </c>
      <c r="I58" s="8" t="str">
        <f t="array" ref="I58">IF($A58="","",INDEX(Maret!J$6:J$174,SMALL(IF(Maret!$L$6:$L$174=$C$1,ROW(Maret!$L$6:$L$174)-ROW(Maret!$L$6)+1),ROW(H55))))</f>
        <v/>
      </c>
      <c r="J58" s="8" t="str">
        <f t="array" ref="J58">IF($A58="","",INDEX(Maret!K$6:K$174,SMALL(IF(Maret!$L$6:$L$174=$C$1,ROW(Maret!$L$6:$L$174)-ROW(Maret!$L$6)+1),ROW(I55))))</f>
        <v/>
      </c>
      <c r="K58" s="9"/>
    </row>
    <row r="59" spans="1:11">
      <c r="A59" s="6" t="str">
        <f t="array" ref="A59">IFERROR(INDEX(Maret!B$6:B$174,SMALL(IF(Maret!$L$6:$L$174=$C$1,ROW(Maret!$L$6:$L$174)-ROW(Maret!$L$6)+1),ROW(A56))),"")</f>
        <v/>
      </c>
      <c r="B59" s="7"/>
      <c r="C59" s="7" t="str">
        <f t="array" ref="C59">IF($A59="","",INDEX(Maret!D$6:D$174,SMALL(IF(Maret!$L$6:$L$174=$C$1,ROW(Maret!$L$6:$L$174)-ROW(Maret!$L$6)+1),ROW(B56))))</f>
        <v/>
      </c>
      <c r="D59" s="8" t="str">
        <f t="array" ref="D59">IF($A59="","",INDEX(Maret!E$6:E$174,SMALL(IF(Maret!$L$6:$L$174=$C$1,ROW(Maret!$L$6:$L$174)-ROW(Maret!$L$6)+1),ROW(C56))))</f>
        <v/>
      </c>
      <c r="E59" s="8" t="str">
        <f t="array" ref="E59">IF($A59="","",INDEX(Maret!F$6:F$174,SMALL(IF(Maret!$L$6:$L$174=$C$1,ROW(Maret!$L$6:$L$174)-ROW(Maret!$L$6)+1),ROW(D56))))</f>
        <v/>
      </c>
      <c r="F59" s="8" t="str">
        <f t="array" ref="F59">IF($A59="","",INDEX(Maret!G$6:G$174,SMALL(IF(Maret!$L$6:$L$174=$C$1,ROW(Maret!$L$6:$L$174)-ROW(Maret!$L$6)+1),ROW(E56))))</f>
        <v/>
      </c>
      <c r="G59" s="8" t="str">
        <f t="array" ref="G59">IF($A59="","",INDEX(Maret!H$6:H$174,SMALL(IF(Maret!$L$6:$L$174=$C$1,ROW(Maret!$L$6:$L$174)-ROW(Maret!$L$6)+1),ROW(F56))))</f>
        <v/>
      </c>
      <c r="H59" s="8" t="str">
        <f t="array" ref="H59">IF($A59="","",INDEX(Maret!I$6:I$174,SMALL(IF(Maret!$L$6:$L$174=$C$1,ROW(Maret!$L$6:$L$174)-ROW(Maret!$L$6)+1),ROW(G56))))</f>
        <v/>
      </c>
      <c r="I59" s="8" t="str">
        <f t="array" ref="I59">IF($A59="","",INDEX(Maret!J$6:J$174,SMALL(IF(Maret!$L$6:$L$174=$C$1,ROW(Maret!$L$6:$L$174)-ROW(Maret!$L$6)+1),ROW(H56))))</f>
        <v/>
      </c>
      <c r="J59" s="8" t="str">
        <f t="array" ref="J59">IF($A59="","",INDEX(Maret!K$6:K$174,SMALL(IF(Maret!$L$6:$L$174=$C$1,ROW(Maret!$L$6:$L$174)-ROW(Maret!$L$6)+1),ROW(I56))))</f>
        <v/>
      </c>
      <c r="K59" s="9"/>
    </row>
    <row r="60" spans="1:11">
      <c r="A60" s="6" t="str">
        <f t="array" ref="A60">IFERROR(INDEX(Maret!B$6:B$174,SMALL(IF(Maret!$L$6:$L$174=$C$1,ROW(Maret!$L$6:$L$174)-ROW(Maret!$L$6)+1),ROW(A57))),"")</f>
        <v/>
      </c>
      <c r="B60" s="7"/>
      <c r="C60" s="7" t="str">
        <f t="array" ref="C60">IF($A60="","",INDEX(Maret!D$6:D$174,SMALL(IF(Maret!$L$6:$L$174=$C$1,ROW(Maret!$L$6:$L$174)-ROW(Maret!$L$6)+1),ROW(B57))))</f>
        <v/>
      </c>
      <c r="D60" s="8" t="str">
        <f t="array" ref="D60">IF($A60="","",INDEX(Maret!E$6:E$174,SMALL(IF(Maret!$L$6:$L$174=$C$1,ROW(Maret!$L$6:$L$174)-ROW(Maret!$L$6)+1),ROW(C57))))</f>
        <v/>
      </c>
      <c r="E60" s="8" t="str">
        <f t="array" ref="E60">IF($A60="","",INDEX(Maret!F$6:F$174,SMALL(IF(Maret!$L$6:$L$174=$C$1,ROW(Maret!$L$6:$L$174)-ROW(Maret!$L$6)+1),ROW(D57))))</f>
        <v/>
      </c>
      <c r="F60" s="8" t="str">
        <f t="array" ref="F60">IF($A60="","",INDEX(Maret!G$6:G$174,SMALL(IF(Maret!$L$6:$L$174=$C$1,ROW(Maret!$L$6:$L$174)-ROW(Maret!$L$6)+1),ROW(E57))))</f>
        <v/>
      </c>
      <c r="G60" s="8" t="str">
        <f t="array" ref="G60">IF($A60="","",INDEX(Maret!H$6:H$174,SMALL(IF(Maret!$L$6:$L$174=$C$1,ROW(Maret!$L$6:$L$174)-ROW(Maret!$L$6)+1),ROW(F57))))</f>
        <v/>
      </c>
      <c r="H60" s="8" t="str">
        <f t="array" ref="H60">IF($A60="","",INDEX(Maret!I$6:I$174,SMALL(IF(Maret!$L$6:$L$174=$C$1,ROW(Maret!$L$6:$L$174)-ROW(Maret!$L$6)+1),ROW(G57))))</f>
        <v/>
      </c>
      <c r="I60" s="8" t="str">
        <f t="array" ref="I60">IF($A60="","",INDEX(Maret!J$6:J$174,SMALL(IF(Maret!$L$6:$L$174=$C$1,ROW(Maret!$L$6:$L$174)-ROW(Maret!$L$6)+1),ROW(H57))))</f>
        <v/>
      </c>
      <c r="J60" s="8" t="str">
        <f t="array" ref="J60">IF($A60="","",INDEX(Maret!K$6:K$174,SMALL(IF(Maret!$L$6:$L$174=$C$1,ROW(Maret!$L$6:$L$174)-ROW(Maret!$L$6)+1),ROW(I57))))</f>
        <v/>
      </c>
      <c r="K60" s="9"/>
    </row>
    <row r="61" spans="1:11">
      <c r="A61" s="6" t="str">
        <f t="array" ref="A61">IFERROR(INDEX(Maret!B$6:B$174,SMALL(IF(Maret!$L$6:$L$174=$C$1,ROW(Maret!$L$6:$L$174)-ROW(Maret!$L$6)+1),ROW(A58))),"")</f>
        <v/>
      </c>
      <c r="B61" s="7"/>
      <c r="C61" s="7" t="str">
        <f t="array" ref="C61">IF($A61="","",INDEX(Maret!D$6:D$174,SMALL(IF(Maret!$L$6:$L$174=$C$1,ROW(Maret!$L$6:$L$174)-ROW(Maret!$L$6)+1),ROW(B58))))</f>
        <v/>
      </c>
      <c r="D61" s="8" t="str">
        <f t="array" ref="D61">IF($A61="","",INDEX(Maret!E$6:E$174,SMALL(IF(Maret!$L$6:$L$174=$C$1,ROW(Maret!$L$6:$L$174)-ROW(Maret!$L$6)+1),ROW(C58))))</f>
        <v/>
      </c>
      <c r="E61" s="8" t="str">
        <f t="array" ref="E61">IF($A61="","",INDEX(Maret!F$6:F$174,SMALL(IF(Maret!$L$6:$L$174=$C$1,ROW(Maret!$L$6:$L$174)-ROW(Maret!$L$6)+1),ROW(D58))))</f>
        <v/>
      </c>
      <c r="F61" s="8" t="str">
        <f t="array" ref="F61">IF($A61="","",INDEX(Maret!G$6:G$174,SMALL(IF(Maret!$L$6:$L$174=$C$1,ROW(Maret!$L$6:$L$174)-ROW(Maret!$L$6)+1),ROW(E58))))</f>
        <v/>
      </c>
      <c r="G61" s="8" t="str">
        <f t="array" ref="G61">IF($A61="","",INDEX(Maret!H$6:H$174,SMALL(IF(Maret!$L$6:$L$174=$C$1,ROW(Maret!$L$6:$L$174)-ROW(Maret!$L$6)+1),ROW(F58))))</f>
        <v/>
      </c>
      <c r="H61" s="8" t="str">
        <f t="array" ref="H61">IF($A61="","",INDEX(Maret!I$6:I$174,SMALL(IF(Maret!$L$6:$L$174=$C$1,ROW(Maret!$L$6:$L$174)-ROW(Maret!$L$6)+1),ROW(G58))))</f>
        <v/>
      </c>
      <c r="I61" s="8" t="str">
        <f t="array" ref="I61">IF($A61="","",INDEX(Maret!J$6:J$174,SMALL(IF(Maret!$L$6:$L$174=$C$1,ROW(Maret!$L$6:$L$174)-ROW(Maret!$L$6)+1),ROW(H58))))</f>
        <v/>
      </c>
      <c r="J61" s="8" t="str">
        <f t="array" ref="J61">IF($A61="","",INDEX(Maret!K$6:K$174,SMALL(IF(Maret!$L$6:$L$174=$C$1,ROW(Maret!$L$6:$L$174)-ROW(Maret!$L$6)+1),ROW(I58))))</f>
        <v/>
      </c>
      <c r="K61" s="9"/>
    </row>
    <row r="62" spans="1:11">
      <c r="A62" s="6" t="str">
        <f t="array" ref="A62">IFERROR(INDEX(Maret!B$6:B$174,SMALL(IF(Maret!$L$6:$L$174=$C$1,ROW(Maret!$L$6:$L$174)-ROW(Maret!$L$6)+1),ROW(A59))),"")</f>
        <v/>
      </c>
      <c r="B62" s="7"/>
      <c r="C62" s="7" t="str">
        <f t="array" ref="C62">IF($A62="","",INDEX(Maret!D$6:D$174,SMALL(IF(Maret!$L$6:$L$174=$C$1,ROW(Maret!$L$6:$L$174)-ROW(Maret!$L$6)+1),ROW(B59))))</f>
        <v/>
      </c>
      <c r="D62" s="8" t="str">
        <f t="array" ref="D62">IF($A62="","",INDEX(Maret!E$6:E$174,SMALL(IF(Maret!$L$6:$L$174=$C$1,ROW(Maret!$L$6:$L$174)-ROW(Maret!$L$6)+1),ROW(C59))))</f>
        <v/>
      </c>
      <c r="E62" s="8" t="str">
        <f t="array" ref="E62">IF($A62="","",INDEX(Maret!F$6:F$174,SMALL(IF(Maret!$L$6:$L$174=$C$1,ROW(Maret!$L$6:$L$174)-ROW(Maret!$L$6)+1),ROW(D59))))</f>
        <v/>
      </c>
      <c r="F62" s="8" t="str">
        <f t="array" ref="F62">IF($A62="","",INDEX(Maret!G$6:G$174,SMALL(IF(Maret!$L$6:$L$174=$C$1,ROW(Maret!$L$6:$L$174)-ROW(Maret!$L$6)+1),ROW(E59))))</f>
        <v/>
      </c>
      <c r="G62" s="8" t="str">
        <f t="array" ref="G62">IF($A62="","",INDEX(Maret!H$6:H$174,SMALL(IF(Maret!$L$6:$L$174=$C$1,ROW(Maret!$L$6:$L$174)-ROW(Maret!$L$6)+1),ROW(F59))))</f>
        <v/>
      </c>
      <c r="H62" s="8" t="str">
        <f t="array" ref="H62">IF($A62="","",INDEX(Maret!I$6:I$174,SMALL(IF(Maret!$L$6:$L$174=$C$1,ROW(Maret!$L$6:$L$174)-ROW(Maret!$L$6)+1),ROW(G59))))</f>
        <v/>
      </c>
      <c r="I62" s="8" t="str">
        <f t="array" ref="I62">IF($A62="","",INDEX(Maret!J$6:J$174,SMALL(IF(Maret!$L$6:$L$174=$C$1,ROW(Maret!$L$6:$L$174)-ROW(Maret!$L$6)+1),ROW(H59))))</f>
        <v/>
      </c>
      <c r="J62" s="8" t="str">
        <f t="array" ref="J62">IF($A62="","",INDEX(Maret!K$6:K$174,SMALL(IF(Maret!$L$6:$L$174=$C$1,ROW(Maret!$L$6:$L$174)-ROW(Maret!$L$6)+1),ROW(I59))))</f>
        <v/>
      </c>
      <c r="K62" s="9"/>
    </row>
    <row r="63" spans="1:11">
      <c r="A63" s="6" t="str">
        <f t="array" ref="A63">IFERROR(INDEX(Maret!B$6:B$174,SMALL(IF(Maret!$L$6:$L$174=$C$1,ROW(Maret!$L$6:$L$174)-ROW(Maret!$L$6)+1),ROW(A60))),"")</f>
        <v/>
      </c>
      <c r="B63" s="7"/>
      <c r="C63" s="7" t="str">
        <f t="array" ref="C63">IF($A63="","",INDEX(Maret!D$6:D$174,SMALL(IF(Maret!$L$6:$L$174=$C$1,ROW(Maret!$L$6:$L$174)-ROW(Maret!$L$6)+1),ROW(B60))))</f>
        <v/>
      </c>
      <c r="D63" s="8" t="str">
        <f t="array" ref="D63">IF($A63="","",INDEX(Maret!E$6:E$174,SMALL(IF(Maret!$L$6:$L$174=$C$1,ROW(Maret!$L$6:$L$174)-ROW(Maret!$L$6)+1),ROW(C60))))</f>
        <v/>
      </c>
      <c r="E63" s="8" t="str">
        <f t="array" ref="E63">IF($A63="","",INDEX(Maret!F$6:F$174,SMALL(IF(Maret!$L$6:$L$174=$C$1,ROW(Maret!$L$6:$L$174)-ROW(Maret!$L$6)+1),ROW(D60))))</f>
        <v/>
      </c>
      <c r="F63" s="8" t="str">
        <f t="array" ref="F63">IF($A63="","",INDEX(Maret!G$6:G$174,SMALL(IF(Maret!$L$6:$L$174=$C$1,ROW(Maret!$L$6:$L$174)-ROW(Maret!$L$6)+1),ROW(E60))))</f>
        <v/>
      </c>
      <c r="G63" s="8" t="str">
        <f t="array" ref="G63">IF($A63="","",INDEX(Maret!H$6:H$174,SMALL(IF(Maret!$L$6:$L$174=$C$1,ROW(Maret!$L$6:$L$174)-ROW(Maret!$L$6)+1),ROW(F60))))</f>
        <v/>
      </c>
      <c r="H63" s="8" t="str">
        <f t="array" ref="H63">IF($A63="","",INDEX(Maret!I$6:I$174,SMALL(IF(Maret!$L$6:$L$174=$C$1,ROW(Maret!$L$6:$L$174)-ROW(Maret!$L$6)+1),ROW(G60))))</f>
        <v/>
      </c>
      <c r="I63" s="8" t="str">
        <f t="array" ref="I63">IF($A63="","",INDEX(Maret!J$6:J$174,SMALL(IF(Maret!$L$6:$L$174=$C$1,ROW(Maret!$L$6:$L$174)-ROW(Maret!$L$6)+1),ROW(H60))))</f>
        <v/>
      </c>
      <c r="J63" s="8" t="str">
        <f t="array" ref="J63">IF($A63="","",INDEX(Maret!K$6:K$174,SMALL(IF(Maret!$L$6:$L$174=$C$1,ROW(Maret!$L$6:$L$174)-ROW(Maret!$L$6)+1),ROW(I60))))</f>
        <v/>
      </c>
      <c r="K63" s="9"/>
    </row>
    <row r="64" spans="1:11">
      <c r="A64" s="6" t="str">
        <f t="array" ref="A64">IFERROR(INDEX(Maret!B$6:B$174,SMALL(IF(Maret!$L$6:$L$174=$C$1,ROW(Maret!$L$6:$L$174)-ROW(Maret!$L$6)+1),ROW(A61))),"")</f>
        <v/>
      </c>
      <c r="B64" s="7"/>
      <c r="C64" s="7" t="str">
        <f t="array" ref="C64">IF($A64="","",INDEX(Maret!D$6:D$174,SMALL(IF(Maret!$L$6:$L$174=$C$1,ROW(Maret!$L$6:$L$174)-ROW(Maret!$L$6)+1),ROW(B61))))</f>
        <v/>
      </c>
      <c r="D64" s="8" t="str">
        <f t="array" ref="D64">IF($A64="","",INDEX(Maret!E$6:E$174,SMALL(IF(Maret!$L$6:$L$174=$C$1,ROW(Maret!$L$6:$L$174)-ROW(Maret!$L$6)+1),ROW(C61))))</f>
        <v/>
      </c>
      <c r="E64" s="8" t="str">
        <f t="array" ref="E64">IF($A64="","",INDEX(Maret!F$6:F$174,SMALL(IF(Maret!$L$6:$L$174=$C$1,ROW(Maret!$L$6:$L$174)-ROW(Maret!$L$6)+1),ROW(D61))))</f>
        <v/>
      </c>
      <c r="F64" s="8" t="str">
        <f t="array" ref="F64">IF($A64="","",INDEX(Maret!G$6:G$174,SMALL(IF(Maret!$L$6:$L$174=$C$1,ROW(Maret!$L$6:$L$174)-ROW(Maret!$L$6)+1),ROW(E61))))</f>
        <v/>
      </c>
      <c r="G64" s="8" t="str">
        <f t="array" ref="G64">IF($A64="","",INDEX(Maret!H$6:H$174,SMALL(IF(Maret!$L$6:$L$174=$C$1,ROW(Maret!$L$6:$L$174)-ROW(Maret!$L$6)+1),ROW(F61))))</f>
        <v/>
      </c>
      <c r="H64" s="8" t="str">
        <f t="array" ref="H64">IF($A64="","",INDEX(Maret!I$6:I$174,SMALL(IF(Maret!$L$6:$L$174=$C$1,ROW(Maret!$L$6:$L$174)-ROW(Maret!$L$6)+1),ROW(G61))))</f>
        <v/>
      </c>
      <c r="I64" s="8" t="str">
        <f t="array" ref="I64">IF($A64="","",INDEX(Maret!J$6:J$174,SMALL(IF(Maret!$L$6:$L$174=$C$1,ROW(Maret!$L$6:$L$174)-ROW(Maret!$L$6)+1),ROW(H61))))</f>
        <v/>
      </c>
      <c r="J64" s="8" t="str">
        <f t="array" ref="J64">IF($A64="","",INDEX(Maret!K$6:K$174,SMALL(IF(Maret!$L$6:$L$174=$C$1,ROW(Maret!$L$6:$L$174)-ROW(Maret!$L$6)+1),ROW(I61))))</f>
        <v/>
      </c>
      <c r="K64" s="9"/>
    </row>
    <row r="65" spans="1:11">
      <c r="A65" s="6" t="str">
        <f t="array" ref="A65">IFERROR(INDEX(Maret!B$6:B$174,SMALL(IF(Maret!$L$6:$L$174=$C$1,ROW(Maret!$L$6:$L$174)-ROW(Maret!$L$6)+1),ROW(A62))),"")</f>
        <v/>
      </c>
      <c r="B65" s="7"/>
      <c r="C65" s="7" t="str">
        <f t="array" ref="C65">IF($A65="","",INDEX(Maret!D$6:D$174,SMALL(IF(Maret!$L$6:$L$174=$C$1,ROW(Maret!$L$6:$L$174)-ROW(Maret!$L$6)+1),ROW(B62))))</f>
        <v/>
      </c>
      <c r="D65" s="8" t="str">
        <f t="array" ref="D65">IF($A65="","",INDEX(Maret!E$6:E$174,SMALL(IF(Maret!$L$6:$L$174=$C$1,ROW(Maret!$L$6:$L$174)-ROW(Maret!$L$6)+1),ROW(C62))))</f>
        <v/>
      </c>
      <c r="E65" s="8" t="str">
        <f t="array" ref="E65">IF($A65="","",INDEX(Maret!F$6:F$174,SMALL(IF(Maret!$L$6:$L$174=$C$1,ROW(Maret!$L$6:$L$174)-ROW(Maret!$L$6)+1),ROW(D62))))</f>
        <v/>
      </c>
      <c r="F65" s="8" t="str">
        <f t="array" ref="F65">IF($A65="","",INDEX(Maret!G$6:G$174,SMALL(IF(Maret!$L$6:$L$174=$C$1,ROW(Maret!$L$6:$L$174)-ROW(Maret!$L$6)+1),ROW(E62))))</f>
        <v/>
      </c>
      <c r="G65" s="8" t="str">
        <f t="array" ref="G65">IF($A65="","",INDEX(Maret!H$6:H$174,SMALL(IF(Maret!$L$6:$L$174=$C$1,ROW(Maret!$L$6:$L$174)-ROW(Maret!$L$6)+1),ROW(F62))))</f>
        <v/>
      </c>
      <c r="H65" s="8" t="str">
        <f t="array" ref="H65">IF($A65="","",INDEX(Maret!I$6:I$174,SMALL(IF(Maret!$L$6:$L$174=$C$1,ROW(Maret!$L$6:$L$174)-ROW(Maret!$L$6)+1),ROW(G62))))</f>
        <v/>
      </c>
      <c r="I65" s="8" t="str">
        <f t="array" ref="I65">IF($A65="","",INDEX(Maret!J$6:J$174,SMALL(IF(Maret!$L$6:$L$174=$C$1,ROW(Maret!$L$6:$L$174)-ROW(Maret!$L$6)+1),ROW(H62))))</f>
        <v/>
      </c>
      <c r="J65" s="8" t="str">
        <f t="array" ref="J65">IF($A65="","",INDEX(Maret!K$6:K$174,SMALL(IF(Maret!$L$6:$L$174=$C$1,ROW(Maret!$L$6:$L$174)-ROW(Maret!$L$6)+1),ROW(I62))))</f>
        <v/>
      </c>
      <c r="K65" s="9"/>
    </row>
    <row r="66" spans="1:11">
      <c r="A66" s="6" t="str">
        <f t="array" ref="A66">IFERROR(INDEX(Maret!B$6:B$174,SMALL(IF(Maret!$L$6:$L$174=$C$1,ROW(Maret!$L$6:$L$174)-ROW(Maret!$L$6)+1),ROW(A63))),"")</f>
        <v/>
      </c>
      <c r="B66" s="7"/>
      <c r="C66" s="7" t="str">
        <f t="array" ref="C66">IF($A66="","",INDEX(Maret!D$6:D$174,SMALL(IF(Maret!$L$6:$L$174=$C$1,ROW(Maret!$L$6:$L$174)-ROW(Maret!$L$6)+1),ROW(B63))))</f>
        <v/>
      </c>
      <c r="D66" s="8" t="str">
        <f t="array" ref="D66">IF($A66="","",INDEX(Maret!E$6:E$174,SMALL(IF(Maret!$L$6:$L$174=$C$1,ROW(Maret!$L$6:$L$174)-ROW(Maret!$L$6)+1),ROW(C63))))</f>
        <v/>
      </c>
      <c r="E66" s="8" t="str">
        <f t="array" ref="E66">IF($A66="","",INDEX(Maret!F$6:F$174,SMALL(IF(Maret!$L$6:$L$174=$C$1,ROW(Maret!$L$6:$L$174)-ROW(Maret!$L$6)+1),ROW(D63))))</f>
        <v/>
      </c>
      <c r="F66" s="8" t="str">
        <f t="array" ref="F66">IF($A66="","",INDEX(Maret!G$6:G$174,SMALL(IF(Maret!$L$6:$L$174=$C$1,ROW(Maret!$L$6:$L$174)-ROW(Maret!$L$6)+1),ROW(E63))))</f>
        <v/>
      </c>
      <c r="G66" s="8" t="str">
        <f t="array" ref="G66">IF($A66="","",INDEX(Maret!H$6:H$174,SMALL(IF(Maret!$L$6:$L$174=$C$1,ROW(Maret!$L$6:$L$174)-ROW(Maret!$L$6)+1),ROW(F63))))</f>
        <v/>
      </c>
      <c r="H66" s="8" t="str">
        <f t="array" ref="H66">IF($A66="","",INDEX(Maret!I$6:I$174,SMALL(IF(Maret!$L$6:$L$174=$C$1,ROW(Maret!$L$6:$L$174)-ROW(Maret!$L$6)+1),ROW(G63))))</f>
        <v/>
      </c>
      <c r="I66" s="8" t="str">
        <f t="array" ref="I66">IF($A66="","",INDEX(Maret!J$6:J$174,SMALL(IF(Maret!$L$6:$L$174=$C$1,ROW(Maret!$L$6:$L$174)-ROW(Maret!$L$6)+1),ROW(H63))))</f>
        <v/>
      </c>
      <c r="J66" s="8" t="str">
        <f t="array" ref="J66">IF($A66="","",INDEX(Maret!K$6:K$174,SMALL(IF(Maret!$L$6:$L$174=$C$1,ROW(Maret!$L$6:$L$174)-ROW(Maret!$L$6)+1),ROW(I63))))</f>
        <v/>
      </c>
      <c r="K66" s="9"/>
    </row>
    <row r="67" spans="1:11">
      <c r="A67" s="6" t="str">
        <f t="array" ref="A67">IFERROR(INDEX(Maret!B$6:B$174,SMALL(IF(Maret!$L$6:$L$174=$C$1,ROW(Maret!$L$6:$L$174)-ROW(Maret!$L$6)+1),ROW(A64))),"")</f>
        <v/>
      </c>
      <c r="B67" s="7"/>
      <c r="C67" s="7" t="str">
        <f t="array" ref="C67">IF($A67="","",INDEX(Maret!D$6:D$174,SMALL(IF(Maret!$L$6:$L$174=$C$1,ROW(Maret!$L$6:$L$174)-ROW(Maret!$L$6)+1),ROW(B64))))</f>
        <v/>
      </c>
      <c r="D67" s="8" t="str">
        <f t="array" ref="D67">IF($A67="","",INDEX(Maret!E$6:E$174,SMALL(IF(Maret!$L$6:$L$174=$C$1,ROW(Maret!$L$6:$L$174)-ROW(Maret!$L$6)+1),ROW(C64))))</f>
        <v/>
      </c>
      <c r="E67" s="8" t="str">
        <f t="array" ref="E67">IF($A67="","",INDEX(Maret!F$6:F$174,SMALL(IF(Maret!$L$6:$L$174=$C$1,ROW(Maret!$L$6:$L$174)-ROW(Maret!$L$6)+1),ROW(D64))))</f>
        <v/>
      </c>
      <c r="F67" s="8" t="str">
        <f t="array" ref="F67">IF($A67="","",INDEX(Maret!G$6:G$174,SMALL(IF(Maret!$L$6:$L$174=$C$1,ROW(Maret!$L$6:$L$174)-ROW(Maret!$L$6)+1),ROW(E64))))</f>
        <v/>
      </c>
      <c r="G67" s="8" t="str">
        <f t="array" ref="G67">IF($A67="","",INDEX(Maret!H$6:H$174,SMALL(IF(Maret!$L$6:$L$174=$C$1,ROW(Maret!$L$6:$L$174)-ROW(Maret!$L$6)+1),ROW(F64))))</f>
        <v/>
      </c>
      <c r="H67" s="8" t="str">
        <f t="array" ref="H67">IF($A67="","",INDEX(Maret!I$6:I$174,SMALL(IF(Maret!$L$6:$L$174=$C$1,ROW(Maret!$L$6:$L$174)-ROW(Maret!$L$6)+1),ROW(G64))))</f>
        <v/>
      </c>
      <c r="I67" s="8" t="str">
        <f t="array" ref="I67">IF($A67="","",INDEX(Maret!J$6:J$174,SMALL(IF(Maret!$L$6:$L$174=$C$1,ROW(Maret!$L$6:$L$174)-ROW(Maret!$L$6)+1),ROW(H64))))</f>
        <v/>
      </c>
      <c r="J67" s="8" t="str">
        <f t="array" ref="J67">IF($A67="","",INDEX(Maret!K$6:K$174,SMALL(IF(Maret!$L$6:$L$174=$C$1,ROW(Maret!$L$6:$L$174)-ROW(Maret!$L$6)+1),ROW(I64))))</f>
        <v/>
      </c>
      <c r="K67" s="9"/>
    </row>
    <row r="68" spans="1:11">
      <c r="A68" s="6" t="str">
        <f t="array" ref="A68">IFERROR(INDEX(Maret!B$6:B$174,SMALL(IF(Maret!$L$6:$L$174=$C$1,ROW(Maret!$L$6:$L$174)-ROW(Maret!$L$6)+1),ROW(A65))),"")</f>
        <v/>
      </c>
      <c r="B68" s="7"/>
      <c r="C68" s="7" t="str">
        <f t="array" ref="C68">IF($A68="","",INDEX(Maret!D$6:D$174,SMALL(IF(Maret!$L$6:$L$174=$C$1,ROW(Maret!$L$6:$L$174)-ROW(Maret!$L$6)+1),ROW(B65))))</f>
        <v/>
      </c>
      <c r="D68" s="8" t="str">
        <f t="array" ref="D68">IF($A68="","",INDEX(Maret!E$6:E$174,SMALL(IF(Maret!$L$6:$L$174=$C$1,ROW(Maret!$L$6:$L$174)-ROW(Maret!$L$6)+1),ROW(C65))))</f>
        <v/>
      </c>
      <c r="E68" s="8" t="str">
        <f t="array" ref="E68">IF($A68="","",INDEX(Maret!F$6:F$174,SMALL(IF(Maret!$L$6:$L$174=$C$1,ROW(Maret!$L$6:$L$174)-ROW(Maret!$L$6)+1),ROW(D65))))</f>
        <v/>
      </c>
      <c r="F68" s="8" t="str">
        <f t="array" ref="F68">IF($A68="","",INDEX(Maret!G$6:G$174,SMALL(IF(Maret!$L$6:$L$174=$C$1,ROW(Maret!$L$6:$L$174)-ROW(Maret!$L$6)+1),ROW(E65))))</f>
        <v/>
      </c>
      <c r="G68" s="8" t="str">
        <f t="array" ref="G68">IF($A68="","",INDEX(Maret!H$6:H$174,SMALL(IF(Maret!$L$6:$L$174=$C$1,ROW(Maret!$L$6:$L$174)-ROW(Maret!$L$6)+1),ROW(F65))))</f>
        <v/>
      </c>
      <c r="H68" s="8" t="str">
        <f t="array" ref="H68">IF($A68="","",INDEX(Maret!I$6:I$174,SMALL(IF(Maret!$L$6:$L$174=$C$1,ROW(Maret!$L$6:$L$174)-ROW(Maret!$L$6)+1),ROW(G65))))</f>
        <v/>
      </c>
      <c r="I68" s="8" t="str">
        <f t="array" ref="I68">IF($A68="","",INDEX(Maret!J$6:J$174,SMALL(IF(Maret!$L$6:$L$174=$C$1,ROW(Maret!$L$6:$L$174)-ROW(Maret!$L$6)+1),ROW(H65))))</f>
        <v/>
      </c>
      <c r="J68" s="8" t="str">
        <f t="array" ref="J68">IF($A68="","",INDEX(Maret!K$6:K$174,SMALL(IF(Maret!$L$6:$L$174=$C$1,ROW(Maret!$L$6:$L$174)-ROW(Maret!$L$6)+1),ROW(I65))))</f>
        <v/>
      </c>
      <c r="K68" s="9"/>
    </row>
    <row r="69" spans="1:11">
      <c r="A69" s="6" t="str">
        <f t="array" ref="A69">IFERROR(INDEX(Maret!B$6:B$174,SMALL(IF(Maret!$L$6:$L$174=$C$1,ROW(Maret!$L$6:$L$174)-ROW(Maret!$L$6)+1),ROW(A66))),"")</f>
        <v/>
      </c>
      <c r="B69" s="7"/>
      <c r="C69" s="7" t="str">
        <f t="array" ref="C69">IF($A69="","",INDEX(Maret!D$6:D$174,SMALL(IF(Maret!$L$6:$L$174=$C$1,ROW(Maret!$L$6:$L$174)-ROW(Maret!$L$6)+1),ROW(B66))))</f>
        <v/>
      </c>
      <c r="D69" s="8" t="str">
        <f t="array" ref="D69">IF($A69="","",INDEX(Maret!E$6:E$174,SMALL(IF(Maret!$L$6:$L$174=$C$1,ROW(Maret!$L$6:$L$174)-ROW(Maret!$L$6)+1),ROW(C66))))</f>
        <v/>
      </c>
      <c r="E69" s="8" t="str">
        <f t="array" ref="E69">IF($A69="","",INDEX(Maret!F$6:F$174,SMALL(IF(Maret!$L$6:$L$174=$C$1,ROW(Maret!$L$6:$L$174)-ROW(Maret!$L$6)+1),ROW(D66))))</f>
        <v/>
      </c>
      <c r="F69" s="8" t="str">
        <f t="array" ref="F69">IF($A69="","",INDEX(Maret!G$6:G$174,SMALL(IF(Maret!$L$6:$L$174=$C$1,ROW(Maret!$L$6:$L$174)-ROW(Maret!$L$6)+1),ROW(E66))))</f>
        <v/>
      </c>
      <c r="G69" s="8" t="str">
        <f t="array" ref="G69">IF($A69="","",INDEX(Maret!H$6:H$174,SMALL(IF(Maret!$L$6:$L$174=$C$1,ROW(Maret!$L$6:$L$174)-ROW(Maret!$L$6)+1),ROW(F66))))</f>
        <v/>
      </c>
      <c r="H69" s="8" t="str">
        <f t="array" ref="H69">IF($A69="","",INDEX(Maret!I$6:I$174,SMALL(IF(Maret!$L$6:$L$174=$C$1,ROW(Maret!$L$6:$L$174)-ROW(Maret!$L$6)+1),ROW(G66))))</f>
        <v/>
      </c>
      <c r="I69" s="8" t="str">
        <f t="array" ref="I69">IF($A69="","",INDEX(Maret!J$6:J$174,SMALL(IF(Maret!$L$6:$L$174=$C$1,ROW(Maret!$L$6:$L$174)-ROW(Maret!$L$6)+1),ROW(H66))))</f>
        <v/>
      </c>
      <c r="J69" s="8" t="str">
        <f t="array" ref="J69">IF($A69="","",INDEX(Maret!K$6:K$174,SMALL(IF(Maret!$L$6:$L$174=$C$1,ROW(Maret!$L$6:$L$174)-ROW(Maret!$L$6)+1),ROW(I66))))</f>
        <v/>
      </c>
      <c r="K69" s="9"/>
    </row>
    <row r="70" spans="1:11">
      <c r="A70" s="6" t="str">
        <f t="array" ref="A70">IFERROR(INDEX(Maret!B$6:B$174,SMALL(IF(Maret!$L$6:$L$174=$C$1,ROW(Maret!$L$6:$L$174)-ROW(Maret!$L$6)+1),ROW(A67))),"")</f>
        <v/>
      </c>
      <c r="B70" s="7"/>
      <c r="C70" s="7" t="str">
        <f t="array" ref="C70">IF($A70="","",INDEX(Maret!D$6:D$174,SMALL(IF(Maret!$L$6:$L$174=$C$1,ROW(Maret!$L$6:$L$174)-ROW(Maret!$L$6)+1),ROW(B67))))</f>
        <v/>
      </c>
      <c r="D70" s="8" t="str">
        <f t="array" ref="D70">IF($A70="","",INDEX(Maret!E$6:E$174,SMALL(IF(Maret!$L$6:$L$174=$C$1,ROW(Maret!$L$6:$L$174)-ROW(Maret!$L$6)+1),ROW(C67))))</f>
        <v/>
      </c>
      <c r="E70" s="8" t="str">
        <f t="array" ref="E70">IF($A70="","",INDEX(Maret!F$6:F$174,SMALL(IF(Maret!$L$6:$L$174=$C$1,ROW(Maret!$L$6:$L$174)-ROW(Maret!$L$6)+1),ROW(D67))))</f>
        <v/>
      </c>
      <c r="F70" s="8" t="str">
        <f t="array" ref="F70">IF($A70="","",INDEX(Maret!G$6:G$174,SMALL(IF(Maret!$L$6:$L$174=$C$1,ROW(Maret!$L$6:$L$174)-ROW(Maret!$L$6)+1),ROW(E67))))</f>
        <v/>
      </c>
      <c r="G70" s="8" t="str">
        <f t="array" ref="G70">IF($A70="","",INDEX(Maret!H$6:H$174,SMALL(IF(Maret!$L$6:$L$174=$C$1,ROW(Maret!$L$6:$L$174)-ROW(Maret!$L$6)+1),ROW(F67))))</f>
        <v/>
      </c>
      <c r="H70" s="8" t="str">
        <f t="array" ref="H70">IF($A70="","",INDEX(Maret!I$6:I$174,SMALL(IF(Maret!$L$6:$L$174=$C$1,ROW(Maret!$L$6:$L$174)-ROW(Maret!$L$6)+1),ROW(G67))))</f>
        <v/>
      </c>
      <c r="I70" s="8" t="str">
        <f t="array" ref="I70">IF($A70="","",INDEX(Maret!J$6:J$174,SMALL(IF(Maret!$L$6:$L$174=$C$1,ROW(Maret!$L$6:$L$174)-ROW(Maret!$L$6)+1),ROW(H67))))</f>
        <v/>
      </c>
      <c r="J70" s="8" t="str">
        <f t="array" ref="J70">IF($A70="","",INDEX(Maret!K$6:K$174,SMALL(IF(Maret!$L$6:$L$174=$C$1,ROW(Maret!$L$6:$L$174)-ROW(Maret!$L$6)+1),ROW(I67))))</f>
        <v/>
      </c>
      <c r="K70" s="9"/>
    </row>
    <row r="71" spans="1:11">
      <c r="A71" s="6" t="str">
        <f t="array" ref="A71">IFERROR(INDEX(Maret!B$6:B$174,SMALL(IF(Maret!$L$6:$L$174=$C$1,ROW(Maret!$L$6:$L$174)-ROW(Maret!$L$6)+1),ROW(A68))),"")</f>
        <v/>
      </c>
      <c r="B71" s="7"/>
      <c r="C71" s="7" t="str">
        <f t="array" ref="C71">IF($A71="","",INDEX(Maret!D$6:D$174,SMALL(IF(Maret!$L$6:$L$174=$C$1,ROW(Maret!$L$6:$L$174)-ROW(Maret!$L$6)+1),ROW(B68))))</f>
        <v/>
      </c>
      <c r="D71" s="8" t="str">
        <f t="array" ref="D71">IF($A71="","",INDEX(Maret!E$6:E$174,SMALL(IF(Maret!$L$6:$L$174=$C$1,ROW(Maret!$L$6:$L$174)-ROW(Maret!$L$6)+1),ROW(C68))))</f>
        <v/>
      </c>
      <c r="E71" s="8" t="str">
        <f t="array" ref="E71">IF($A71="","",INDEX(Maret!F$6:F$174,SMALL(IF(Maret!$L$6:$L$174=$C$1,ROW(Maret!$L$6:$L$174)-ROW(Maret!$L$6)+1),ROW(D68))))</f>
        <v/>
      </c>
      <c r="F71" s="8" t="str">
        <f t="array" ref="F71">IF($A71="","",INDEX(Maret!G$6:G$174,SMALL(IF(Maret!$L$6:$L$174=$C$1,ROW(Maret!$L$6:$L$174)-ROW(Maret!$L$6)+1),ROW(E68))))</f>
        <v/>
      </c>
      <c r="G71" s="8" t="str">
        <f t="array" ref="G71">IF($A71="","",INDEX(Maret!H$6:H$174,SMALL(IF(Maret!$L$6:$L$174=$C$1,ROW(Maret!$L$6:$L$174)-ROW(Maret!$L$6)+1),ROW(F68))))</f>
        <v/>
      </c>
      <c r="H71" s="8" t="str">
        <f t="array" ref="H71">IF($A71="","",INDEX(Maret!I$6:I$174,SMALL(IF(Maret!$L$6:$L$174=$C$1,ROW(Maret!$L$6:$L$174)-ROW(Maret!$L$6)+1),ROW(G68))))</f>
        <v/>
      </c>
      <c r="I71" s="8" t="str">
        <f t="array" ref="I71">IF($A71="","",INDEX(Maret!J$6:J$174,SMALL(IF(Maret!$L$6:$L$174=$C$1,ROW(Maret!$L$6:$L$174)-ROW(Maret!$L$6)+1),ROW(H68))))</f>
        <v/>
      </c>
      <c r="J71" s="8" t="str">
        <f t="array" ref="J71">IF($A71="","",INDEX(Maret!K$6:K$174,SMALL(IF(Maret!$L$6:$L$174=$C$1,ROW(Maret!$L$6:$L$174)-ROW(Maret!$L$6)+1),ROW(I68))))</f>
        <v/>
      </c>
      <c r="K71" s="9"/>
    </row>
    <row r="72" spans="1:11">
      <c r="A72" s="6" t="str">
        <f t="array" ref="A72">IFERROR(INDEX(Maret!B$6:B$174,SMALL(IF(Maret!$L$6:$L$174=$C$1,ROW(Maret!$L$6:$L$174)-ROW(Maret!$L$6)+1),ROW(A69))),"")</f>
        <v/>
      </c>
      <c r="B72" s="7"/>
      <c r="C72" s="7" t="str">
        <f t="array" ref="C72">IF($A72="","",INDEX(Maret!D$6:D$174,SMALL(IF(Maret!$L$6:$L$174=$C$1,ROW(Maret!$L$6:$L$174)-ROW(Maret!$L$6)+1),ROW(B69))))</f>
        <v/>
      </c>
      <c r="D72" s="8" t="str">
        <f t="array" ref="D72">IF($A72="","",INDEX(Maret!E$6:E$174,SMALL(IF(Maret!$L$6:$L$174=$C$1,ROW(Maret!$L$6:$L$174)-ROW(Maret!$L$6)+1),ROW(C69))))</f>
        <v/>
      </c>
      <c r="E72" s="8" t="str">
        <f t="array" ref="E72">IF($A72="","",INDEX(Maret!F$6:F$174,SMALL(IF(Maret!$L$6:$L$174=$C$1,ROW(Maret!$L$6:$L$174)-ROW(Maret!$L$6)+1),ROW(D69))))</f>
        <v/>
      </c>
      <c r="F72" s="8" t="str">
        <f t="array" ref="F72">IF($A72="","",INDEX(Maret!G$6:G$174,SMALL(IF(Maret!$L$6:$L$174=$C$1,ROW(Maret!$L$6:$L$174)-ROW(Maret!$L$6)+1),ROW(E69))))</f>
        <v/>
      </c>
      <c r="G72" s="8" t="str">
        <f t="array" ref="G72">IF($A72="","",INDEX(Maret!H$6:H$174,SMALL(IF(Maret!$L$6:$L$174=$C$1,ROW(Maret!$L$6:$L$174)-ROW(Maret!$L$6)+1),ROW(F69))))</f>
        <v/>
      </c>
      <c r="H72" s="8" t="str">
        <f t="array" ref="H72">IF($A72="","",INDEX(Maret!I$6:I$174,SMALL(IF(Maret!$L$6:$L$174=$C$1,ROW(Maret!$L$6:$L$174)-ROW(Maret!$L$6)+1),ROW(G69))))</f>
        <v/>
      </c>
      <c r="I72" s="8" t="str">
        <f t="array" ref="I72">IF($A72="","",INDEX(Maret!J$6:J$174,SMALL(IF(Maret!$L$6:$L$174=$C$1,ROW(Maret!$L$6:$L$174)-ROW(Maret!$L$6)+1),ROW(H69))))</f>
        <v/>
      </c>
      <c r="J72" s="8" t="str">
        <f t="array" ref="J72">IF($A72="","",INDEX(Maret!K$6:K$174,SMALL(IF(Maret!$L$6:$L$174=$C$1,ROW(Maret!$L$6:$L$174)-ROW(Maret!$L$6)+1),ROW(I69))))</f>
        <v/>
      </c>
      <c r="K72" s="9"/>
    </row>
    <row r="73" spans="1:11">
      <c r="A73" s="6" t="str">
        <f t="array" ref="A73">IFERROR(INDEX(Maret!B$6:B$174,SMALL(IF(Maret!$L$6:$L$174=$C$1,ROW(Maret!$L$6:$L$174)-ROW(Maret!$L$6)+1),ROW(A70))),"")</f>
        <v/>
      </c>
      <c r="B73" s="7"/>
      <c r="C73" s="7" t="str">
        <f t="array" ref="C73">IF($A73="","",INDEX(Maret!D$6:D$174,SMALL(IF(Maret!$L$6:$L$174=$C$1,ROW(Maret!$L$6:$L$174)-ROW(Maret!$L$6)+1),ROW(B70))))</f>
        <v/>
      </c>
      <c r="D73" s="8" t="str">
        <f t="array" ref="D73">IF($A73="","",INDEX(Maret!E$6:E$174,SMALL(IF(Maret!$L$6:$L$174=$C$1,ROW(Maret!$L$6:$L$174)-ROW(Maret!$L$6)+1),ROW(C70))))</f>
        <v/>
      </c>
      <c r="E73" s="8" t="str">
        <f t="array" ref="E73">IF($A73="","",INDEX(Maret!F$6:F$174,SMALL(IF(Maret!$L$6:$L$174=$C$1,ROW(Maret!$L$6:$L$174)-ROW(Maret!$L$6)+1),ROW(D70))))</f>
        <v/>
      </c>
      <c r="F73" s="8" t="str">
        <f t="array" ref="F73">IF($A73="","",INDEX(Maret!G$6:G$174,SMALL(IF(Maret!$L$6:$L$174=$C$1,ROW(Maret!$L$6:$L$174)-ROW(Maret!$L$6)+1),ROW(E70))))</f>
        <v/>
      </c>
      <c r="G73" s="8" t="str">
        <f t="array" ref="G73">IF($A73="","",INDEX(Maret!H$6:H$174,SMALL(IF(Maret!$L$6:$L$174=$C$1,ROW(Maret!$L$6:$L$174)-ROW(Maret!$L$6)+1),ROW(F70))))</f>
        <v/>
      </c>
      <c r="H73" s="8" t="str">
        <f t="array" ref="H73">IF($A73="","",INDEX(Maret!I$6:I$174,SMALL(IF(Maret!$L$6:$L$174=$C$1,ROW(Maret!$L$6:$L$174)-ROW(Maret!$L$6)+1),ROW(G70))))</f>
        <v/>
      </c>
      <c r="I73" s="8" t="str">
        <f t="array" ref="I73">IF($A73="","",INDEX(Maret!J$6:J$174,SMALL(IF(Maret!$L$6:$L$174=$C$1,ROW(Maret!$L$6:$L$174)-ROW(Maret!$L$6)+1),ROW(H70))))</f>
        <v/>
      </c>
      <c r="J73" s="8" t="str">
        <f t="array" ref="J73">IF($A73="","",INDEX(Maret!K$6:K$174,SMALL(IF(Maret!$L$6:$L$174=$C$1,ROW(Maret!$L$6:$L$174)-ROW(Maret!$L$6)+1),ROW(I70))))</f>
        <v/>
      </c>
      <c r="K73" s="9"/>
    </row>
    <row r="74" spans="1:11">
      <c r="A74" s="6" t="str">
        <f t="array" ref="A74">IFERROR(INDEX(Maret!B$6:B$174,SMALL(IF(Maret!$L$6:$L$174=$C$1,ROW(Maret!$L$6:$L$174)-ROW(Maret!$L$6)+1),ROW(A71))),"")</f>
        <v/>
      </c>
      <c r="B74" s="7"/>
      <c r="C74" s="7" t="str">
        <f t="array" ref="C74">IF($A74="","",INDEX(Maret!D$6:D$174,SMALL(IF(Maret!$L$6:$L$174=$C$1,ROW(Maret!$L$6:$L$174)-ROW(Maret!$L$6)+1),ROW(B71))))</f>
        <v/>
      </c>
      <c r="D74" s="8" t="str">
        <f t="array" ref="D74">IF($A74="","",INDEX(Maret!E$6:E$174,SMALL(IF(Maret!$L$6:$L$174=$C$1,ROW(Maret!$L$6:$L$174)-ROW(Maret!$L$6)+1),ROW(C71))))</f>
        <v/>
      </c>
      <c r="E74" s="8" t="str">
        <f t="array" ref="E74">IF($A74="","",INDEX(Maret!F$6:F$174,SMALL(IF(Maret!$L$6:$L$174=$C$1,ROW(Maret!$L$6:$L$174)-ROW(Maret!$L$6)+1),ROW(D71))))</f>
        <v/>
      </c>
      <c r="F74" s="8" t="str">
        <f t="array" ref="F74">IF($A74="","",INDEX(Maret!G$6:G$174,SMALL(IF(Maret!$L$6:$L$174=$C$1,ROW(Maret!$L$6:$L$174)-ROW(Maret!$L$6)+1),ROW(E71))))</f>
        <v/>
      </c>
      <c r="G74" s="8" t="str">
        <f t="array" ref="G74">IF($A74="","",INDEX(Maret!H$6:H$174,SMALL(IF(Maret!$L$6:$L$174=$C$1,ROW(Maret!$L$6:$L$174)-ROW(Maret!$L$6)+1),ROW(F71))))</f>
        <v/>
      </c>
      <c r="H74" s="8" t="str">
        <f t="array" ref="H74">IF($A74="","",INDEX(Maret!I$6:I$174,SMALL(IF(Maret!$L$6:$L$174=$C$1,ROW(Maret!$L$6:$L$174)-ROW(Maret!$L$6)+1),ROW(G71))))</f>
        <v/>
      </c>
      <c r="I74" s="8" t="str">
        <f t="array" ref="I74">IF($A74="","",INDEX(Maret!J$6:J$174,SMALL(IF(Maret!$L$6:$L$174=$C$1,ROW(Maret!$L$6:$L$174)-ROW(Maret!$L$6)+1),ROW(H71))))</f>
        <v/>
      </c>
      <c r="J74" s="8" t="str">
        <f t="array" ref="J74">IF($A74="","",INDEX(Maret!K$6:K$174,SMALL(IF(Maret!$L$6:$L$174=$C$1,ROW(Maret!$L$6:$L$174)-ROW(Maret!$L$6)+1),ROW(I71))))</f>
        <v/>
      </c>
      <c r="K74" s="9"/>
    </row>
    <row r="75" spans="1:11">
      <c r="A75" s="6" t="str">
        <f t="array" ref="A75">IFERROR(INDEX(Maret!B$6:B$174,SMALL(IF(Maret!$L$6:$L$174=$C$1,ROW(Maret!$L$6:$L$174)-ROW(Maret!$L$6)+1),ROW(A72))),"")</f>
        <v/>
      </c>
      <c r="B75" s="7"/>
      <c r="C75" s="7" t="str">
        <f t="array" ref="C75">IF($A75="","",INDEX(Maret!D$6:D$174,SMALL(IF(Maret!$L$6:$L$174=$C$1,ROW(Maret!$L$6:$L$174)-ROW(Maret!$L$6)+1),ROW(B72))))</f>
        <v/>
      </c>
      <c r="D75" s="8" t="str">
        <f t="array" ref="D75">IF($A75="","",INDEX(Maret!E$6:E$174,SMALL(IF(Maret!$L$6:$L$174=$C$1,ROW(Maret!$L$6:$L$174)-ROW(Maret!$L$6)+1),ROW(C72))))</f>
        <v/>
      </c>
      <c r="E75" s="8" t="str">
        <f t="array" ref="E75">IF($A75="","",INDEX(Maret!F$6:F$174,SMALL(IF(Maret!$L$6:$L$174=$C$1,ROW(Maret!$L$6:$L$174)-ROW(Maret!$L$6)+1),ROW(D72))))</f>
        <v/>
      </c>
      <c r="F75" s="8" t="str">
        <f t="array" ref="F75">IF($A75="","",INDEX(Maret!G$6:G$174,SMALL(IF(Maret!$L$6:$L$174=$C$1,ROW(Maret!$L$6:$L$174)-ROW(Maret!$L$6)+1),ROW(E72))))</f>
        <v/>
      </c>
      <c r="G75" s="8" t="str">
        <f t="array" ref="G75">IF($A75="","",INDEX(Maret!H$6:H$174,SMALL(IF(Maret!$L$6:$L$174=$C$1,ROW(Maret!$L$6:$L$174)-ROW(Maret!$L$6)+1),ROW(F72))))</f>
        <v/>
      </c>
      <c r="H75" s="8" t="str">
        <f t="array" ref="H75">IF($A75="","",INDEX(Maret!I$6:I$174,SMALL(IF(Maret!$L$6:$L$174=$C$1,ROW(Maret!$L$6:$L$174)-ROW(Maret!$L$6)+1),ROW(G72))))</f>
        <v/>
      </c>
      <c r="I75" s="8" t="str">
        <f t="array" ref="I75">IF($A75="","",INDEX(Maret!J$6:J$174,SMALL(IF(Maret!$L$6:$L$174=$C$1,ROW(Maret!$L$6:$L$174)-ROW(Maret!$L$6)+1),ROW(H72))))</f>
        <v/>
      </c>
      <c r="J75" s="8" t="str">
        <f t="array" ref="J75">IF($A75="","",INDEX(Maret!K$6:K$174,SMALL(IF(Maret!$L$6:$L$174=$C$1,ROW(Maret!$L$6:$L$174)-ROW(Maret!$L$6)+1),ROW(I72))))</f>
        <v/>
      </c>
      <c r="K75" s="9"/>
    </row>
    <row r="76" spans="1:11">
      <c r="A76" s="6" t="str">
        <f t="array" ref="A76">IFERROR(INDEX(Maret!B$6:B$174,SMALL(IF(Maret!$L$6:$L$174=$C$1,ROW(Maret!$L$6:$L$174)-ROW(Maret!$L$6)+1),ROW(A73))),"")</f>
        <v/>
      </c>
      <c r="B76" s="7"/>
      <c r="C76" s="7" t="str">
        <f t="array" ref="C76">IF($A76="","",INDEX(Maret!D$6:D$174,SMALL(IF(Maret!$L$6:$L$174=$C$1,ROW(Maret!$L$6:$L$174)-ROW(Maret!$L$6)+1),ROW(B73))))</f>
        <v/>
      </c>
      <c r="D76" s="8" t="str">
        <f t="array" ref="D76">IF($A76="","",INDEX(Maret!E$6:E$174,SMALL(IF(Maret!$L$6:$L$174=$C$1,ROW(Maret!$L$6:$L$174)-ROW(Maret!$L$6)+1),ROW(C73))))</f>
        <v/>
      </c>
      <c r="E76" s="8" t="str">
        <f t="array" ref="E76">IF($A76="","",INDEX(Maret!F$6:F$174,SMALL(IF(Maret!$L$6:$L$174=$C$1,ROW(Maret!$L$6:$L$174)-ROW(Maret!$L$6)+1),ROW(D73))))</f>
        <v/>
      </c>
      <c r="F76" s="8" t="str">
        <f t="array" ref="F76">IF($A76="","",INDEX(Maret!G$6:G$174,SMALL(IF(Maret!$L$6:$L$174=$C$1,ROW(Maret!$L$6:$L$174)-ROW(Maret!$L$6)+1),ROW(E73))))</f>
        <v/>
      </c>
      <c r="G76" s="8" t="str">
        <f t="array" ref="G76">IF($A76="","",INDEX(Maret!H$6:H$174,SMALL(IF(Maret!$L$6:$L$174=$C$1,ROW(Maret!$L$6:$L$174)-ROW(Maret!$L$6)+1),ROW(F73))))</f>
        <v/>
      </c>
      <c r="H76" s="8" t="str">
        <f t="array" ref="H76">IF($A76="","",INDEX(Maret!I$6:I$174,SMALL(IF(Maret!$L$6:$L$174=$C$1,ROW(Maret!$L$6:$L$174)-ROW(Maret!$L$6)+1),ROW(G73))))</f>
        <v/>
      </c>
      <c r="I76" s="8" t="str">
        <f t="array" ref="I76">IF($A76="","",INDEX(Maret!J$6:J$174,SMALL(IF(Maret!$L$6:$L$174=$C$1,ROW(Maret!$L$6:$L$174)-ROW(Maret!$L$6)+1),ROW(H73))))</f>
        <v/>
      </c>
      <c r="J76" s="8" t="str">
        <f t="array" ref="J76">IF($A76="","",INDEX(Maret!K$6:K$174,SMALL(IF(Maret!$L$6:$L$174=$C$1,ROW(Maret!$L$6:$L$174)-ROW(Maret!$L$6)+1),ROW(I73))))</f>
        <v/>
      </c>
      <c r="K76" s="9"/>
    </row>
    <row r="77" spans="1:11">
      <c r="A77" s="6" t="str">
        <f t="array" ref="A77">IFERROR(INDEX(Maret!B$6:B$174,SMALL(IF(Maret!$L$6:$L$174=$C$1,ROW(Maret!$L$6:$L$174)-ROW(Maret!$L$6)+1),ROW(A74))),"")</f>
        <v/>
      </c>
      <c r="B77" s="7"/>
      <c r="C77" s="7" t="str">
        <f t="array" ref="C77">IF($A77="","",INDEX(Maret!D$6:D$174,SMALL(IF(Maret!$L$6:$L$174=$C$1,ROW(Maret!$L$6:$L$174)-ROW(Maret!$L$6)+1),ROW(B74))))</f>
        <v/>
      </c>
      <c r="D77" s="8" t="str">
        <f t="array" ref="D77">IF($A77="","",INDEX(Maret!E$6:E$174,SMALL(IF(Maret!$L$6:$L$174=$C$1,ROW(Maret!$L$6:$L$174)-ROW(Maret!$L$6)+1),ROW(C74))))</f>
        <v/>
      </c>
      <c r="E77" s="8" t="str">
        <f t="array" ref="E77">IF($A77="","",INDEX(Maret!F$6:F$174,SMALL(IF(Maret!$L$6:$L$174=$C$1,ROW(Maret!$L$6:$L$174)-ROW(Maret!$L$6)+1),ROW(D74))))</f>
        <v/>
      </c>
      <c r="F77" s="8" t="str">
        <f t="array" ref="F77">IF($A77="","",INDEX(Maret!G$6:G$174,SMALL(IF(Maret!$L$6:$L$174=$C$1,ROW(Maret!$L$6:$L$174)-ROW(Maret!$L$6)+1),ROW(E74))))</f>
        <v/>
      </c>
      <c r="G77" s="8" t="str">
        <f t="array" ref="G77">IF($A77="","",INDEX(Maret!H$6:H$174,SMALL(IF(Maret!$L$6:$L$174=$C$1,ROW(Maret!$L$6:$L$174)-ROW(Maret!$L$6)+1),ROW(F74))))</f>
        <v/>
      </c>
      <c r="H77" s="8" t="str">
        <f t="array" ref="H77">IF($A77="","",INDEX(Maret!I$6:I$174,SMALL(IF(Maret!$L$6:$L$174=$C$1,ROW(Maret!$L$6:$L$174)-ROW(Maret!$L$6)+1),ROW(G74))))</f>
        <v/>
      </c>
      <c r="I77" s="8" t="str">
        <f t="array" ref="I77">IF($A77="","",INDEX(Maret!J$6:J$174,SMALL(IF(Maret!$L$6:$L$174=$C$1,ROW(Maret!$L$6:$L$174)-ROW(Maret!$L$6)+1),ROW(H74))))</f>
        <v/>
      </c>
      <c r="J77" s="8" t="str">
        <f t="array" ref="J77">IF($A77="","",INDEX(Maret!K$6:K$174,SMALL(IF(Maret!$L$6:$L$174=$C$1,ROW(Maret!$L$6:$L$174)-ROW(Maret!$L$6)+1),ROW(I74))))</f>
        <v/>
      </c>
      <c r="K77" s="9"/>
    </row>
    <row r="78" spans="1:11">
      <c r="A78" s="6" t="str">
        <f t="array" ref="A78">IFERROR(INDEX(Maret!B$6:B$174,SMALL(IF(Maret!$L$6:$L$174=$C$1,ROW(Maret!$L$6:$L$174)-ROW(Maret!$L$6)+1),ROW(A75))),"")</f>
        <v/>
      </c>
      <c r="B78" s="7"/>
      <c r="C78" s="7" t="str">
        <f t="array" ref="C78">IF($A78="","",INDEX(Maret!D$6:D$174,SMALL(IF(Maret!$L$6:$L$174=$C$1,ROW(Maret!$L$6:$L$174)-ROW(Maret!$L$6)+1),ROW(B75))))</f>
        <v/>
      </c>
      <c r="D78" s="8" t="str">
        <f t="array" ref="D78">IF($A78="","",INDEX(Maret!E$6:E$174,SMALL(IF(Maret!$L$6:$L$174=$C$1,ROW(Maret!$L$6:$L$174)-ROW(Maret!$L$6)+1),ROW(C75))))</f>
        <v/>
      </c>
      <c r="E78" s="8" t="str">
        <f t="array" ref="E78">IF($A78="","",INDEX(Maret!F$6:F$174,SMALL(IF(Maret!$L$6:$L$174=$C$1,ROW(Maret!$L$6:$L$174)-ROW(Maret!$L$6)+1),ROW(D75))))</f>
        <v/>
      </c>
      <c r="F78" s="8" t="str">
        <f t="array" ref="F78">IF($A78="","",INDEX(Maret!G$6:G$174,SMALL(IF(Maret!$L$6:$L$174=$C$1,ROW(Maret!$L$6:$L$174)-ROW(Maret!$L$6)+1),ROW(E75))))</f>
        <v/>
      </c>
      <c r="G78" s="8" t="str">
        <f t="array" ref="G78">IF($A78="","",INDEX(Maret!H$6:H$174,SMALL(IF(Maret!$L$6:$L$174=$C$1,ROW(Maret!$L$6:$L$174)-ROW(Maret!$L$6)+1),ROW(F75))))</f>
        <v/>
      </c>
      <c r="H78" s="8" t="str">
        <f t="array" ref="H78">IF($A78="","",INDEX(Maret!I$6:I$174,SMALL(IF(Maret!$L$6:$L$174=$C$1,ROW(Maret!$L$6:$L$174)-ROW(Maret!$L$6)+1),ROW(G75))))</f>
        <v/>
      </c>
      <c r="I78" s="8" t="str">
        <f t="array" ref="I78">IF($A78="","",INDEX(Maret!J$6:J$174,SMALL(IF(Maret!$L$6:$L$174=$C$1,ROW(Maret!$L$6:$L$174)-ROW(Maret!$L$6)+1),ROW(H75))))</f>
        <v/>
      </c>
      <c r="J78" s="8" t="str">
        <f t="array" ref="J78">IF($A78="","",INDEX(Maret!K$6:K$174,SMALL(IF(Maret!$L$6:$L$174=$C$1,ROW(Maret!$L$6:$L$174)-ROW(Maret!$L$6)+1),ROW(I75))))</f>
        <v/>
      </c>
      <c r="K78" s="9"/>
    </row>
    <row r="79" spans="1:11">
      <c r="A79" s="6" t="str">
        <f t="array" ref="A79">IFERROR(INDEX(Maret!B$6:B$174,SMALL(IF(Maret!$L$6:$L$174=$C$1,ROW(Maret!$L$6:$L$174)-ROW(Maret!$L$6)+1),ROW(A76))),"")</f>
        <v/>
      </c>
      <c r="B79" s="7"/>
      <c r="C79" s="7" t="str">
        <f t="array" ref="C79">IF($A79="","",INDEX(Maret!D$6:D$174,SMALL(IF(Maret!$L$6:$L$174=$C$1,ROW(Maret!$L$6:$L$174)-ROW(Maret!$L$6)+1),ROW(B76))))</f>
        <v/>
      </c>
      <c r="D79" s="8" t="str">
        <f t="array" ref="D79">IF($A79="","",INDEX(Maret!E$6:E$174,SMALL(IF(Maret!$L$6:$L$174=$C$1,ROW(Maret!$L$6:$L$174)-ROW(Maret!$L$6)+1),ROW(C76))))</f>
        <v/>
      </c>
      <c r="E79" s="8" t="str">
        <f t="array" ref="E79">IF($A79="","",INDEX(Maret!F$6:F$174,SMALL(IF(Maret!$L$6:$L$174=$C$1,ROW(Maret!$L$6:$L$174)-ROW(Maret!$L$6)+1),ROW(D76))))</f>
        <v/>
      </c>
      <c r="F79" s="8" t="str">
        <f t="array" ref="F79">IF($A79="","",INDEX(Maret!G$6:G$174,SMALL(IF(Maret!$L$6:$L$174=$C$1,ROW(Maret!$L$6:$L$174)-ROW(Maret!$L$6)+1),ROW(E76))))</f>
        <v/>
      </c>
      <c r="G79" s="8" t="str">
        <f t="array" ref="G79">IF($A79="","",INDEX(Maret!H$6:H$174,SMALL(IF(Maret!$L$6:$L$174=$C$1,ROW(Maret!$L$6:$L$174)-ROW(Maret!$L$6)+1),ROW(F76))))</f>
        <v/>
      </c>
      <c r="H79" s="8" t="str">
        <f t="array" ref="H79">IF($A79="","",INDEX(Maret!I$6:I$174,SMALL(IF(Maret!$L$6:$L$174=$C$1,ROW(Maret!$L$6:$L$174)-ROW(Maret!$L$6)+1),ROW(G76))))</f>
        <v/>
      </c>
      <c r="I79" s="8" t="str">
        <f t="array" ref="I79">IF($A79="","",INDEX(Maret!J$6:J$174,SMALL(IF(Maret!$L$6:$L$174=$C$1,ROW(Maret!$L$6:$L$174)-ROW(Maret!$L$6)+1),ROW(H76))))</f>
        <v/>
      </c>
      <c r="J79" s="8" t="str">
        <f t="array" ref="J79">IF($A79="","",INDEX(Maret!K$6:K$174,SMALL(IF(Maret!$L$6:$L$174=$C$1,ROW(Maret!$L$6:$L$174)-ROW(Maret!$L$6)+1),ROW(I76))))</f>
        <v/>
      </c>
      <c r="K79" s="9"/>
    </row>
    <row r="80" spans="1:11">
      <c r="A80" s="6" t="str">
        <f t="array" ref="A80">IFERROR(INDEX(Maret!B$6:B$174,SMALL(IF(Maret!$L$6:$L$174=$C$1,ROW(Maret!$L$6:$L$174)-ROW(Maret!$L$6)+1),ROW(A77))),"")</f>
        <v/>
      </c>
      <c r="B80" s="7"/>
      <c r="C80" s="7" t="str">
        <f t="array" ref="C80">IF($A80="","",INDEX(Maret!D$6:D$174,SMALL(IF(Maret!$L$6:$L$174=$C$1,ROW(Maret!$L$6:$L$174)-ROW(Maret!$L$6)+1),ROW(B77))))</f>
        <v/>
      </c>
      <c r="D80" s="8" t="str">
        <f t="array" ref="D80">IF($A80="","",INDEX(Maret!E$6:E$174,SMALL(IF(Maret!$L$6:$L$174=$C$1,ROW(Maret!$L$6:$L$174)-ROW(Maret!$L$6)+1),ROW(C77))))</f>
        <v/>
      </c>
      <c r="E80" s="8" t="str">
        <f t="array" ref="E80">IF($A80="","",INDEX(Maret!F$6:F$174,SMALL(IF(Maret!$L$6:$L$174=$C$1,ROW(Maret!$L$6:$L$174)-ROW(Maret!$L$6)+1),ROW(D77))))</f>
        <v/>
      </c>
      <c r="F80" s="8" t="str">
        <f t="array" ref="F80">IF($A80="","",INDEX(Maret!G$6:G$174,SMALL(IF(Maret!$L$6:$L$174=$C$1,ROW(Maret!$L$6:$L$174)-ROW(Maret!$L$6)+1),ROW(E77))))</f>
        <v/>
      </c>
      <c r="G80" s="8" t="str">
        <f t="array" ref="G80">IF($A80="","",INDEX(Maret!H$6:H$174,SMALL(IF(Maret!$L$6:$L$174=$C$1,ROW(Maret!$L$6:$L$174)-ROW(Maret!$L$6)+1),ROW(F77))))</f>
        <v/>
      </c>
      <c r="H80" s="8" t="str">
        <f t="array" ref="H80">IF($A80="","",INDEX(Maret!I$6:I$174,SMALL(IF(Maret!$L$6:$L$174=$C$1,ROW(Maret!$L$6:$L$174)-ROW(Maret!$L$6)+1),ROW(G77))))</f>
        <v/>
      </c>
      <c r="I80" s="8" t="str">
        <f t="array" ref="I80">IF($A80="","",INDEX(Maret!J$6:J$174,SMALL(IF(Maret!$L$6:$L$174=$C$1,ROW(Maret!$L$6:$L$174)-ROW(Maret!$L$6)+1),ROW(H77))))</f>
        <v/>
      </c>
      <c r="J80" s="8" t="str">
        <f t="array" ref="J80">IF($A80="","",INDEX(Maret!K$6:K$174,SMALL(IF(Maret!$L$6:$L$174=$C$1,ROW(Maret!$L$6:$L$174)-ROW(Maret!$L$6)+1),ROW(I77))))</f>
        <v/>
      </c>
      <c r="K80" s="9"/>
    </row>
    <row r="81" spans="1:11">
      <c r="A81" s="6" t="str">
        <f t="array" ref="A81">IFERROR(INDEX(Maret!B$6:B$174,SMALL(IF(Maret!$L$6:$L$174=$C$1,ROW(Maret!$L$6:$L$174)-ROW(Maret!$L$6)+1),ROW(A78))),"")</f>
        <v/>
      </c>
      <c r="B81" s="7"/>
      <c r="C81" s="7" t="str">
        <f t="array" ref="C81">IF($A81="","",INDEX(Maret!D$6:D$174,SMALL(IF(Maret!$L$6:$L$174=$C$1,ROW(Maret!$L$6:$L$174)-ROW(Maret!$L$6)+1),ROW(B78))))</f>
        <v/>
      </c>
      <c r="D81" s="8" t="str">
        <f t="array" ref="D81">IF($A81="","",INDEX(Maret!E$6:E$174,SMALL(IF(Maret!$L$6:$L$174=$C$1,ROW(Maret!$L$6:$L$174)-ROW(Maret!$L$6)+1),ROW(C78))))</f>
        <v/>
      </c>
      <c r="E81" s="8" t="str">
        <f t="array" ref="E81">IF($A81="","",INDEX(Maret!F$6:F$174,SMALL(IF(Maret!$L$6:$L$174=$C$1,ROW(Maret!$L$6:$L$174)-ROW(Maret!$L$6)+1),ROW(D78))))</f>
        <v/>
      </c>
      <c r="F81" s="8" t="str">
        <f t="array" ref="F81">IF($A81="","",INDEX(Maret!G$6:G$174,SMALL(IF(Maret!$L$6:$L$174=$C$1,ROW(Maret!$L$6:$L$174)-ROW(Maret!$L$6)+1),ROW(E78))))</f>
        <v/>
      </c>
      <c r="G81" s="8" t="str">
        <f t="array" ref="G81">IF($A81="","",INDEX(Maret!H$6:H$174,SMALL(IF(Maret!$L$6:$L$174=$C$1,ROW(Maret!$L$6:$L$174)-ROW(Maret!$L$6)+1),ROW(F78))))</f>
        <v/>
      </c>
      <c r="H81" s="8" t="str">
        <f t="array" ref="H81">IF($A81="","",INDEX(Maret!I$6:I$174,SMALL(IF(Maret!$L$6:$L$174=$C$1,ROW(Maret!$L$6:$L$174)-ROW(Maret!$L$6)+1),ROW(G78))))</f>
        <v/>
      </c>
      <c r="I81" s="8" t="str">
        <f t="array" ref="I81">IF($A81="","",INDEX(Maret!J$6:J$174,SMALL(IF(Maret!$L$6:$L$174=$C$1,ROW(Maret!$L$6:$L$174)-ROW(Maret!$L$6)+1),ROW(H78))))</f>
        <v/>
      </c>
      <c r="J81" s="8" t="str">
        <f t="array" ref="J81">IF($A81="","",INDEX(Maret!K$6:K$174,SMALL(IF(Maret!$L$6:$L$174=$C$1,ROW(Maret!$L$6:$L$174)-ROW(Maret!$L$6)+1),ROW(I78))))</f>
        <v/>
      </c>
      <c r="K81" s="9"/>
    </row>
    <row r="82" spans="1:11">
      <c r="A82" s="6" t="str">
        <f t="array" ref="A82">IFERROR(INDEX(Maret!B$6:B$174,SMALL(IF(Maret!$L$6:$L$174=$C$1,ROW(Maret!$L$6:$L$174)-ROW(Maret!$L$6)+1),ROW(A79))),"")</f>
        <v/>
      </c>
      <c r="B82" s="7"/>
      <c r="C82" s="7" t="str">
        <f t="array" ref="C82">IF($A82="","",INDEX(Maret!D$6:D$174,SMALL(IF(Maret!$L$6:$L$174=$C$1,ROW(Maret!$L$6:$L$174)-ROW(Maret!$L$6)+1),ROW(B79))))</f>
        <v/>
      </c>
      <c r="D82" s="8" t="str">
        <f t="array" ref="D82">IF($A82="","",INDEX(Maret!E$6:E$174,SMALL(IF(Maret!$L$6:$L$174=$C$1,ROW(Maret!$L$6:$L$174)-ROW(Maret!$L$6)+1),ROW(C79))))</f>
        <v/>
      </c>
      <c r="E82" s="8" t="str">
        <f t="array" ref="E82">IF($A82="","",INDEX(Maret!F$6:F$174,SMALL(IF(Maret!$L$6:$L$174=$C$1,ROW(Maret!$L$6:$L$174)-ROW(Maret!$L$6)+1),ROW(D79))))</f>
        <v/>
      </c>
      <c r="F82" s="8" t="str">
        <f t="array" ref="F82">IF($A82="","",INDEX(Maret!G$6:G$174,SMALL(IF(Maret!$L$6:$L$174=$C$1,ROW(Maret!$L$6:$L$174)-ROW(Maret!$L$6)+1),ROW(E79))))</f>
        <v/>
      </c>
      <c r="G82" s="8" t="str">
        <f t="array" ref="G82">IF($A82="","",INDEX(Maret!H$6:H$174,SMALL(IF(Maret!$L$6:$L$174=$C$1,ROW(Maret!$L$6:$L$174)-ROW(Maret!$L$6)+1),ROW(F79))))</f>
        <v/>
      </c>
      <c r="H82" s="8" t="str">
        <f t="array" ref="H82">IF($A82="","",INDEX(Maret!I$6:I$174,SMALL(IF(Maret!$L$6:$L$174=$C$1,ROW(Maret!$L$6:$L$174)-ROW(Maret!$L$6)+1),ROW(G79))))</f>
        <v/>
      </c>
      <c r="I82" s="8" t="str">
        <f t="array" ref="I82">IF($A82="","",INDEX(Maret!J$6:J$174,SMALL(IF(Maret!$L$6:$L$174=$C$1,ROW(Maret!$L$6:$L$174)-ROW(Maret!$L$6)+1),ROW(H79))))</f>
        <v/>
      </c>
      <c r="J82" s="8" t="str">
        <f t="array" ref="J82">IF($A82="","",INDEX(Maret!K$6:K$174,SMALL(IF(Maret!$L$6:$L$174=$C$1,ROW(Maret!$L$6:$L$174)-ROW(Maret!$L$6)+1),ROW(I79))))</f>
        <v/>
      </c>
      <c r="K82" s="9"/>
    </row>
    <row r="83" spans="1:11">
      <c r="A83" s="6" t="str">
        <f t="array" ref="A83">IFERROR(INDEX(Maret!B$6:B$174,SMALL(IF(Maret!$L$6:$L$174=$C$1,ROW(Maret!$L$6:$L$174)-ROW(Maret!$L$6)+1),ROW(A80))),"")</f>
        <v/>
      </c>
      <c r="B83" s="7"/>
      <c r="C83" s="7" t="str">
        <f t="array" ref="C83">IF($A83="","",INDEX(Maret!D$6:D$174,SMALL(IF(Maret!$L$6:$L$174=$C$1,ROW(Maret!$L$6:$L$174)-ROW(Maret!$L$6)+1),ROW(B80))))</f>
        <v/>
      </c>
      <c r="D83" s="8" t="str">
        <f t="array" ref="D83">IF($A83="","",INDEX(Maret!E$6:E$174,SMALL(IF(Maret!$L$6:$L$174=$C$1,ROW(Maret!$L$6:$L$174)-ROW(Maret!$L$6)+1),ROW(C80))))</f>
        <v/>
      </c>
      <c r="E83" s="8" t="str">
        <f t="array" ref="E83">IF($A83="","",INDEX(Maret!F$6:F$174,SMALL(IF(Maret!$L$6:$L$174=$C$1,ROW(Maret!$L$6:$L$174)-ROW(Maret!$L$6)+1),ROW(D80))))</f>
        <v/>
      </c>
      <c r="F83" s="8" t="str">
        <f t="array" ref="F83">IF($A83="","",INDEX(Maret!G$6:G$174,SMALL(IF(Maret!$L$6:$L$174=$C$1,ROW(Maret!$L$6:$L$174)-ROW(Maret!$L$6)+1),ROW(E80))))</f>
        <v/>
      </c>
      <c r="G83" s="8" t="str">
        <f t="array" ref="G83">IF($A83="","",INDEX(Maret!H$6:H$174,SMALL(IF(Maret!$L$6:$L$174=$C$1,ROW(Maret!$L$6:$L$174)-ROW(Maret!$L$6)+1),ROW(F80))))</f>
        <v/>
      </c>
      <c r="H83" s="8" t="str">
        <f t="array" ref="H83">IF($A83="","",INDEX(Maret!I$6:I$174,SMALL(IF(Maret!$L$6:$L$174=$C$1,ROW(Maret!$L$6:$L$174)-ROW(Maret!$L$6)+1),ROW(G80))))</f>
        <v/>
      </c>
      <c r="I83" s="8" t="str">
        <f t="array" ref="I83">IF($A83="","",INDEX(Maret!J$6:J$174,SMALL(IF(Maret!$L$6:$L$174=$C$1,ROW(Maret!$L$6:$L$174)-ROW(Maret!$L$6)+1),ROW(H80))))</f>
        <v/>
      </c>
      <c r="J83" s="8" t="str">
        <f t="array" ref="J83">IF($A83="","",INDEX(Maret!K$6:K$174,SMALL(IF(Maret!$L$6:$L$174=$C$1,ROW(Maret!$L$6:$L$174)-ROW(Maret!$L$6)+1),ROW(I80))))</f>
        <v/>
      </c>
      <c r="K83" s="9"/>
    </row>
    <row r="84" spans="1:11">
      <c r="A84" s="6" t="str">
        <f t="array" ref="A84">IFERROR(INDEX(Maret!B$6:B$174,SMALL(IF(Maret!$L$6:$L$174=$C$1,ROW(Maret!$L$6:$L$174)-ROW(Maret!$L$6)+1),ROW(A81))),"")</f>
        <v/>
      </c>
      <c r="B84" s="7"/>
      <c r="C84" s="7" t="str">
        <f t="array" ref="C84">IF($A84="","",INDEX(Maret!D$6:D$174,SMALL(IF(Maret!$L$6:$L$174=$C$1,ROW(Maret!$L$6:$L$174)-ROW(Maret!$L$6)+1),ROW(B81))))</f>
        <v/>
      </c>
      <c r="D84" s="8" t="str">
        <f t="array" ref="D84">IF($A84="","",INDEX(Maret!E$6:E$174,SMALL(IF(Maret!$L$6:$L$174=$C$1,ROW(Maret!$L$6:$L$174)-ROW(Maret!$L$6)+1),ROW(C81))))</f>
        <v/>
      </c>
      <c r="E84" s="8" t="str">
        <f t="array" ref="E84">IF($A84="","",INDEX(Maret!F$6:F$174,SMALL(IF(Maret!$L$6:$L$174=$C$1,ROW(Maret!$L$6:$L$174)-ROW(Maret!$L$6)+1),ROW(D81))))</f>
        <v/>
      </c>
      <c r="F84" s="8" t="str">
        <f t="array" ref="F84">IF($A84="","",INDEX(Maret!G$6:G$174,SMALL(IF(Maret!$L$6:$L$174=$C$1,ROW(Maret!$L$6:$L$174)-ROW(Maret!$L$6)+1),ROW(E81))))</f>
        <v/>
      </c>
      <c r="G84" s="8" t="str">
        <f t="array" ref="G84">IF($A84="","",INDEX(Maret!H$6:H$174,SMALL(IF(Maret!$L$6:$L$174=$C$1,ROW(Maret!$L$6:$L$174)-ROW(Maret!$L$6)+1),ROW(F81))))</f>
        <v/>
      </c>
      <c r="H84" s="8" t="str">
        <f t="array" ref="H84">IF($A84="","",INDEX(Maret!I$6:I$174,SMALL(IF(Maret!$L$6:$L$174=$C$1,ROW(Maret!$L$6:$L$174)-ROW(Maret!$L$6)+1),ROW(G81))))</f>
        <v/>
      </c>
      <c r="I84" s="8" t="str">
        <f t="array" ref="I84">IF($A84="","",INDEX(Maret!J$6:J$174,SMALL(IF(Maret!$L$6:$L$174=$C$1,ROW(Maret!$L$6:$L$174)-ROW(Maret!$L$6)+1),ROW(H81))))</f>
        <v/>
      </c>
      <c r="J84" s="8" t="str">
        <f t="array" ref="J84">IF($A84="","",INDEX(Maret!K$6:K$174,SMALL(IF(Maret!$L$6:$L$174=$C$1,ROW(Maret!$L$6:$L$174)-ROW(Maret!$L$6)+1),ROW(I81))))</f>
        <v/>
      </c>
      <c r="K84" s="9"/>
    </row>
    <row r="85" spans="1:11">
      <c r="A85" s="6" t="str">
        <f t="array" ref="A85">IFERROR(INDEX(Maret!B$6:B$174,SMALL(IF(Maret!$L$6:$L$174=$C$1,ROW(Maret!$L$6:$L$174)-ROW(Maret!$L$6)+1),ROW(A82))),"")</f>
        <v/>
      </c>
      <c r="B85" s="7"/>
      <c r="C85" s="7" t="str">
        <f t="array" ref="C85">IF($A85="","",INDEX(Maret!D$6:D$174,SMALL(IF(Maret!$L$6:$L$174=$C$1,ROW(Maret!$L$6:$L$174)-ROW(Maret!$L$6)+1),ROW(B82))))</f>
        <v/>
      </c>
      <c r="D85" s="8" t="str">
        <f t="array" ref="D85">IF($A85="","",INDEX(Maret!E$6:E$174,SMALL(IF(Maret!$L$6:$L$174=$C$1,ROW(Maret!$L$6:$L$174)-ROW(Maret!$L$6)+1),ROW(C82))))</f>
        <v/>
      </c>
      <c r="E85" s="8" t="str">
        <f t="array" ref="E85">IF($A85="","",INDEX(Maret!F$6:F$174,SMALL(IF(Maret!$L$6:$L$174=$C$1,ROW(Maret!$L$6:$L$174)-ROW(Maret!$L$6)+1),ROW(D82))))</f>
        <v/>
      </c>
      <c r="F85" s="8" t="str">
        <f t="array" ref="F85">IF($A85="","",INDEX(Maret!G$6:G$174,SMALL(IF(Maret!$L$6:$L$174=$C$1,ROW(Maret!$L$6:$L$174)-ROW(Maret!$L$6)+1),ROW(E82))))</f>
        <v/>
      </c>
      <c r="G85" s="8" t="str">
        <f t="array" ref="G85">IF($A85="","",INDEX(Maret!H$6:H$174,SMALL(IF(Maret!$L$6:$L$174=$C$1,ROW(Maret!$L$6:$L$174)-ROW(Maret!$L$6)+1),ROW(F82))))</f>
        <v/>
      </c>
      <c r="H85" s="8" t="str">
        <f t="array" ref="H85">IF($A85="","",INDEX(Maret!I$6:I$174,SMALL(IF(Maret!$L$6:$L$174=$C$1,ROW(Maret!$L$6:$L$174)-ROW(Maret!$L$6)+1),ROW(G82))))</f>
        <v/>
      </c>
      <c r="I85" s="8" t="str">
        <f t="array" ref="I85">IF($A85="","",INDEX(Maret!J$6:J$174,SMALL(IF(Maret!$L$6:$L$174=$C$1,ROW(Maret!$L$6:$L$174)-ROW(Maret!$L$6)+1),ROW(H82))))</f>
        <v/>
      </c>
      <c r="J85" s="8" t="str">
        <f t="array" ref="J85">IF($A85="","",INDEX(Maret!K$6:K$174,SMALL(IF(Maret!$L$6:$L$174=$C$1,ROW(Maret!$L$6:$L$174)-ROW(Maret!$L$6)+1),ROW(I82))))</f>
        <v/>
      </c>
      <c r="K85" s="9"/>
    </row>
    <row r="86" spans="1:11">
      <c r="A86" s="6" t="str">
        <f t="array" ref="A86">IFERROR(INDEX(Maret!B$6:B$174,SMALL(IF(Maret!$L$6:$L$174=$C$1,ROW(Maret!$L$6:$L$174)-ROW(Maret!$L$6)+1),ROW(A83))),"")</f>
        <v/>
      </c>
      <c r="B86" s="7"/>
      <c r="C86" s="7" t="str">
        <f t="array" ref="C86">IF($A86="","",INDEX(Maret!D$6:D$174,SMALL(IF(Maret!$L$6:$L$174=$C$1,ROW(Maret!$L$6:$L$174)-ROW(Maret!$L$6)+1),ROW(B83))))</f>
        <v/>
      </c>
      <c r="D86" s="8" t="str">
        <f t="array" ref="D86">IF($A86="","",INDEX(Maret!E$6:E$174,SMALL(IF(Maret!$L$6:$L$174=$C$1,ROW(Maret!$L$6:$L$174)-ROW(Maret!$L$6)+1),ROW(C83))))</f>
        <v/>
      </c>
      <c r="E86" s="8" t="str">
        <f t="array" ref="E86">IF($A86="","",INDEX(Maret!F$6:F$174,SMALL(IF(Maret!$L$6:$L$174=$C$1,ROW(Maret!$L$6:$L$174)-ROW(Maret!$L$6)+1),ROW(D83))))</f>
        <v/>
      </c>
      <c r="F86" s="8" t="str">
        <f t="array" ref="F86">IF($A86="","",INDEX(Maret!G$6:G$174,SMALL(IF(Maret!$L$6:$L$174=$C$1,ROW(Maret!$L$6:$L$174)-ROW(Maret!$L$6)+1),ROW(E83))))</f>
        <v/>
      </c>
      <c r="G86" s="8" t="str">
        <f t="array" ref="G86">IF($A86="","",INDEX(Maret!H$6:H$174,SMALL(IF(Maret!$L$6:$L$174=$C$1,ROW(Maret!$L$6:$L$174)-ROW(Maret!$L$6)+1),ROW(F83))))</f>
        <v/>
      </c>
      <c r="H86" s="8" t="str">
        <f t="array" ref="H86">IF($A86="","",INDEX(Maret!I$6:I$174,SMALL(IF(Maret!$L$6:$L$174=$C$1,ROW(Maret!$L$6:$L$174)-ROW(Maret!$L$6)+1),ROW(G83))))</f>
        <v/>
      </c>
      <c r="I86" s="8" t="str">
        <f t="array" ref="I86">IF($A86="","",INDEX(Maret!J$6:J$174,SMALL(IF(Maret!$L$6:$L$174=$C$1,ROW(Maret!$L$6:$L$174)-ROW(Maret!$L$6)+1),ROW(H83))))</f>
        <v/>
      </c>
      <c r="J86" s="8" t="str">
        <f t="array" ref="J86">IF($A86="","",INDEX(Maret!K$6:K$174,SMALL(IF(Maret!$L$6:$L$174=$C$1,ROW(Maret!$L$6:$L$174)-ROW(Maret!$L$6)+1),ROW(I83))))</f>
        <v/>
      </c>
      <c r="K86" s="9"/>
    </row>
    <row r="87" spans="1:11">
      <c r="A87" s="6" t="str">
        <f t="array" ref="A87">IFERROR(INDEX(Maret!B$6:B$174,SMALL(IF(Maret!$L$6:$L$174=$C$1,ROW(Maret!$L$6:$L$174)-ROW(Maret!$L$6)+1),ROW(A84))),"")</f>
        <v/>
      </c>
      <c r="B87" s="7"/>
      <c r="C87" s="7" t="str">
        <f t="array" ref="C87">IF($A87="","",INDEX(Maret!D$6:D$174,SMALL(IF(Maret!$L$6:$L$174=$C$1,ROW(Maret!$L$6:$L$174)-ROW(Maret!$L$6)+1),ROW(B84))))</f>
        <v/>
      </c>
      <c r="D87" s="8" t="str">
        <f t="array" ref="D87">IF($A87="","",INDEX(Maret!E$6:E$174,SMALL(IF(Maret!$L$6:$L$174=$C$1,ROW(Maret!$L$6:$L$174)-ROW(Maret!$L$6)+1),ROW(C84))))</f>
        <v/>
      </c>
      <c r="E87" s="8" t="str">
        <f t="array" ref="E87">IF($A87="","",INDEX(Maret!F$6:F$174,SMALL(IF(Maret!$L$6:$L$174=$C$1,ROW(Maret!$L$6:$L$174)-ROW(Maret!$L$6)+1),ROW(D84))))</f>
        <v/>
      </c>
      <c r="F87" s="8" t="str">
        <f t="array" ref="F87">IF($A87="","",INDEX(Maret!G$6:G$174,SMALL(IF(Maret!$L$6:$L$174=$C$1,ROW(Maret!$L$6:$L$174)-ROW(Maret!$L$6)+1),ROW(E84))))</f>
        <v/>
      </c>
      <c r="G87" s="8" t="str">
        <f t="array" ref="G87">IF($A87="","",INDEX(Maret!H$6:H$174,SMALL(IF(Maret!$L$6:$L$174=$C$1,ROW(Maret!$L$6:$L$174)-ROW(Maret!$L$6)+1),ROW(F84))))</f>
        <v/>
      </c>
      <c r="H87" s="8" t="str">
        <f t="array" ref="H87">IF($A87="","",INDEX(Maret!I$6:I$174,SMALL(IF(Maret!$L$6:$L$174=$C$1,ROW(Maret!$L$6:$L$174)-ROW(Maret!$L$6)+1),ROW(G84))))</f>
        <v/>
      </c>
      <c r="I87" s="8" t="str">
        <f t="array" ref="I87">IF($A87="","",INDEX(Maret!J$6:J$174,SMALL(IF(Maret!$L$6:$L$174=$C$1,ROW(Maret!$L$6:$L$174)-ROW(Maret!$L$6)+1),ROW(H84))))</f>
        <v/>
      </c>
      <c r="J87" s="8" t="str">
        <f t="array" ref="J87">IF($A87="","",INDEX(Maret!K$6:K$174,SMALL(IF(Maret!$L$6:$L$174=$C$1,ROW(Maret!$L$6:$L$174)-ROW(Maret!$L$6)+1),ROW(I84))))</f>
        <v/>
      </c>
      <c r="K87" s="9"/>
    </row>
    <row r="88" spans="1:11">
      <c r="A88" s="6" t="str">
        <f t="array" ref="A88">IFERROR(INDEX(Maret!B$6:B$174,SMALL(IF(Maret!$L$6:$L$174=$C$1,ROW(Maret!$L$6:$L$174)-ROW(Maret!$L$6)+1),ROW(A85))),"")</f>
        <v/>
      </c>
      <c r="B88" s="7"/>
      <c r="C88" s="7" t="str">
        <f t="array" ref="C88">IF($A88="","",INDEX(Maret!D$6:D$174,SMALL(IF(Maret!$L$6:$L$174=$C$1,ROW(Maret!$L$6:$L$174)-ROW(Maret!$L$6)+1),ROW(B85))))</f>
        <v/>
      </c>
      <c r="D88" s="8" t="str">
        <f t="array" ref="D88">IF($A88="","",INDEX(Maret!E$6:E$174,SMALL(IF(Maret!$L$6:$L$174=$C$1,ROW(Maret!$L$6:$L$174)-ROW(Maret!$L$6)+1),ROW(C85))))</f>
        <v/>
      </c>
      <c r="E88" s="8" t="str">
        <f t="array" ref="E88">IF($A88="","",INDEX(Maret!F$6:F$174,SMALL(IF(Maret!$L$6:$L$174=$C$1,ROW(Maret!$L$6:$L$174)-ROW(Maret!$L$6)+1),ROW(D85))))</f>
        <v/>
      </c>
      <c r="F88" s="8" t="str">
        <f t="array" ref="F88">IF($A88="","",INDEX(Maret!G$6:G$174,SMALL(IF(Maret!$L$6:$L$174=$C$1,ROW(Maret!$L$6:$L$174)-ROW(Maret!$L$6)+1),ROW(E85))))</f>
        <v/>
      </c>
      <c r="G88" s="8" t="str">
        <f t="array" ref="G88">IF($A88="","",INDEX(Maret!H$6:H$174,SMALL(IF(Maret!$L$6:$L$174=$C$1,ROW(Maret!$L$6:$L$174)-ROW(Maret!$L$6)+1),ROW(F85))))</f>
        <v/>
      </c>
      <c r="H88" s="8" t="str">
        <f t="array" ref="H88">IF($A88="","",INDEX(Maret!I$6:I$174,SMALL(IF(Maret!$L$6:$L$174=$C$1,ROW(Maret!$L$6:$L$174)-ROW(Maret!$L$6)+1),ROW(G85))))</f>
        <v/>
      </c>
      <c r="I88" s="8" t="str">
        <f t="array" ref="I88">IF($A88="","",INDEX(Maret!J$6:J$174,SMALL(IF(Maret!$L$6:$L$174=$C$1,ROW(Maret!$L$6:$L$174)-ROW(Maret!$L$6)+1),ROW(H85))))</f>
        <v/>
      </c>
      <c r="J88" s="8" t="str">
        <f t="array" ref="J88">IF($A88="","",INDEX(Maret!K$6:K$174,SMALL(IF(Maret!$L$6:$L$174=$C$1,ROW(Maret!$L$6:$L$174)-ROW(Maret!$L$6)+1),ROW(I85))))</f>
        <v/>
      </c>
      <c r="K88" s="9"/>
    </row>
    <row r="89" spans="1:11">
      <c r="A89" s="6" t="str">
        <f t="array" ref="A89">IFERROR(INDEX(Maret!B$6:B$174,SMALL(IF(Maret!$L$6:$L$174=$C$1,ROW(Maret!$L$6:$L$174)-ROW(Maret!$L$6)+1),ROW(A86))),"")</f>
        <v/>
      </c>
      <c r="B89" s="7"/>
      <c r="C89" s="7" t="str">
        <f t="array" ref="C89">IF($A89="","",INDEX(Maret!D$6:D$174,SMALL(IF(Maret!$L$6:$L$174=$C$1,ROW(Maret!$L$6:$L$174)-ROW(Maret!$L$6)+1),ROW(B86))))</f>
        <v/>
      </c>
      <c r="D89" s="8" t="str">
        <f t="array" ref="D89">IF($A89="","",INDEX(Maret!E$6:E$174,SMALL(IF(Maret!$L$6:$L$174=$C$1,ROW(Maret!$L$6:$L$174)-ROW(Maret!$L$6)+1),ROW(C86))))</f>
        <v/>
      </c>
      <c r="E89" s="8" t="str">
        <f t="array" ref="E89">IF($A89="","",INDEX(Maret!F$6:F$174,SMALL(IF(Maret!$L$6:$L$174=$C$1,ROW(Maret!$L$6:$L$174)-ROW(Maret!$L$6)+1),ROW(D86))))</f>
        <v/>
      </c>
      <c r="F89" s="8" t="str">
        <f t="array" ref="F89">IF($A89="","",INDEX(Maret!G$6:G$174,SMALL(IF(Maret!$L$6:$L$174=$C$1,ROW(Maret!$L$6:$L$174)-ROW(Maret!$L$6)+1),ROW(E86))))</f>
        <v/>
      </c>
      <c r="G89" s="8" t="str">
        <f t="array" ref="G89">IF($A89="","",INDEX(Maret!H$6:H$174,SMALL(IF(Maret!$L$6:$L$174=$C$1,ROW(Maret!$L$6:$L$174)-ROW(Maret!$L$6)+1),ROW(F86))))</f>
        <v/>
      </c>
      <c r="H89" s="8" t="str">
        <f t="array" ref="H89">IF($A89="","",INDEX(Maret!I$6:I$174,SMALL(IF(Maret!$L$6:$L$174=$C$1,ROW(Maret!$L$6:$L$174)-ROW(Maret!$L$6)+1),ROW(G86))))</f>
        <v/>
      </c>
      <c r="I89" s="8" t="str">
        <f t="array" ref="I89">IF($A89="","",INDEX(Maret!J$6:J$174,SMALL(IF(Maret!$L$6:$L$174=$C$1,ROW(Maret!$L$6:$L$174)-ROW(Maret!$L$6)+1),ROW(H86))))</f>
        <v/>
      </c>
      <c r="J89" s="8" t="str">
        <f t="array" ref="J89">IF($A89="","",INDEX(Maret!K$6:K$174,SMALL(IF(Maret!$L$6:$L$174=$C$1,ROW(Maret!$L$6:$L$174)-ROW(Maret!$L$6)+1),ROW(I86))))</f>
        <v/>
      </c>
      <c r="K89" s="9"/>
    </row>
    <row r="90" spans="1:11">
      <c r="A90" s="6" t="str">
        <f t="array" ref="A90">IFERROR(INDEX(Maret!B$6:B$174,SMALL(IF(Maret!$L$6:$L$174=$C$1,ROW(Maret!$L$6:$L$174)-ROW(Maret!$L$6)+1),ROW(A87))),"")</f>
        <v/>
      </c>
      <c r="B90" s="7"/>
      <c r="C90" s="7" t="str">
        <f t="array" ref="C90">IF($A90="","",INDEX(Maret!D$6:D$174,SMALL(IF(Maret!$L$6:$L$174=$C$1,ROW(Maret!$L$6:$L$174)-ROW(Maret!$L$6)+1),ROW(B87))))</f>
        <v/>
      </c>
      <c r="D90" s="8" t="str">
        <f t="array" ref="D90">IF($A90="","",INDEX(Maret!E$6:E$174,SMALL(IF(Maret!$L$6:$L$174=$C$1,ROW(Maret!$L$6:$L$174)-ROW(Maret!$L$6)+1),ROW(C87))))</f>
        <v/>
      </c>
      <c r="E90" s="8" t="str">
        <f t="array" ref="E90">IF($A90="","",INDEX(Maret!F$6:F$174,SMALL(IF(Maret!$L$6:$L$174=$C$1,ROW(Maret!$L$6:$L$174)-ROW(Maret!$L$6)+1),ROW(D87))))</f>
        <v/>
      </c>
      <c r="F90" s="8" t="str">
        <f t="array" ref="F90">IF($A90="","",INDEX(Maret!G$6:G$174,SMALL(IF(Maret!$L$6:$L$174=$C$1,ROW(Maret!$L$6:$L$174)-ROW(Maret!$L$6)+1),ROW(E87))))</f>
        <v/>
      </c>
      <c r="G90" s="8" t="str">
        <f t="array" ref="G90">IF($A90="","",INDEX(Maret!H$6:H$174,SMALL(IF(Maret!$L$6:$L$174=$C$1,ROW(Maret!$L$6:$L$174)-ROW(Maret!$L$6)+1),ROW(F87))))</f>
        <v/>
      </c>
      <c r="H90" s="8" t="str">
        <f t="array" ref="H90">IF($A90="","",INDEX(Maret!I$6:I$174,SMALL(IF(Maret!$L$6:$L$174=$C$1,ROW(Maret!$L$6:$L$174)-ROW(Maret!$L$6)+1),ROW(G87))))</f>
        <v/>
      </c>
      <c r="I90" s="8" t="str">
        <f t="array" ref="I90">IF($A90="","",INDEX(Maret!J$6:J$174,SMALL(IF(Maret!$L$6:$L$174=$C$1,ROW(Maret!$L$6:$L$174)-ROW(Maret!$L$6)+1),ROW(H87))))</f>
        <v/>
      </c>
      <c r="J90" s="8" t="str">
        <f t="array" ref="J90">IF($A90="","",INDEX(Maret!K$6:K$174,SMALL(IF(Maret!$L$6:$L$174=$C$1,ROW(Maret!$L$6:$L$174)-ROW(Maret!$L$6)+1),ROW(I87))))</f>
        <v/>
      </c>
      <c r="K90" s="9"/>
    </row>
    <row r="91" spans="1:11">
      <c r="A91" s="6" t="str">
        <f t="array" ref="A91">IFERROR(INDEX(Maret!B$6:B$174,SMALL(IF(Maret!$L$6:$L$174=$C$1,ROW(Maret!$L$6:$L$174)-ROW(Maret!$L$6)+1),ROW(A88))),"")</f>
        <v/>
      </c>
      <c r="B91" s="7"/>
      <c r="C91" s="7" t="str">
        <f t="array" ref="C91">IF($A91="","",INDEX(Maret!D$6:D$174,SMALL(IF(Maret!$L$6:$L$174=$C$1,ROW(Maret!$L$6:$L$174)-ROW(Maret!$L$6)+1),ROW(B88))))</f>
        <v/>
      </c>
      <c r="D91" s="8" t="str">
        <f t="array" ref="D91">IF($A91="","",INDEX(Maret!E$6:E$174,SMALL(IF(Maret!$L$6:$L$174=$C$1,ROW(Maret!$L$6:$L$174)-ROW(Maret!$L$6)+1),ROW(C88))))</f>
        <v/>
      </c>
      <c r="E91" s="8" t="str">
        <f t="array" ref="E91">IF($A91="","",INDEX(Maret!F$6:F$174,SMALL(IF(Maret!$L$6:$L$174=$C$1,ROW(Maret!$L$6:$L$174)-ROW(Maret!$L$6)+1),ROW(D88))))</f>
        <v/>
      </c>
      <c r="F91" s="8" t="str">
        <f t="array" ref="F91">IF($A91="","",INDEX(Maret!G$6:G$174,SMALL(IF(Maret!$L$6:$L$174=$C$1,ROW(Maret!$L$6:$L$174)-ROW(Maret!$L$6)+1),ROW(E88))))</f>
        <v/>
      </c>
      <c r="G91" s="8" t="str">
        <f t="array" ref="G91">IF($A91="","",INDEX(Maret!H$6:H$174,SMALL(IF(Maret!$L$6:$L$174=$C$1,ROW(Maret!$L$6:$L$174)-ROW(Maret!$L$6)+1),ROW(F88))))</f>
        <v/>
      </c>
      <c r="H91" s="8" t="str">
        <f t="array" ref="H91">IF($A91="","",INDEX(Maret!I$6:I$174,SMALL(IF(Maret!$L$6:$L$174=$C$1,ROW(Maret!$L$6:$L$174)-ROW(Maret!$L$6)+1),ROW(G88))))</f>
        <v/>
      </c>
      <c r="I91" s="8" t="str">
        <f t="array" ref="I91">IF($A91="","",INDEX(Maret!J$6:J$174,SMALL(IF(Maret!$L$6:$L$174=$C$1,ROW(Maret!$L$6:$L$174)-ROW(Maret!$L$6)+1),ROW(H88))))</f>
        <v/>
      </c>
      <c r="J91" s="8" t="str">
        <f t="array" ref="J91">IF($A91="","",INDEX(Maret!K$6:K$174,SMALL(IF(Maret!$L$6:$L$174=$C$1,ROW(Maret!$L$6:$L$174)-ROW(Maret!$L$6)+1),ROW(I88))))</f>
        <v/>
      </c>
      <c r="K91" s="9"/>
    </row>
    <row r="92" spans="1:11">
      <c r="A92" s="6" t="str">
        <f t="array" ref="A92">IFERROR(INDEX(Maret!B$6:B$174,SMALL(IF(Maret!$L$6:$L$174=$C$1,ROW(Maret!$L$6:$L$174)-ROW(Maret!$L$6)+1),ROW(A89))),"")</f>
        <v/>
      </c>
      <c r="B92" s="7"/>
      <c r="C92" s="7" t="str">
        <f t="array" ref="C92">IF($A92="","",INDEX(Maret!D$6:D$174,SMALL(IF(Maret!$L$6:$L$174=$C$1,ROW(Maret!$L$6:$L$174)-ROW(Maret!$L$6)+1),ROW(B89))))</f>
        <v/>
      </c>
      <c r="D92" s="8" t="str">
        <f t="array" ref="D92">IF($A92="","",INDEX(Maret!E$6:E$174,SMALL(IF(Maret!$L$6:$L$174=$C$1,ROW(Maret!$L$6:$L$174)-ROW(Maret!$L$6)+1),ROW(C89))))</f>
        <v/>
      </c>
      <c r="E92" s="8" t="str">
        <f t="array" ref="E92">IF($A92="","",INDEX(Maret!F$6:F$174,SMALL(IF(Maret!$L$6:$L$174=$C$1,ROW(Maret!$L$6:$L$174)-ROW(Maret!$L$6)+1),ROW(D89))))</f>
        <v/>
      </c>
      <c r="F92" s="8" t="str">
        <f t="array" ref="F92">IF($A92="","",INDEX(Maret!G$6:G$174,SMALL(IF(Maret!$L$6:$L$174=$C$1,ROW(Maret!$L$6:$L$174)-ROW(Maret!$L$6)+1),ROW(E89))))</f>
        <v/>
      </c>
      <c r="G92" s="8" t="str">
        <f t="array" ref="G92">IF($A92="","",INDEX(Maret!H$6:H$174,SMALL(IF(Maret!$L$6:$L$174=$C$1,ROW(Maret!$L$6:$L$174)-ROW(Maret!$L$6)+1),ROW(F89))))</f>
        <v/>
      </c>
      <c r="H92" s="8" t="str">
        <f t="array" ref="H92">IF($A92="","",INDEX(Maret!I$6:I$174,SMALL(IF(Maret!$L$6:$L$174=$C$1,ROW(Maret!$L$6:$L$174)-ROW(Maret!$L$6)+1),ROW(G89))))</f>
        <v/>
      </c>
      <c r="I92" s="8" t="str">
        <f t="array" ref="I92">IF($A92="","",INDEX(Maret!J$6:J$174,SMALL(IF(Maret!$L$6:$L$174=$C$1,ROW(Maret!$L$6:$L$174)-ROW(Maret!$L$6)+1),ROW(H89))))</f>
        <v/>
      </c>
      <c r="J92" s="8" t="str">
        <f t="array" ref="J92">IF($A92="","",INDEX(Maret!K$6:K$174,SMALL(IF(Maret!$L$6:$L$174=$C$1,ROW(Maret!$L$6:$L$174)-ROW(Maret!$L$6)+1),ROW(I89))))</f>
        <v/>
      </c>
      <c r="K92" s="9"/>
    </row>
    <row r="93" spans="1:11">
      <c r="A93" s="6" t="str">
        <f t="array" ref="A93">IFERROR(INDEX(Maret!B$6:B$174,SMALL(IF(Maret!$L$6:$L$174=$C$1,ROW(Maret!$L$6:$L$174)-ROW(Maret!$L$6)+1),ROW(A90))),"")</f>
        <v/>
      </c>
      <c r="B93" s="7"/>
      <c r="C93" s="7" t="str">
        <f t="array" ref="C93">IF($A93="","",INDEX(Maret!D$6:D$174,SMALL(IF(Maret!$L$6:$L$174=$C$1,ROW(Maret!$L$6:$L$174)-ROW(Maret!$L$6)+1),ROW(B90))))</f>
        <v/>
      </c>
      <c r="D93" s="8" t="str">
        <f t="array" ref="D93">IF($A93="","",INDEX(Maret!E$6:E$174,SMALL(IF(Maret!$L$6:$L$174=$C$1,ROW(Maret!$L$6:$L$174)-ROW(Maret!$L$6)+1),ROW(C90))))</f>
        <v/>
      </c>
      <c r="E93" s="8" t="str">
        <f t="array" ref="E93">IF($A93="","",INDEX(Maret!F$6:F$174,SMALL(IF(Maret!$L$6:$L$174=$C$1,ROW(Maret!$L$6:$L$174)-ROW(Maret!$L$6)+1),ROW(D90))))</f>
        <v/>
      </c>
      <c r="F93" s="8" t="str">
        <f t="array" ref="F93">IF($A93="","",INDEX(Maret!G$6:G$174,SMALL(IF(Maret!$L$6:$L$174=$C$1,ROW(Maret!$L$6:$L$174)-ROW(Maret!$L$6)+1),ROW(E90))))</f>
        <v/>
      </c>
      <c r="G93" s="8" t="str">
        <f t="array" ref="G93">IF($A93="","",INDEX(Maret!H$6:H$174,SMALL(IF(Maret!$L$6:$L$174=$C$1,ROW(Maret!$L$6:$L$174)-ROW(Maret!$L$6)+1),ROW(F90))))</f>
        <v/>
      </c>
      <c r="H93" s="8" t="str">
        <f t="array" ref="H93">IF($A93="","",INDEX(Maret!I$6:I$174,SMALL(IF(Maret!$L$6:$L$174=$C$1,ROW(Maret!$L$6:$L$174)-ROW(Maret!$L$6)+1),ROW(G90))))</f>
        <v/>
      </c>
      <c r="I93" s="8" t="str">
        <f t="array" ref="I93">IF($A93="","",INDEX(Maret!J$6:J$174,SMALL(IF(Maret!$L$6:$L$174=$C$1,ROW(Maret!$L$6:$L$174)-ROW(Maret!$L$6)+1),ROW(H90))))</f>
        <v/>
      </c>
      <c r="J93" s="8" t="str">
        <f t="array" ref="J93">IF($A93="","",INDEX(Maret!K$6:K$174,SMALL(IF(Maret!$L$6:$L$174=$C$1,ROW(Maret!$L$6:$L$174)-ROW(Maret!$L$6)+1),ROW(I90))))</f>
        <v/>
      </c>
      <c r="K93" s="9"/>
    </row>
    <row r="94" spans="1:11">
      <c r="A94" s="6" t="str">
        <f t="array" ref="A94">IFERROR(INDEX(Maret!B$6:B$174,SMALL(IF(Maret!$L$6:$L$174=$C$1,ROW(Maret!$L$6:$L$174)-ROW(Maret!$L$6)+1),ROW(A91))),"")</f>
        <v/>
      </c>
      <c r="B94" s="7"/>
      <c r="C94" s="7" t="str">
        <f t="array" ref="C94">IF($A94="","",INDEX(Maret!D$6:D$174,SMALL(IF(Maret!$L$6:$L$174=$C$1,ROW(Maret!$L$6:$L$174)-ROW(Maret!$L$6)+1),ROW(B91))))</f>
        <v/>
      </c>
      <c r="D94" s="8" t="str">
        <f t="array" ref="D94">IF($A94="","",INDEX(Maret!E$6:E$174,SMALL(IF(Maret!$L$6:$L$174=$C$1,ROW(Maret!$L$6:$L$174)-ROW(Maret!$L$6)+1),ROW(C91))))</f>
        <v/>
      </c>
      <c r="E94" s="8" t="str">
        <f t="array" ref="E94">IF($A94="","",INDEX(Maret!F$6:F$174,SMALL(IF(Maret!$L$6:$L$174=$C$1,ROW(Maret!$L$6:$L$174)-ROW(Maret!$L$6)+1),ROW(D91))))</f>
        <v/>
      </c>
      <c r="F94" s="8" t="str">
        <f t="array" ref="F94">IF($A94="","",INDEX(Maret!G$6:G$174,SMALL(IF(Maret!$L$6:$L$174=$C$1,ROW(Maret!$L$6:$L$174)-ROW(Maret!$L$6)+1),ROW(E91))))</f>
        <v/>
      </c>
      <c r="G94" s="8" t="str">
        <f t="array" ref="G94">IF($A94="","",INDEX(Maret!H$6:H$174,SMALL(IF(Maret!$L$6:$L$174=$C$1,ROW(Maret!$L$6:$L$174)-ROW(Maret!$L$6)+1),ROW(F91))))</f>
        <v/>
      </c>
      <c r="H94" s="8" t="str">
        <f t="array" ref="H94">IF($A94="","",INDEX(Maret!I$6:I$174,SMALL(IF(Maret!$L$6:$L$174=$C$1,ROW(Maret!$L$6:$L$174)-ROW(Maret!$L$6)+1),ROW(G91))))</f>
        <v/>
      </c>
      <c r="I94" s="8" t="str">
        <f t="array" ref="I94">IF($A94="","",INDEX(Maret!J$6:J$174,SMALL(IF(Maret!$L$6:$L$174=$C$1,ROW(Maret!$L$6:$L$174)-ROW(Maret!$L$6)+1),ROW(H91))))</f>
        <v/>
      </c>
      <c r="J94" s="8" t="str">
        <f t="array" ref="J94">IF($A94="","",INDEX(Maret!K$6:K$174,SMALL(IF(Maret!$L$6:$L$174=$C$1,ROW(Maret!$L$6:$L$174)-ROW(Maret!$L$6)+1),ROW(I91))))</f>
        <v/>
      </c>
      <c r="K94" s="9"/>
    </row>
    <row r="95" spans="1:11">
      <c r="A95" s="6" t="str">
        <f t="array" ref="A95">IFERROR(INDEX(Maret!B$6:B$174,SMALL(IF(Maret!$L$6:$L$174=$C$1,ROW(Maret!$L$6:$L$174)-ROW(Maret!$L$6)+1),ROW(A92))),"")</f>
        <v/>
      </c>
      <c r="B95" s="7"/>
      <c r="C95" s="7" t="str">
        <f t="array" ref="C95">IF($A95="","",INDEX(Maret!D$6:D$174,SMALL(IF(Maret!$L$6:$L$174=$C$1,ROW(Maret!$L$6:$L$174)-ROW(Maret!$L$6)+1),ROW(B92))))</f>
        <v/>
      </c>
      <c r="D95" s="8" t="str">
        <f t="array" ref="D95">IF($A95="","",INDEX(Maret!E$6:E$174,SMALL(IF(Maret!$L$6:$L$174=$C$1,ROW(Maret!$L$6:$L$174)-ROW(Maret!$L$6)+1),ROW(C92))))</f>
        <v/>
      </c>
      <c r="E95" s="8" t="str">
        <f t="array" ref="E95">IF($A95="","",INDEX(Maret!F$6:F$174,SMALL(IF(Maret!$L$6:$L$174=$C$1,ROW(Maret!$L$6:$L$174)-ROW(Maret!$L$6)+1),ROW(D92))))</f>
        <v/>
      </c>
      <c r="F95" s="8" t="str">
        <f t="array" ref="F95">IF($A95="","",INDEX(Maret!G$6:G$174,SMALL(IF(Maret!$L$6:$L$174=$C$1,ROW(Maret!$L$6:$L$174)-ROW(Maret!$L$6)+1),ROW(E92))))</f>
        <v/>
      </c>
      <c r="G95" s="8" t="str">
        <f t="array" ref="G95">IF($A95="","",INDEX(Maret!H$6:H$174,SMALL(IF(Maret!$L$6:$L$174=$C$1,ROW(Maret!$L$6:$L$174)-ROW(Maret!$L$6)+1),ROW(F92))))</f>
        <v/>
      </c>
      <c r="H95" s="8" t="str">
        <f t="array" ref="H95">IF($A95="","",INDEX(Maret!I$6:I$174,SMALL(IF(Maret!$L$6:$L$174=$C$1,ROW(Maret!$L$6:$L$174)-ROW(Maret!$L$6)+1),ROW(G92))))</f>
        <v/>
      </c>
      <c r="I95" s="8" t="str">
        <f t="array" ref="I95">IF($A95="","",INDEX(Maret!J$6:J$174,SMALL(IF(Maret!$L$6:$L$174=$C$1,ROW(Maret!$L$6:$L$174)-ROW(Maret!$L$6)+1),ROW(H92))))</f>
        <v/>
      </c>
      <c r="J95" s="8" t="str">
        <f t="array" ref="J95">IF($A95="","",INDEX(Maret!K$6:K$174,SMALL(IF(Maret!$L$6:$L$174=$C$1,ROW(Maret!$L$6:$L$174)-ROW(Maret!$L$6)+1),ROW(I92))))</f>
        <v/>
      </c>
      <c r="K95" s="9"/>
    </row>
    <row r="96" spans="1:11">
      <c r="A96" s="6" t="str">
        <f t="array" ref="A96">IFERROR(INDEX(Maret!B$6:B$174,SMALL(IF(Maret!$L$6:$L$174=$C$1,ROW(Maret!$L$6:$L$174)-ROW(Maret!$L$6)+1),ROW(A93))),"")</f>
        <v/>
      </c>
      <c r="B96" s="7"/>
      <c r="C96" s="7" t="str">
        <f t="array" ref="C96">IF($A96="","",INDEX(Maret!D$6:D$174,SMALL(IF(Maret!$L$6:$L$174=$C$1,ROW(Maret!$L$6:$L$174)-ROW(Maret!$L$6)+1),ROW(B93))))</f>
        <v/>
      </c>
      <c r="D96" s="8" t="str">
        <f t="array" ref="D96">IF($A96="","",INDEX(Maret!E$6:E$174,SMALL(IF(Maret!$L$6:$L$174=$C$1,ROW(Maret!$L$6:$L$174)-ROW(Maret!$L$6)+1),ROW(C93))))</f>
        <v/>
      </c>
      <c r="E96" s="8" t="str">
        <f t="array" ref="E96">IF($A96="","",INDEX(Maret!F$6:F$174,SMALL(IF(Maret!$L$6:$L$174=$C$1,ROW(Maret!$L$6:$L$174)-ROW(Maret!$L$6)+1),ROW(D93))))</f>
        <v/>
      </c>
      <c r="F96" s="8" t="str">
        <f t="array" ref="F96">IF($A96="","",INDEX(Maret!G$6:G$174,SMALL(IF(Maret!$L$6:$L$174=$C$1,ROW(Maret!$L$6:$L$174)-ROW(Maret!$L$6)+1),ROW(E93))))</f>
        <v/>
      </c>
      <c r="G96" s="8" t="str">
        <f t="array" ref="G96">IF($A96="","",INDEX(Maret!H$6:H$174,SMALL(IF(Maret!$L$6:$L$174=$C$1,ROW(Maret!$L$6:$L$174)-ROW(Maret!$L$6)+1),ROW(F93))))</f>
        <v/>
      </c>
      <c r="H96" s="8" t="str">
        <f t="array" ref="H96">IF($A96="","",INDEX(Maret!I$6:I$174,SMALL(IF(Maret!$L$6:$L$174=$C$1,ROW(Maret!$L$6:$L$174)-ROW(Maret!$L$6)+1),ROW(G93))))</f>
        <v/>
      </c>
      <c r="I96" s="8" t="str">
        <f t="array" ref="I96">IF($A96="","",INDEX(Maret!J$6:J$174,SMALL(IF(Maret!$L$6:$L$174=$C$1,ROW(Maret!$L$6:$L$174)-ROW(Maret!$L$6)+1),ROW(H93))))</f>
        <v/>
      </c>
      <c r="J96" s="8" t="str">
        <f t="array" ref="J96">IF($A96="","",INDEX(Maret!K$6:K$174,SMALL(IF(Maret!$L$6:$L$174=$C$1,ROW(Maret!$L$6:$L$174)-ROW(Maret!$L$6)+1),ROW(I93))))</f>
        <v/>
      </c>
      <c r="K96" s="9"/>
    </row>
    <row r="97" spans="1:11">
      <c r="A97" s="6" t="str">
        <f t="array" ref="A97">IFERROR(INDEX(Maret!B$6:B$174,SMALL(IF(Maret!$L$6:$L$174=$C$1,ROW(Maret!$L$6:$L$174)-ROW(Maret!$L$6)+1),ROW(A94))),"")</f>
        <v/>
      </c>
      <c r="B97" s="7"/>
      <c r="C97" s="7" t="str">
        <f t="array" ref="C97">IF($A97="","",INDEX(Maret!D$6:D$174,SMALL(IF(Maret!$L$6:$L$174=$C$1,ROW(Maret!$L$6:$L$174)-ROW(Maret!$L$6)+1),ROW(B94))))</f>
        <v/>
      </c>
      <c r="D97" s="8" t="str">
        <f t="array" ref="D97">IF($A97="","",INDEX(Maret!E$6:E$174,SMALL(IF(Maret!$L$6:$L$174=$C$1,ROW(Maret!$L$6:$L$174)-ROW(Maret!$L$6)+1),ROW(C94))))</f>
        <v/>
      </c>
      <c r="E97" s="8" t="str">
        <f t="array" ref="E97">IF($A97="","",INDEX(Maret!F$6:F$174,SMALL(IF(Maret!$L$6:$L$174=$C$1,ROW(Maret!$L$6:$L$174)-ROW(Maret!$L$6)+1),ROW(D94))))</f>
        <v/>
      </c>
      <c r="F97" s="8" t="str">
        <f t="array" ref="F97">IF($A97="","",INDEX(Maret!G$6:G$174,SMALL(IF(Maret!$L$6:$L$174=$C$1,ROW(Maret!$L$6:$L$174)-ROW(Maret!$L$6)+1),ROW(E94))))</f>
        <v/>
      </c>
      <c r="G97" s="8" t="str">
        <f t="array" ref="G97">IF($A97="","",INDEX(Maret!H$6:H$174,SMALL(IF(Maret!$L$6:$L$174=$C$1,ROW(Maret!$L$6:$L$174)-ROW(Maret!$L$6)+1),ROW(F94))))</f>
        <v/>
      </c>
      <c r="H97" s="8" t="str">
        <f t="array" ref="H97">IF($A97="","",INDEX(Maret!I$6:I$174,SMALL(IF(Maret!$L$6:$L$174=$C$1,ROW(Maret!$L$6:$L$174)-ROW(Maret!$L$6)+1),ROW(G94))))</f>
        <v/>
      </c>
      <c r="I97" s="8" t="str">
        <f t="array" ref="I97">IF($A97="","",INDEX(Maret!J$6:J$174,SMALL(IF(Maret!$L$6:$L$174=$C$1,ROW(Maret!$L$6:$L$174)-ROW(Maret!$L$6)+1),ROW(H94))))</f>
        <v/>
      </c>
      <c r="J97" s="8" t="str">
        <f t="array" ref="J97">IF($A97="","",INDEX(Maret!K$6:K$174,SMALL(IF(Maret!$L$6:$L$174=$C$1,ROW(Maret!$L$6:$L$174)-ROW(Maret!$L$6)+1),ROW(I94))))</f>
        <v/>
      </c>
      <c r="K97" s="9"/>
    </row>
    <row r="98" spans="1:11">
      <c r="A98" s="6" t="str">
        <f t="array" ref="A98">IFERROR(INDEX(Maret!B$6:B$174,SMALL(IF(Maret!$L$6:$L$174=$C$1,ROW(Maret!$L$6:$L$174)-ROW(Maret!$L$6)+1),ROW(A95))),"")</f>
        <v/>
      </c>
      <c r="B98" s="7"/>
      <c r="C98" s="7" t="str">
        <f t="array" ref="C98">IF($A98="","",INDEX(Maret!D$6:D$174,SMALL(IF(Maret!$L$6:$L$174=$C$1,ROW(Maret!$L$6:$L$174)-ROW(Maret!$L$6)+1),ROW(B95))))</f>
        <v/>
      </c>
      <c r="D98" s="8" t="str">
        <f t="array" ref="D98">IF($A98="","",INDEX(Maret!E$6:E$174,SMALL(IF(Maret!$L$6:$L$174=$C$1,ROW(Maret!$L$6:$L$174)-ROW(Maret!$L$6)+1),ROW(C95))))</f>
        <v/>
      </c>
      <c r="E98" s="8" t="str">
        <f t="array" ref="E98">IF($A98="","",INDEX(Maret!F$6:F$174,SMALL(IF(Maret!$L$6:$L$174=$C$1,ROW(Maret!$L$6:$L$174)-ROW(Maret!$L$6)+1),ROW(D95))))</f>
        <v/>
      </c>
      <c r="F98" s="8" t="str">
        <f t="array" ref="F98">IF($A98="","",INDEX(Maret!G$6:G$174,SMALL(IF(Maret!$L$6:$L$174=$C$1,ROW(Maret!$L$6:$L$174)-ROW(Maret!$L$6)+1),ROW(E95))))</f>
        <v/>
      </c>
      <c r="G98" s="8" t="str">
        <f t="array" ref="G98">IF($A98="","",INDEX(Maret!H$6:H$174,SMALL(IF(Maret!$L$6:$L$174=$C$1,ROW(Maret!$L$6:$L$174)-ROW(Maret!$L$6)+1),ROW(F95))))</f>
        <v/>
      </c>
      <c r="H98" s="8" t="str">
        <f t="array" ref="H98">IF($A98="","",INDEX(Maret!I$6:I$174,SMALL(IF(Maret!$L$6:$L$174=$C$1,ROW(Maret!$L$6:$L$174)-ROW(Maret!$L$6)+1),ROW(G95))))</f>
        <v/>
      </c>
      <c r="I98" s="8" t="str">
        <f t="array" ref="I98">IF($A98="","",INDEX(Maret!J$6:J$174,SMALL(IF(Maret!$L$6:$L$174=$C$1,ROW(Maret!$L$6:$L$174)-ROW(Maret!$L$6)+1),ROW(H95))))</f>
        <v/>
      </c>
      <c r="J98" s="8" t="str">
        <f t="array" ref="J98">IF($A98="","",INDEX(Maret!K$6:K$174,SMALL(IF(Maret!$L$6:$L$174=$C$1,ROW(Maret!$L$6:$L$174)-ROW(Maret!$L$6)+1),ROW(I95))))</f>
        <v/>
      </c>
      <c r="K98" s="9"/>
    </row>
    <row r="99" spans="1:11">
      <c r="A99" s="6" t="str">
        <f t="array" ref="A99">IFERROR(INDEX(Maret!B$6:B$174,SMALL(IF(Maret!$L$6:$L$174=$C$1,ROW(Maret!$L$6:$L$174)-ROW(Maret!$L$6)+1),ROW(A96))),"")</f>
        <v/>
      </c>
      <c r="B99" s="7"/>
      <c r="C99" s="7" t="str">
        <f t="array" ref="C99">IF($A99="","",INDEX(Maret!D$6:D$174,SMALL(IF(Maret!$L$6:$L$174=$C$1,ROW(Maret!$L$6:$L$174)-ROW(Maret!$L$6)+1),ROW(B96))))</f>
        <v/>
      </c>
      <c r="D99" s="8" t="str">
        <f t="array" ref="D99">IF($A99="","",INDEX(Maret!E$6:E$174,SMALL(IF(Maret!$L$6:$L$174=$C$1,ROW(Maret!$L$6:$L$174)-ROW(Maret!$L$6)+1),ROW(C96))))</f>
        <v/>
      </c>
      <c r="E99" s="8" t="str">
        <f t="array" ref="E99">IF($A99="","",INDEX(Maret!F$6:F$174,SMALL(IF(Maret!$L$6:$L$174=$C$1,ROW(Maret!$L$6:$L$174)-ROW(Maret!$L$6)+1),ROW(D96))))</f>
        <v/>
      </c>
      <c r="F99" s="8" t="str">
        <f t="array" ref="F99">IF($A99="","",INDEX(Maret!G$6:G$174,SMALL(IF(Maret!$L$6:$L$174=$C$1,ROW(Maret!$L$6:$L$174)-ROW(Maret!$L$6)+1),ROW(E96))))</f>
        <v/>
      </c>
      <c r="G99" s="8" t="str">
        <f t="array" ref="G99">IF($A99="","",INDEX(Maret!H$6:H$174,SMALL(IF(Maret!$L$6:$L$174=$C$1,ROW(Maret!$L$6:$L$174)-ROW(Maret!$L$6)+1),ROW(F96))))</f>
        <v/>
      </c>
      <c r="H99" s="8" t="str">
        <f t="array" ref="H99">IF($A99="","",INDEX(Maret!I$6:I$174,SMALL(IF(Maret!$L$6:$L$174=$C$1,ROW(Maret!$L$6:$L$174)-ROW(Maret!$L$6)+1),ROW(G96))))</f>
        <v/>
      </c>
      <c r="I99" s="8" t="str">
        <f t="array" ref="I99">IF($A99="","",INDEX(Maret!J$6:J$174,SMALL(IF(Maret!$L$6:$L$174=$C$1,ROW(Maret!$L$6:$L$174)-ROW(Maret!$L$6)+1),ROW(H96))))</f>
        <v/>
      </c>
      <c r="J99" s="8" t="str">
        <f t="array" ref="J99">IF($A99="","",INDEX(Maret!K$6:K$174,SMALL(IF(Maret!$L$6:$L$174=$C$1,ROW(Maret!$L$6:$L$174)-ROW(Maret!$L$6)+1),ROW(I96))))</f>
        <v/>
      </c>
      <c r="K99" s="9"/>
    </row>
    <row r="100" spans="1:11">
      <c r="A100" s="6" t="str">
        <f t="array" ref="A100">IFERROR(INDEX(Maret!B$6:B$174,SMALL(IF(Maret!$L$6:$L$174=$C$1,ROW(Maret!$L$6:$L$174)-ROW(Maret!$L$6)+1),ROW(A97))),"")</f>
        <v/>
      </c>
      <c r="B100" s="7"/>
      <c r="C100" s="7" t="str">
        <f t="array" ref="C100">IF($A100="","",INDEX(Maret!D$6:D$174,SMALL(IF(Maret!$L$6:$L$174=$C$1,ROW(Maret!$L$6:$L$174)-ROW(Maret!$L$6)+1),ROW(B97))))</f>
        <v/>
      </c>
      <c r="D100" s="8" t="str">
        <f t="array" ref="D100">IF($A100="","",INDEX(Maret!E$6:E$174,SMALL(IF(Maret!$L$6:$L$174=$C$1,ROW(Maret!$L$6:$L$174)-ROW(Maret!$L$6)+1),ROW(C97))))</f>
        <v/>
      </c>
      <c r="E100" s="8" t="str">
        <f t="array" ref="E100">IF($A100="","",INDEX(Maret!F$6:F$174,SMALL(IF(Maret!$L$6:$L$174=$C$1,ROW(Maret!$L$6:$L$174)-ROW(Maret!$L$6)+1),ROW(D97))))</f>
        <v/>
      </c>
      <c r="F100" s="8" t="str">
        <f t="array" ref="F100">IF($A100="","",INDEX(Maret!G$6:G$174,SMALL(IF(Maret!$L$6:$L$174=$C$1,ROW(Maret!$L$6:$L$174)-ROW(Maret!$L$6)+1),ROW(E97))))</f>
        <v/>
      </c>
      <c r="G100" s="8" t="str">
        <f t="array" ref="G100">IF($A100="","",INDEX(Maret!H$6:H$174,SMALL(IF(Maret!$L$6:$L$174=$C$1,ROW(Maret!$L$6:$L$174)-ROW(Maret!$L$6)+1),ROW(F97))))</f>
        <v/>
      </c>
      <c r="H100" s="8" t="str">
        <f t="array" ref="H100">IF($A100="","",INDEX(Maret!I$6:I$174,SMALL(IF(Maret!$L$6:$L$174=$C$1,ROW(Maret!$L$6:$L$174)-ROW(Maret!$L$6)+1),ROW(G97))))</f>
        <v/>
      </c>
      <c r="I100" s="8" t="str">
        <f t="array" ref="I100">IF($A100="","",INDEX(Maret!J$6:J$174,SMALL(IF(Maret!$L$6:$L$174=$C$1,ROW(Maret!$L$6:$L$174)-ROW(Maret!$L$6)+1),ROW(H97))))</f>
        <v/>
      </c>
      <c r="J100" s="8" t="str">
        <f t="array" ref="J100">IF($A100="","",INDEX(Maret!K$6:K$174,SMALL(IF(Maret!$L$6:$L$174=$C$1,ROW(Maret!$L$6:$L$174)-ROW(Maret!$L$6)+1),ROW(I97))))</f>
        <v/>
      </c>
      <c r="K100" s="9"/>
    </row>
    <row r="101" spans="1:11">
      <c r="A101" s="6" t="str">
        <f t="array" ref="A101">IFERROR(INDEX(Maret!B$6:B$174,SMALL(IF(Maret!$L$6:$L$174=$C$1,ROW(Maret!$L$6:$L$174)-ROW(Maret!$L$6)+1),ROW(A98))),"")</f>
        <v/>
      </c>
      <c r="B101" s="7"/>
      <c r="C101" s="7" t="str">
        <f t="array" ref="C101">IF($A101="","",INDEX(Maret!D$6:D$174,SMALL(IF(Maret!$L$6:$L$174=$C$1,ROW(Maret!$L$6:$L$174)-ROW(Maret!$L$6)+1),ROW(B98))))</f>
        <v/>
      </c>
      <c r="D101" s="8" t="str">
        <f t="array" ref="D101">IF($A101="","",INDEX(Maret!E$6:E$174,SMALL(IF(Maret!$L$6:$L$174=$C$1,ROW(Maret!$L$6:$L$174)-ROW(Maret!$L$6)+1),ROW(C98))))</f>
        <v/>
      </c>
      <c r="E101" s="8" t="str">
        <f t="array" ref="E101">IF($A101="","",INDEX(Maret!F$6:F$174,SMALL(IF(Maret!$L$6:$L$174=$C$1,ROW(Maret!$L$6:$L$174)-ROW(Maret!$L$6)+1),ROW(D98))))</f>
        <v/>
      </c>
      <c r="F101" s="8" t="str">
        <f t="array" ref="F101">IF($A101="","",INDEX(Maret!G$6:G$174,SMALL(IF(Maret!$L$6:$L$174=$C$1,ROW(Maret!$L$6:$L$174)-ROW(Maret!$L$6)+1),ROW(E98))))</f>
        <v/>
      </c>
      <c r="G101" s="8" t="str">
        <f t="array" ref="G101">IF($A101="","",INDEX(Maret!H$6:H$174,SMALL(IF(Maret!$L$6:$L$174=$C$1,ROW(Maret!$L$6:$L$174)-ROW(Maret!$L$6)+1),ROW(F98))))</f>
        <v/>
      </c>
      <c r="H101" s="8" t="str">
        <f t="array" ref="H101">IF($A101="","",INDEX(Maret!I$6:I$174,SMALL(IF(Maret!$L$6:$L$174=$C$1,ROW(Maret!$L$6:$L$174)-ROW(Maret!$L$6)+1),ROW(G98))))</f>
        <v/>
      </c>
      <c r="I101" s="8" t="str">
        <f t="array" ref="I101">IF($A101="","",INDEX(Maret!J$6:J$174,SMALL(IF(Maret!$L$6:$L$174=$C$1,ROW(Maret!$L$6:$L$174)-ROW(Maret!$L$6)+1),ROW(H98))))</f>
        <v/>
      </c>
      <c r="J101" s="8" t="str">
        <f t="array" ref="J101">IF($A101="","",INDEX(Maret!K$6:K$174,SMALL(IF(Maret!$L$6:$L$174=$C$1,ROW(Maret!$L$6:$L$174)-ROW(Maret!$L$6)+1),ROW(I98))))</f>
        <v/>
      </c>
      <c r="K101" s="9"/>
    </row>
    <row r="102" spans="1:11">
      <c r="A102" s="6" t="str">
        <f t="array" ref="A102">IFERROR(INDEX(Maret!B$6:B$174,SMALL(IF(Maret!$L$6:$L$174=$C$1,ROW(Maret!$L$6:$L$174)-ROW(Maret!$L$6)+1),ROW(A99))),"")</f>
        <v/>
      </c>
      <c r="B102" s="7"/>
      <c r="C102" s="7" t="str">
        <f t="array" ref="C102">IF($A102="","",INDEX(Maret!D$6:D$174,SMALL(IF(Maret!$L$6:$L$174=$C$1,ROW(Maret!$L$6:$L$174)-ROW(Maret!$L$6)+1),ROW(B99))))</f>
        <v/>
      </c>
      <c r="D102" s="8" t="str">
        <f t="array" ref="D102">IF($A102="","",INDEX(Maret!E$6:E$174,SMALL(IF(Maret!$L$6:$L$174=$C$1,ROW(Maret!$L$6:$L$174)-ROW(Maret!$L$6)+1),ROW(C99))))</f>
        <v/>
      </c>
      <c r="E102" s="8" t="str">
        <f t="array" ref="E102">IF($A102="","",INDEX(Maret!F$6:F$174,SMALL(IF(Maret!$L$6:$L$174=$C$1,ROW(Maret!$L$6:$L$174)-ROW(Maret!$L$6)+1),ROW(D99))))</f>
        <v/>
      </c>
      <c r="F102" s="8" t="str">
        <f t="array" ref="F102">IF($A102="","",INDEX(Maret!G$6:G$174,SMALL(IF(Maret!$L$6:$L$174=$C$1,ROW(Maret!$L$6:$L$174)-ROW(Maret!$L$6)+1),ROW(E99))))</f>
        <v/>
      </c>
      <c r="G102" s="8" t="str">
        <f t="array" ref="G102">IF($A102="","",INDEX(Maret!H$6:H$174,SMALL(IF(Maret!$L$6:$L$174=$C$1,ROW(Maret!$L$6:$L$174)-ROW(Maret!$L$6)+1),ROW(F99))))</f>
        <v/>
      </c>
      <c r="H102" s="8" t="str">
        <f t="array" ref="H102">IF($A102="","",INDEX(Maret!I$6:I$174,SMALL(IF(Maret!$L$6:$L$174=$C$1,ROW(Maret!$L$6:$L$174)-ROW(Maret!$L$6)+1),ROW(G99))))</f>
        <v/>
      </c>
      <c r="I102" s="8" t="str">
        <f t="array" ref="I102">IF($A102="","",INDEX(Maret!J$6:J$174,SMALL(IF(Maret!$L$6:$L$174=$C$1,ROW(Maret!$L$6:$L$174)-ROW(Maret!$L$6)+1),ROW(H99))))</f>
        <v/>
      </c>
      <c r="J102" s="8" t="str">
        <f t="array" ref="J102">IF($A102="","",INDEX(Maret!K$6:K$174,SMALL(IF(Maret!$L$6:$L$174=$C$1,ROW(Maret!$L$6:$L$174)-ROW(Maret!$L$6)+1),ROW(I99))))</f>
        <v/>
      </c>
      <c r="K102" s="9"/>
    </row>
    <row r="103" spans="1:11">
      <c r="A103" s="6" t="str">
        <f t="array" ref="A103">IFERROR(INDEX(Maret!B$6:B$174,SMALL(IF(Maret!$L$6:$L$174=$C$1,ROW(Maret!$L$6:$L$174)-ROW(Maret!$L$6)+1),ROW(A100))),"")</f>
        <v/>
      </c>
      <c r="B103" s="7"/>
      <c r="C103" s="7" t="str">
        <f t="array" ref="C103">IF($A103="","",INDEX(Maret!D$6:D$174,SMALL(IF(Maret!$L$6:$L$174=$C$1,ROW(Maret!$L$6:$L$174)-ROW(Maret!$L$6)+1),ROW(B100))))</f>
        <v/>
      </c>
      <c r="D103" s="8" t="str">
        <f t="array" ref="D103">IF($A103="","",INDEX(Maret!E$6:E$174,SMALL(IF(Maret!$L$6:$L$174=$C$1,ROW(Maret!$L$6:$L$174)-ROW(Maret!$L$6)+1),ROW(C100))))</f>
        <v/>
      </c>
      <c r="E103" s="8" t="str">
        <f t="array" ref="E103">IF($A103="","",INDEX(Maret!F$6:F$174,SMALL(IF(Maret!$L$6:$L$174=$C$1,ROW(Maret!$L$6:$L$174)-ROW(Maret!$L$6)+1),ROW(D100))))</f>
        <v/>
      </c>
      <c r="F103" s="8" t="str">
        <f t="array" ref="F103">IF($A103="","",INDEX(Maret!G$6:G$174,SMALL(IF(Maret!$L$6:$L$174=$C$1,ROW(Maret!$L$6:$L$174)-ROW(Maret!$L$6)+1),ROW(E100))))</f>
        <v/>
      </c>
      <c r="G103" s="8" t="str">
        <f t="array" ref="G103">IF($A103="","",INDEX(Maret!H$6:H$174,SMALL(IF(Maret!$L$6:$L$174=$C$1,ROW(Maret!$L$6:$L$174)-ROW(Maret!$L$6)+1),ROW(F100))))</f>
        <v/>
      </c>
      <c r="H103" s="8" t="str">
        <f t="array" ref="H103">IF($A103="","",INDEX(Maret!I$6:I$174,SMALL(IF(Maret!$L$6:$L$174=$C$1,ROW(Maret!$L$6:$L$174)-ROW(Maret!$L$6)+1),ROW(G100))))</f>
        <v/>
      </c>
      <c r="I103" s="8" t="str">
        <f t="array" ref="I103">IF($A103="","",INDEX(Maret!J$6:J$174,SMALL(IF(Maret!$L$6:$L$174=$C$1,ROW(Maret!$L$6:$L$174)-ROW(Maret!$L$6)+1),ROW(H100))))</f>
        <v/>
      </c>
      <c r="J103" s="8" t="str">
        <f t="array" ref="J103">IF($A103="","",INDEX(Maret!K$6:K$174,SMALL(IF(Maret!$L$6:$L$174=$C$1,ROW(Maret!$L$6:$L$174)-ROW(Maret!$L$6)+1),ROW(I100))))</f>
        <v/>
      </c>
      <c r="K103" s="9"/>
    </row>
    <row r="104" spans="1:11">
      <c r="A104" s="6" t="str">
        <f t="array" ref="A104">IFERROR(INDEX(Maret!B$6:B$174,SMALL(IF(Maret!$L$6:$L$174=$C$1,ROW(Maret!$L$6:$L$174)-ROW(Maret!$L$6)+1),ROW(A101))),"")</f>
        <v/>
      </c>
      <c r="B104" s="7"/>
      <c r="C104" s="7" t="str">
        <f t="array" ref="C104">IF($A104="","",INDEX(Maret!D$6:D$174,SMALL(IF(Maret!$L$6:$L$174=$C$1,ROW(Maret!$L$6:$L$174)-ROW(Maret!$L$6)+1),ROW(B101))))</f>
        <v/>
      </c>
      <c r="D104" s="8" t="str">
        <f t="array" ref="D104">IF($A104="","",INDEX(Maret!E$6:E$174,SMALL(IF(Maret!$L$6:$L$174=$C$1,ROW(Maret!$L$6:$L$174)-ROW(Maret!$L$6)+1),ROW(C101))))</f>
        <v/>
      </c>
      <c r="E104" s="8" t="str">
        <f t="array" ref="E104">IF($A104="","",INDEX(Maret!F$6:F$174,SMALL(IF(Maret!$L$6:$L$174=$C$1,ROW(Maret!$L$6:$L$174)-ROW(Maret!$L$6)+1),ROW(D101))))</f>
        <v/>
      </c>
      <c r="F104" s="8" t="str">
        <f t="array" ref="F104">IF($A104="","",INDEX(Maret!G$6:G$174,SMALL(IF(Maret!$L$6:$L$174=$C$1,ROW(Maret!$L$6:$L$174)-ROW(Maret!$L$6)+1),ROW(E101))))</f>
        <v/>
      </c>
      <c r="G104" s="8" t="str">
        <f t="array" ref="G104">IF($A104="","",INDEX(Maret!H$6:H$174,SMALL(IF(Maret!$L$6:$L$174=$C$1,ROW(Maret!$L$6:$L$174)-ROW(Maret!$L$6)+1),ROW(F101))))</f>
        <v/>
      </c>
      <c r="H104" s="8" t="str">
        <f t="array" ref="H104">IF($A104="","",INDEX(Maret!I$6:I$174,SMALL(IF(Maret!$L$6:$L$174=$C$1,ROW(Maret!$L$6:$L$174)-ROW(Maret!$L$6)+1),ROW(G101))))</f>
        <v/>
      </c>
      <c r="I104" s="8" t="str">
        <f t="array" ref="I104">IF($A104="","",INDEX(Maret!J$6:J$174,SMALL(IF(Maret!$L$6:$L$174=$C$1,ROW(Maret!$L$6:$L$174)-ROW(Maret!$L$6)+1),ROW(H101))))</f>
        <v/>
      </c>
      <c r="J104" s="8" t="str">
        <f t="array" ref="J104">IF($A104="","",INDEX(Maret!K$6:K$174,SMALL(IF(Maret!$L$6:$L$174=$C$1,ROW(Maret!$L$6:$L$174)-ROW(Maret!$L$6)+1),ROW(I101))))</f>
        <v/>
      </c>
      <c r="K104" s="9"/>
    </row>
    <row r="105" spans="1:11">
      <c r="A105" s="6" t="str">
        <f t="array" ref="A105">IFERROR(INDEX(Maret!B$6:B$174,SMALL(IF(Maret!$L$6:$L$174=$C$1,ROW(Maret!$L$6:$L$174)-ROW(Maret!$L$6)+1),ROW(A102))),"")</f>
        <v/>
      </c>
      <c r="B105" s="7"/>
      <c r="C105" s="7" t="str">
        <f t="array" ref="C105">IF($A105="","",INDEX(Maret!D$6:D$174,SMALL(IF(Maret!$L$6:$L$174=$C$1,ROW(Maret!$L$6:$L$174)-ROW(Maret!$L$6)+1),ROW(B102))))</f>
        <v/>
      </c>
      <c r="D105" s="8" t="str">
        <f t="array" ref="D105">IF($A105="","",INDEX(Maret!E$6:E$174,SMALL(IF(Maret!$L$6:$L$174=$C$1,ROW(Maret!$L$6:$L$174)-ROW(Maret!$L$6)+1),ROW(C102))))</f>
        <v/>
      </c>
      <c r="E105" s="8" t="str">
        <f t="array" ref="E105">IF($A105="","",INDEX(Maret!F$6:F$174,SMALL(IF(Maret!$L$6:$L$174=$C$1,ROW(Maret!$L$6:$L$174)-ROW(Maret!$L$6)+1),ROW(D102))))</f>
        <v/>
      </c>
      <c r="F105" s="8" t="str">
        <f t="array" ref="F105">IF($A105="","",INDEX(Maret!G$6:G$174,SMALL(IF(Maret!$L$6:$L$174=$C$1,ROW(Maret!$L$6:$L$174)-ROW(Maret!$L$6)+1),ROW(E102))))</f>
        <v/>
      </c>
      <c r="G105" s="8" t="str">
        <f t="array" ref="G105">IF($A105="","",INDEX(Maret!H$6:H$174,SMALL(IF(Maret!$L$6:$L$174=$C$1,ROW(Maret!$L$6:$L$174)-ROW(Maret!$L$6)+1),ROW(F102))))</f>
        <v/>
      </c>
      <c r="H105" s="8" t="str">
        <f t="array" ref="H105">IF($A105="","",INDEX(Maret!I$6:I$174,SMALL(IF(Maret!$L$6:$L$174=$C$1,ROW(Maret!$L$6:$L$174)-ROW(Maret!$L$6)+1),ROW(G102))))</f>
        <v/>
      </c>
      <c r="I105" s="8" t="str">
        <f t="array" ref="I105">IF($A105="","",INDEX(Maret!J$6:J$174,SMALL(IF(Maret!$L$6:$L$174=$C$1,ROW(Maret!$L$6:$L$174)-ROW(Maret!$L$6)+1),ROW(H102))))</f>
        <v/>
      </c>
      <c r="J105" s="8" t="str">
        <f t="array" ref="J105">IF($A105="","",INDEX(Maret!K$6:K$174,SMALL(IF(Maret!$L$6:$L$174=$C$1,ROW(Maret!$L$6:$L$174)-ROW(Maret!$L$6)+1),ROW(I102))))</f>
        <v/>
      </c>
      <c r="K105" s="9"/>
    </row>
    <row r="106" spans="1:11">
      <c r="A106" s="6" t="str">
        <f t="array" ref="A106">IFERROR(INDEX(Maret!B$6:B$174,SMALL(IF(Maret!$L$6:$L$174=$C$1,ROW(Maret!$L$6:$L$174)-ROW(Maret!$L$6)+1),ROW(A103))),"")</f>
        <v/>
      </c>
      <c r="B106" s="7"/>
      <c r="C106" s="7" t="str">
        <f t="array" ref="C106">IF($A106="","",INDEX(Maret!D$6:D$174,SMALL(IF(Maret!$L$6:$L$174=$C$1,ROW(Maret!$L$6:$L$174)-ROW(Maret!$L$6)+1),ROW(B103))))</f>
        <v/>
      </c>
      <c r="D106" s="8" t="str">
        <f t="array" ref="D106">IF($A106="","",INDEX(Maret!E$6:E$174,SMALL(IF(Maret!$L$6:$L$174=$C$1,ROW(Maret!$L$6:$L$174)-ROW(Maret!$L$6)+1),ROW(C103))))</f>
        <v/>
      </c>
      <c r="E106" s="8" t="str">
        <f t="array" ref="E106">IF($A106="","",INDEX(Maret!F$6:F$174,SMALL(IF(Maret!$L$6:$L$174=$C$1,ROW(Maret!$L$6:$L$174)-ROW(Maret!$L$6)+1),ROW(D103))))</f>
        <v/>
      </c>
      <c r="F106" s="8" t="str">
        <f t="array" ref="F106">IF($A106="","",INDEX(Maret!G$6:G$174,SMALL(IF(Maret!$L$6:$L$174=$C$1,ROW(Maret!$L$6:$L$174)-ROW(Maret!$L$6)+1),ROW(E103))))</f>
        <v/>
      </c>
      <c r="G106" s="8" t="str">
        <f t="array" ref="G106">IF($A106="","",INDEX(Maret!H$6:H$174,SMALL(IF(Maret!$L$6:$L$174=$C$1,ROW(Maret!$L$6:$L$174)-ROW(Maret!$L$6)+1),ROW(F103))))</f>
        <v/>
      </c>
      <c r="H106" s="8" t="str">
        <f t="array" ref="H106">IF($A106="","",INDEX(Maret!I$6:I$174,SMALL(IF(Maret!$L$6:$L$174=$C$1,ROW(Maret!$L$6:$L$174)-ROW(Maret!$L$6)+1),ROW(G103))))</f>
        <v/>
      </c>
      <c r="I106" s="8" t="str">
        <f t="array" ref="I106">IF($A106="","",INDEX(Maret!J$6:J$174,SMALL(IF(Maret!$L$6:$L$174=$C$1,ROW(Maret!$L$6:$L$174)-ROW(Maret!$L$6)+1),ROW(H103))))</f>
        <v/>
      </c>
      <c r="J106" s="8" t="str">
        <f t="array" ref="J106">IF($A106="","",INDEX(Maret!K$6:K$174,SMALL(IF(Maret!$L$6:$L$174=$C$1,ROW(Maret!$L$6:$L$174)-ROW(Maret!$L$6)+1),ROW(I103))))</f>
        <v/>
      </c>
      <c r="K106" s="9"/>
    </row>
    <row r="107" spans="1:11">
      <c r="A107" s="6" t="str">
        <f t="array" ref="A107">IFERROR(INDEX(Maret!B$6:B$174,SMALL(IF(Maret!$L$6:$L$174=$C$1,ROW(Maret!$L$6:$L$174)-ROW(Maret!$L$6)+1),ROW(A104))),"")</f>
        <v/>
      </c>
      <c r="B107" s="7"/>
      <c r="C107" s="7" t="str">
        <f t="array" ref="C107">IF($A107="","",INDEX(Maret!D$6:D$174,SMALL(IF(Maret!$L$6:$L$174=$C$1,ROW(Maret!$L$6:$L$174)-ROW(Maret!$L$6)+1),ROW(B104))))</f>
        <v/>
      </c>
      <c r="D107" s="8" t="str">
        <f t="array" ref="D107">IF($A107="","",INDEX(Maret!E$6:E$174,SMALL(IF(Maret!$L$6:$L$174=$C$1,ROW(Maret!$L$6:$L$174)-ROW(Maret!$L$6)+1),ROW(C104))))</f>
        <v/>
      </c>
      <c r="E107" s="8" t="str">
        <f t="array" ref="E107">IF($A107="","",INDEX(Maret!F$6:F$174,SMALL(IF(Maret!$L$6:$L$174=$C$1,ROW(Maret!$L$6:$L$174)-ROW(Maret!$L$6)+1),ROW(D104))))</f>
        <v/>
      </c>
      <c r="F107" s="8" t="str">
        <f t="array" ref="F107">IF($A107="","",INDEX(Maret!G$6:G$174,SMALL(IF(Maret!$L$6:$L$174=$C$1,ROW(Maret!$L$6:$L$174)-ROW(Maret!$L$6)+1),ROW(E104))))</f>
        <v/>
      </c>
      <c r="G107" s="8" t="str">
        <f t="array" ref="G107">IF($A107="","",INDEX(Maret!H$6:H$174,SMALL(IF(Maret!$L$6:$L$174=$C$1,ROW(Maret!$L$6:$L$174)-ROW(Maret!$L$6)+1),ROW(F104))))</f>
        <v/>
      </c>
      <c r="H107" s="8" t="str">
        <f t="array" ref="H107">IF($A107="","",INDEX(Maret!I$6:I$174,SMALL(IF(Maret!$L$6:$L$174=$C$1,ROW(Maret!$L$6:$L$174)-ROW(Maret!$L$6)+1),ROW(G104))))</f>
        <v/>
      </c>
      <c r="I107" s="8" t="str">
        <f t="array" ref="I107">IF($A107="","",INDEX(Maret!J$6:J$174,SMALL(IF(Maret!$L$6:$L$174=$C$1,ROW(Maret!$L$6:$L$174)-ROW(Maret!$L$6)+1),ROW(H104))))</f>
        <v/>
      </c>
      <c r="J107" s="8" t="str">
        <f t="array" ref="J107">IF($A107="","",INDEX(Maret!K$6:K$174,SMALL(IF(Maret!$L$6:$L$174=$C$1,ROW(Maret!$L$6:$L$174)-ROW(Maret!$L$6)+1),ROW(I104))))</f>
        <v/>
      </c>
      <c r="K107" s="9"/>
    </row>
    <row r="108" spans="1:11">
      <c r="A108" s="6" t="str">
        <f t="array" ref="A108">IFERROR(INDEX(Maret!B$6:B$174,SMALL(IF(Maret!$L$6:$L$174=$C$1,ROW(Maret!$L$6:$L$174)-ROW(Maret!$L$6)+1),ROW(A105))),"")</f>
        <v/>
      </c>
      <c r="B108" s="7"/>
      <c r="C108" s="7" t="str">
        <f t="array" ref="C108">IF($A108="","",INDEX(Maret!D$6:D$174,SMALL(IF(Maret!$L$6:$L$174=$C$1,ROW(Maret!$L$6:$L$174)-ROW(Maret!$L$6)+1),ROW(B105))))</f>
        <v/>
      </c>
      <c r="D108" s="8" t="str">
        <f t="array" ref="D108">IF($A108="","",INDEX(Maret!E$6:E$174,SMALL(IF(Maret!$L$6:$L$174=$C$1,ROW(Maret!$L$6:$L$174)-ROW(Maret!$L$6)+1),ROW(C105))))</f>
        <v/>
      </c>
      <c r="E108" s="8" t="str">
        <f t="array" ref="E108">IF($A108="","",INDEX(Maret!F$6:F$174,SMALL(IF(Maret!$L$6:$L$174=$C$1,ROW(Maret!$L$6:$L$174)-ROW(Maret!$L$6)+1),ROW(D105))))</f>
        <v/>
      </c>
      <c r="F108" s="8" t="str">
        <f t="array" ref="F108">IF($A108="","",INDEX(Maret!G$6:G$174,SMALL(IF(Maret!$L$6:$L$174=$C$1,ROW(Maret!$L$6:$L$174)-ROW(Maret!$L$6)+1),ROW(E105))))</f>
        <v/>
      </c>
      <c r="G108" s="8" t="str">
        <f t="array" ref="G108">IF($A108="","",INDEX(Maret!H$6:H$174,SMALL(IF(Maret!$L$6:$L$174=$C$1,ROW(Maret!$L$6:$L$174)-ROW(Maret!$L$6)+1),ROW(F105))))</f>
        <v/>
      </c>
      <c r="H108" s="8" t="str">
        <f t="array" ref="H108">IF($A108="","",INDEX(Maret!I$6:I$174,SMALL(IF(Maret!$L$6:$L$174=$C$1,ROW(Maret!$L$6:$L$174)-ROW(Maret!$L$6)+1),ROW(G105))))</f>
        <v/>
      </c>
      <c r="I108" s="8" t="str">
        <f t="array" ref="I108">IF($A108="","",INDEX(Maret!J$6:J$174,SMALL(IF(Maret!$L$6:$L$174=$C$1,ROW(Maret!$L$6:$L$174)-ROW(Maret!$L$6)+1),ROW(H105))))</f>
        <v/>
      </c>
      <c r="J108" s="8" t="str">
        <f t="array" ref="J108">IF($A108="","",INDEX(Maret!K$6:K$174,SMALL(IF(Maret!$L$6:$L$174=$C$1,ROW(Maret!$L$6:$L$174)-ROW(Maret!$L$6)+1),ROW(I105))))</f>
        <v/>
      </c>
      <c r="K108" s="9"/>
    </row>
    <row r="109" spans="1:11">
      <c r="A109" s="6" t="str">
        <f t="array" ref="A109">IFERROR(INDEX(Maret!B$6:B$174,SMALL(IF(Maret!$L$6:$L$174=$C$1,ROW(Maret!$L$6:$L$174)-ROW(Maret!$L$6)+1),ROW(A106))),"")</f>
        <v/>
      </c>
      <c r="B109" s="7"/>
      <c r="C109" s="7" t="str">
        <f t="array" ref="C109">IF($A109="","",INDEX(Maret!D$6:D$174,SMALL(IF(Maret!$L$6:$L$174=$C$1,ROW(Maret!$L$6:$L$174)-ROW(Maret!$L$6)+1),ROW(B106))))</f>
        <v/>
      </c>
      <c r="D109" s="8" t="str">
        <f t="array" ref="D109">IF($A109="","",INDEX(Maret!E$6:E$174,SMALL(IF(Maret!$L$6:$L$174=$C$1,ROW(Maret!$L$6:$L$174)-ROW(Maret!$L$6)+1),ROW(C106))))</f>
        <v/>
      </c>
      <c r="E109" s="8" t="str">
        <f t="array" ref="E109">IF($A109="","",INDEX(Maret!F$6:F$174,SMALL(IF(Maret!$L$6:$L$174=$C$1,ROW(Maret!$L$6:$L$174)-ROW(Maret!$L$6)+1),ROW(D106))))</f>
        <v/>
      </c>
      <c r="F109" s="8" t="str">
        <f t="array" ref="F109">IF($A109="","",INDEX(Maret!G$6:G$174,SMALL(IF(Maret!$L$6:$L$174=$C$1,ROW(Maret!$L$6:$L$174)-ROW(Maret!$L$6)+1),ROW(E106))))</f>
        <v/>
      </c>
      <c r="G109" s="8" t="str">
        <f t="array" ref="G109">IF($A109="","",INDEX(Maret!H$6:H$174,SMALL(IF(Maret!$L$6:$L$174=$C$1,ROW(Maret!$L$6:$L$174)-ROW(Maret!$L$6)+1),ROW(F106))))</f>
        <v/>
      </c>
      <c r="H109" s="8" t="str">
        <f t="array" ref="H109">IF($A109="","",INDEX(Maret!I$6:I$174,SMALL(IF(Maret!$L$6:$L$174=$C$1,ROW(Maret!$L$6:$L$174)-ROW(Maret!$L$6)+1),ROW(G106))))</f>
        <v/>
      </c>
      <c r="I109" s="8" t="str">
        <f t="array" ref="I109">IF($A109="","",INDEX(Maret!J$6:J$174,SMALL(IF(Maret!$L$6:$L$174=$C$1,ROW(Maret!$L$6:$L$174)-ROW(Maret!$L$6)+1),ROW(H106))))</f>
        <v/>
      </c>
      <c r="J109" s="8" t="str">
        <f t="array" ref="J109">IF($A109="","",INDEX(Maret!K$6:K$174,SMALL(IF(Maret!$L$6:$L$174=$C$1,ROW(Maret!$L$6:$L$174)-ROW(Maret!$L$6)+1),ROW(I106))))</f>
        <v/>
      </c>
      <c r="K109" s="9"/>
    </row>
    <row r="110" spans="1:11">
      <c r="A110" s="6" t="str">
        <f t="array" ref="A110">IFERROR(INDEX(Maret!B$6:B$174,SMALL(IF(Maret!$L$6:$L$174=$C$1,ROW(Maret!$L$6:$L$174)-ROW(Maret!$L$6)+1),ROW(A107))),"")</f>
        <v/>
      </c>
      <c r="B110" s="7"/>
      <c r="C110" s="7" t="str">
        <f t="array" ref="C110">IF($A110="","",INDEX(Maret!D$6:D$174,SMALL(IF(Maret!$L$6:$L$174=$C$1,ROW(Maret!$L$6:$L$174)-ROW(Maret!$L$6)+1),ROW(B107))))</f>
        <v/>
      </c>
      <c r="D110" s="8" t="str">
        <f t="array" ref="D110">IF($A110="","",INDEX(Maret!E$6:E$174,SMALL(IF(Maret!$L$6:$L$174=$C$1,ROW(Maret!$L$6:$L$174)-ROW(Maret!$L$6)+1),ROW(C107))))</f>
        <v/>
      </c>
      <c r="E110" s="8" t="str">
        <f t="array" ref="E110">IF($A110="","",INDEX(Maret!F$6:F$174,SMALL(IF(Maret!$L$6:$L$174=$C$1,ROW(Maret!$L$6:$L$174)-ROW(Maret!$L$6)+1),ROW(D107))))</f>
        <v/>
      </c>
      <c r="F110" s="8" t="str">
        <f t="array" ref="F110">IF($A110="","",INDEX(Maret!G$6:G$174,SMALL(IF(Maret!$L$6:$L$174=$C$1,ROW(Maret!$L$6:$L$174)-ROW(Maret!$L$6)+1),ROW(E107))))</f>
        <v/>
      </c>
      <c r="G110" s="8" t="str">
        <f t="array" ref="G110">IF($A110="","",INDEX(Maret!H$6:H$174,SMALL(IF(Maret!$L$6:$L$174=$C$1,ROW(Maret!$L$6:$L$174)-ROW(Maret!$L$6)+1),ROW(F107))))</f>
        <v/>
      </c>
      <c r="H110" s="8" t="str">
        <f t="array" ref="H110">IF($A110="","",INDEX(Maret!I$6:I$174,SMALL(IF(Maret!$L$6:$L$174=$C$1,ROW(Maret!$L$6:$L$174)-ROW(Maret!$L$6)+1),ROW(G107))))</f>
        <v/>
      </c>
      <c r="I110" s="8" t="str">
        <f t="array" ref="I110">IF($A110="","",INDEX(Maret!J$6:J$174,SMALL(IF(Maret!$L$6:$L$174=$C$1,ROW(Maret!$L$6:$L$174)-ROW(Maret!$L$6)+1),ROW(H107))))</f>
        <v/>
      </c>
      <c r="J110" s="8" t="str">
        <f t="array" ref="J110">IF($A110="","",INDEX(Maret!K$6:K$174,SMALL(IF(Maret!$L$6:$L$174=$C$1,ROW(Maret!$L$6:$L$174)-ROW(Maret!$L$6)+1),ROW(I107))))</f>
        <v/>
      </c>
      <c r="K110" s="9"/>
    </row>
    <row r="111" spans="1:11">
      <c r="A111" s="6" t="str">
        <f t="array" ref="A111">IFERROR(INDEX(Maret!B$6:B$174,SMALL(IF(Maret!$L$6:$L$174=$C$1,ROW(Maret!$L$6:$L$174)-ROW(Maret!$L$6)+1),ROW(A108))),"")</f>
        <v/>
      </c>
      <c r="B111" s="7"/>
      <c r="C111" s="7" t="str">
        <f t="array" ref="C111">IF($A111="","",INDEX(Maret!D$6:D$174,SMALL(IF(Maret!$L$6:$L$174=$C$1,ROW(Maret!$L$6:$L$174)-ROW(Maret!$L$6)+1),ROW(B108))))</f>
        <v/>
      </c>
      <c r="D111" s="8" t="str">
        <f t="array" ref="D111">IF($A111="","",INDEX(Maret!E$6:E$174,SMALL(IF(Maret!$L$6:$L$174=$C$1,ROW(Maret!$L$6:$L$174)-ROW(Maret!$L$6)+1),ROW(C108))))</f>
        <v/>
      </c>
      <c r="E111" s="8" t="str">
        <f t="array" ref="E111">IF($A111="","",INDEX(Maret!F$6:F$174,SMALL(IF(Maret!$L$6:$L$174=$C$1,ROW(Maret!$L$6:$L$174)-ROW(Maret!$L$6)+1),ROW(D108))))</f>
        <v/>
      </c>
      <c r="F111" s="8" t="str">
        <f t="array" ref="F111">IF($A111="","",INDEX(Maret!G$6:G$174,SMALL(IF(Maret!$L$6:$L$174=$C$1,ROW(Maret!$L$6:$L$174)-ROW(Maret!$L$6)+1),ROW(E108))))</f>
        <v/>
      </c>
      <c r="G111" s="8" t="str">
        <f t="array" ref="G111">IF($A111="","",INDEX(Maret!H$6:H$174,SMALL(IF(Maret!$L$6:$L$174=$C$1,ROW(Maret!$L$6:$L$174)-ROW(Maret!$L$6)+1),ROW(F108))))</f>
        <v/>
      </c>
      <c r="H111" s="8" t="str">
        <f t="array" ref="H111">IF($A111="","",INDEX(Maret!I$6:I$174,SMALL(IF(Maret!$L$6:$L$174=$C$1,ROW(Maret!$L$6:$L$174)-ROW(Maret!$L$6)+1),ROW(G108))))</f>
        <v/>
      </c>
      <c r="I111" s="8" t="str">
        <f t="array" ref="I111">IF($A111="","",INDEX(Maret!J$6:J$174,SMALL(IF(Maret!$L$6:$L$174=$C$1,ROW(Maret!$L$6:$L$174)-ROW(Maret!$L$6)+1),ROW(H108))))</f>
        <v/>
      </c>
      <c r="J111" s="8" t="str">
        <f t="array" ref="J111">IF($A111="","",INDEX(Maret!K$6:K$174,SMALL(IF(Maret!$L$6:$L$174=$C$1,ROW(Maret!$L$6:$L$174)-ROW(Maret!$L$6)+1),ROW(I108))))</f>
        <v/>
      </c>
      <c r="K111" s="9"/>
    </row>
    <row r="112" spans="1:11">
      <c r="A112" s="6" t="str">
        <f t="array" ref="A112">IFERROR(INDEX(Maret!B$6:B$174,SMALL(IF(Maret!$L$6:$L$174=$C$1,ROW(Maret!$L$6:$L$174)-ROW(Maret!$L$6)+1),ROW(A109))),"")</f>
        <v/>
      </c>
      <c r="B112" s="7"/>
      <c r="C112" s="7" t="str">
        <f t="array" ref="C112">IF($A112="","",INDEX(Maret!D$6:D$174,SMALL(IF(Maret!$L$6:$L$174=$C$1,ROW(Maret!$L$6:$L$174)-ROW(Maret!$L$6)+1),ROW(B109))))</f>
        <v/>
      </c>
      <c r="D112" s="8" t="str">
        <f t="array" ref="D112">IF($A112="","",INDEX(Maret!E$6:E$174,SMALL(IF(Maret!$L$6:$L$174=$C$1,ROW(Maret!$L$6:$L$174)-ROW(Maret!$L$6)+1),ROW(C109))))</f>
        <v/>
      </c>
      <c r="E112" s="8" t="str">
        <f t="array" ref="E112">IF($A112="","",INDEX(Maret!F$6:F$174,SMALL(IF(Maret!$L$6:$L$174=$C$1,ROW(Maret!$L$6:$L$174)-ROW(Maret!$L$6)+1),ROW(D109))))</f>
        <v/>
      </c>
      <c r="F112" s="8" t="str">
        <f t="array" ref="F112">IF($A112="","",INDEX(Maret!G$6:G$174,SMALL(IF(Maret!$L$6:$L$174=$C$1,ROW(Maret!$L$6:$L$174)-ROW(Maret!$L$6)+1),ROW(E109))))</f>
        <v/>
      </c>
      <c r="G112" s="8" t="str">
        <f t="array" ref="G112">IF($A112="","",INDEX(Maret!H$6:H$174,SMALL(IF(Maret!$L$6:$L$174=$C$1,ROW(Maret!$L$6:$L$174)-ROW(Maret!$L$6)+1),ROW(F109))))</f>
        <v/>
      </c>
      <c r="H112" s="8" t="str">
        <f t="array" ref="H112">IF($A112="","",INDEX(Maret!I$6:I$174,SMALL(IF(Maret!$L$6:$L$174=$C$1,ROW(Maret!$L$6:$L$174)-ROW(Maret!$L$6)+1),ROW(G109))))</f>
        <v/>
      </c>
      <c r="I112" s="8" t="str">
        <f t="array" ref="I112">IF($A112="","",INDEX(Maret!J$6:J$174,SMALL(IF(Maret!$L$6:$L$174=$C$1,ROW(Maret!$L$6:$L$174)-ROW(Maret!$L$6)+1),ROW(H109))))</f>
        <v/>
      </c>
      <c r="J112" s="8" t="str">
        <f t="array" ref="J112">IF($A112="","",INDEX(Maret!K$6:K$174,SMALL(IF(Maret!$L$6:$L$174=$C$1,ROW(Maret!$L$6:$L$174)-ROW(Maret!$L$6)+1),ROW(I109))))</f>
        <v/>
      </c>
      <c r="K112" s="9"/>
    </row>
    <row r="113" spans="1:11">
      <c r="A113" s="6" t="str">
        <f t="array" ref="A113">IFERROR(INDEX(Maret!B$6:B$174,SMALL(IF(Maret!$L$6:$L$174=$C$1,ROW(Maret!$L$6:$L$174)-ROW(Maret!$L$6)+1),ROW(A110))),"")</f>
        <v/>
      </c>
      <c r="B113" s="7"/>
      <c r="C113" s="7" t="str">
        <f t="array" ref="C113">IF($A113="","",INDEX(Maret!D$6:D$174,SMALL(IF(Maret!$L$6:$L$174=$C$1,ROW(Maret!$L$6:$L$174)-ROW(Maret!$L$6)+1),ROW(B110))))</f>
        <v/>
      </c>
      <c r="D113" s="8" t="str">
        <f t="array" ref="D113">IF($A113="","",INDEX(Maret!E$6:E$174,SMALL(IF(Maret!$L$6:$L$174=$C$1,ROW(Maret!$L$6:$L$174)-ROW(Maret!$L$6)+1),ROW(C110))))</f>
        <v/>
      </c>
      <c r="E113" s="8" t="str">
        <f t="array" ref="E113">IF($A113="","",INDEX(Maret!F$6:F$174,SMALL(IF(Maret!$L$6:$L$174=$C$1,ROW(Maret!$L$6:$L$174)-ROW(Maret!$L$6)+1),ROW(D110))))</f>
        <v/>
      </c>
      <c r="F113" s="8" t="str">
        <f t="array" ref="F113">IF($A113="","",INDEX(Maret!G$6:G$174,SMALL(IF(Maret!$L$6:$L$174=$C$1,ROW(Maret!$L$6:$L$174)-ROW(Maret!$L$6)+1),ROW(E110))))</f>
        <v/>
      </c>
      <c r="G113" s="8" t="str">
        <f t="array" ref="G113">IF($A113="","",INDEX(Maret!H$6:H$174,SMALL(IF(Maret!$L$6:$L$174=$C$1,ROW(Maret!$L$6:$L$174)-ROW(Maret!$L$6)+1),ROW(F110))))</f>
        <v/>
      </c>
      <c r="H113" s="8" t="str">
        <f t="array" ref="H113">IF($A113="","",INDEX(Maret!I$6:I$174,SMALL(IF(Maret!$L$6:$L$174=$C$1,ROW(Maret!$L$6:$L$174)-ROW(Maret!$L$6)+1),ROW(G110))))</f>
        <v/>
      </c>
      <c r="I113" s="8" t="str">
        <f t="array" ref="I113">IF($A113="","",INDEX(Maret!J$6:J$174,SMALL(IF(Maret!$L$6:$L$174=$C$1,ROW(Maret!$L$6:$L$174)-ROW(Maret!$L$6)+1),ROW(H110))))</f>
        <v/>
      </c>
      <c r="J113" s="8" t="str">
        <f t="array" ref="J113">IF($A113="","",INDEX(Maret!K$6:K$174,SMALL(IF(Maret!$L$6:$L$174=$C$1,ROW(Maret!$L$6:$L$174)-ROW(Maret!$L$6)+1),ROW(I110))))</f>
        <v/>
      </c>
      <c r="K113" s="9"/>
    </row>
    <row r="114" spans="1:11">
      <c r="A114" s="6" t="str">
        <f t="array" ref="A114">IFERROR(INDEX(Maret!B$6:B$174,SMALL(IF(Maret!$L$6:$L$174=$C$1,ROW(Maret!$L$6:$L$174)-ROW(Maret!$L$6)+1),ROW(A111))),"")</f>
        <v/>
      </c>
      <c r="B114" s="7"/>
      <c r="C114" s="7" t="str">
        <f t="array" ref="C114">IF($A114="","",INDEX(Maret!D$6:D$174,SMALL(IF(Maret!$L$6:$L$174=$C$1,ROW(Maret!$L$6:$L$174)-ROW(Maret!$L$6)+1),ROW(B111))))</f>
        <v/>
      </c>
      <c r="D114" s="8" t="str">
        <f t="array" ref="D114">IF($A114="","",INDEX(Maret!E$6:E$174,SMALL(IF(Maret!$L$6:$L$174=$C$1,ROW(Maret!$L$6:$L$174)-ROW(Maret!$L$6)+1),ROW(C111))))</f>
        <v/>
      </c>
      <c r="E114" s="8" t="str">
        <f t="array" ref="E114">IF($A114="","",INDEX(Maret!F$6:F$174,SMALL(IF(Maret!$L$6:$L$174=$C$1,ROW(Maret!$L$6:$L$174)-ROW(Maret!$L$6)+1),ROW(D111))))</f>
        <v/>
      </c>
      <c r="F114" s="8" t="str">
        <f t="array" ref="F114">IF($A114="","",INDEX(Maret!G$6:G$174,SMALL(IF(Maret!$L$6:$L$174=$C$1,ROW(Maret!$L$6:$L$174)-ROW(Maret!$L$6)+1),ROW(E111))))</f>
        <v/>
      </c>
      <c r="G114" s="8" t="str">
        <f t="array" ref="G114">IF($A114="","",INDEX(Maret!H$6:H$174,SMALL(IF(Maret!$L$6:$L$174=$C$1,ROW(Maret!$L$6:$L$174)-ROW(Maret!$L$6)+1),ROW(F111))))</f>
        <v/>
      </c>
      <c r="H114" s="8" t="str">
        <f t="array" ref="H114">IF($A114="","",INDEX(Maret!I$6:I$174,SMALL(IF(Maret!$L$6:$L$174=$C$1,ROW(Maret!$L$6:$L$174)-ROW(Maret!$L$6)+1),ROW(G111))))</f>
        <v/>
      </c>
      <c r="I114" s="8" t="str">
        <f t="array" ref="I114">IF($A114="","",INDEX(Maret!J$6:J$174,SMALL(IF(Maret!$L$6:$L$174=$C$1,ROW(Maret!$L$6:$L$174)-ROW(Maret!$L$6)+1),ROW(H111))))</f>
        <v/>
      </c>
      <c r="J114" s="8" t="str">
        <f t="array" ref="J114">IF($A114="","",INDEX(Maret!K$6:K$174,SMALL(IF(Maret!$L$6:$L$174=$C$1,ROW(Maret!$L$6:$L$174)-ROW(Maret!$L$6)+1),ROW(I111))))</f>
        <v/>
      </c>
      <c r="K114" s="9"/>
    </row>
    <row r="115" spans="1:11">
      <c r="A115" s="6" t="str">
        <f t="array" ref="A115">IFERROR(INDEX(Maret!B$6:B$174,SMALL(IF(Maret!$L$6:$L$174=$C$1,ROW(Maret!$L$6:$L$174)-ROW(Maret!$L$6)+1),ROW(A112))),"")</f>
        <v/>
      </c>
      <c r="B115" s="7"/>
      <c r="C115" s="7" t="str">
        <f t="array" ref="C115">IF($A115="","",INDEX(Maret!D$6:D$174,SMALL(IF(Maret!$L$6:$L$174=$C$1,ROW(Maret!$L$6:$L$174)-ROW(Maret!$L$6)+1),ROW(B112))))</f>
        <v/>
      </c>
      <c r="D115" s="8" t="str">
        <f t="array" ref="D115">IF($A115="","",INDEX(Maret!E$6:E$174,SMALL(IF(Maret!$L$6:$L$174=$C$1,ROW(Maret!$L$6:$L$174)-ROW(Maret!$L$6)+1),ROW(C112))))</f>
        <v/>
      </c>
      <c r="E115" s="8" t="str">
        <f t="array" ref="E115">IF($A115="","",INDEX(Maret!F$6:F$174,SMALL(IF(Maret!$L$6:$L$174=$C$1,ROW(Maret!$L$6:$L$174)-ROW(Maret!$L$6)+1),ROW(D112))))</f>
        <v/>
      </c>
      <c r="F115" s="8" t="str">
        <f t="array" ref="F115">IF($A115="","",INDEX(Maret!G$6:G$174,SMALL(IF(Maret!$L$6:$L$174=$C$1,ROW(Maret!$L$6:$L$174)-ROW(Maret!$L$6)+1),ROW(E112))))</f>
        <v/>
      </c>
      <c r="G115" s="8" t="str">
        <f t="array" ref="G115">IF($A115="","",INDEX(Maret!H$6:H$174,SMALL(IF(Maret!$L$6:$L$174=$C$1,ROW(Maret!$L$6:$L$174)-ROW(Maret!$L$6)+1),ROW(F112))))</f>
        <v/>
      </c>
      <c r="H115" s="8" t="str">
        <f t="array" ref="H115">IF($A115="","",INDEX(Maret!I$6:I$174,SMALL(IF(Maret!$L$6:$L$174=$C$1,ROW(Maret!$L$6:$L$174)-ROW(Maret!$L$6)+1),ROW(G112))))</f>
        <v/>
      </c>
      <c r="I115" s="8" t="str">
        <f t="array" ref="I115">IF($A115="","",INDEX(Maret!J$6:J$174,SMALL(IF(Maret!$L$6:$L$174=$C$1,ROW(Maret!$L$6:$L$174)-ROW(Maret!$L$6)+1),ROW(H112))))</f>
        <v/>
      </c>
      <c r="J115" s="8" t="str">
        <f t="array" ref="J115">IF($A115="","",INDEX(Maret!K$6:K$174,SMALL(IF(Maret!$L$6:$L$174=$C$1,ROW(Maret!$L$6:$L$174)-ROW(Maret!$L$6)+1),ROW(I112))))</f>
        <v/>
      </c>
      <c r="K115" s="9"/>
    </row>
    <row r="116" spans="1:11">
      <c r="A116" s="6" t="str">
        <f t="array" ref="A116">IFERROR(INDEX(Maret!B$6:B$174,SMALL(IF(Maret!$L$6:$L$174=$C$1,ROW(Maret!$L$6:$L$174)-ROW(Maret!$L$6)+1),ROW(A113))),"")</f>
        <v/>
      </c>
      <c r="B116" s="7"/>
      <c r="C116" s="7" t="str">
        <f t="array" ref="C116">IF($A116="","",INDEX(Maret!D$6:D$174,SMALL(IF(Maret!$L$6:$L$174=$C$1,ROW(Maret!$L$6:$L$174)-ROW(Maret!$L$6)+1),ROW(B113))))</f>
        <v/>
      </c>
      <c r="D116" s="8" t="str">
        <f t="array" ref="D116">IF($A116="","",INDEX(Maret!E$6:E$174,SMALL(IF(Maret!$L$6:$L$174=$C$1,ROW(Maret!$L$6:$L$174)-ROW(Maret!$L$6)+1),ROW(C113))))</f>
        <v/>
      </c>
      <c r="E116" s="8" t="str">
        <f t="array" ref="E116">IF($A116="","",INDEX(Maret!F$6:F$174,SMALL(IF(Maret!$L$6:$L$174=$C$1,ROW(Maret!$L$6:$L$174)-ROW(Maret!$L$6)+1),ROW(D113))))</f>
        <v/>
      </c>
      <c r="F116" s="8" t="str">
        <f t="array" ref="F116">IF($A116="","",INDEX(Maret!G$6:G$174,SMALL(IF(Maret!$L$6:$L$174=$C$1,ROW(Maret!$L$6:$L$174)-ROW(Maret!$L$6)+1),ROW(E113))))</f>
        <v/>
      </c>
      <c r="G116" s="8" t="str">
        <f t="array" ref="G116">IF($A116="","",INDEX(Maret!H$6:H$174,SMALL(IF(Maret!$L$6:$L$174=$C$1,ROW(Maret!$L$6:$L$174)-ROW(Maret!$L$6)+1),ROW(F113))))</f>
        <v/>
      </c>
      <c r="H116" s="8" t="str">
        <f t="array" ref="H116">IF($A116="","",INDEX(Maret!I$6:I$174,SMALL(IF(Maret!$L$6:$L$174=$C$1,ROW(Maret!$L$6:$L$174)-ROW(Maret!$L$6)+1),ROW(G113))))</f>
        <v/>
      </c>
      <c r="I116" s="8" t="str">
        <f t="array" ref="I116">IF($A116="","",INDEX(Maret!J$6:J$174,SMALL(IF(Maret!$L$6:$L$174=$C$1,ROW(Maret!$L$6:$L$174)-ROW(Maret!$L$6)+1),ROW(H113))))</f>
        <v/>
      </c>
      <c r="J116" s="8" t="str">
        <f t="array" ref="J116">IF($A116="","",INDEX(Maret!K$6:K$174,SMALL(IF(Maret!$L$6:$L$174=$C$1,ROW(Maret!$L$6:$L$174)-ROW(Maret!$L$6)+1),ROW(I113))))</f>
        <v/>
      </c>
      <c r="K116" s="9"/>
    </row>
    <row r="117" spans="1:11">
      <c r="A117" s="6" t="str">
        <f t="array" ref="A117">IFERROR(INDEX(Maret!B$6:B$174,SMALL(IF(Maret!$L$6:$L$174=$C$1,ROW(Maret!$L$6:$L$174)-ROW(Maret!$L$6)+1),ROW(A114))),"")</f>
        <v/>
      </c>
      <c r="B117" s="7"/>
      <c r="C117" s="7" t="str">
        <f t="array" ref="C117">IF($A117="","",INDEX(Maret!D$6:D$174,SMALL(IF(Maret!$L$6:$L$174=$C$1,ROW(Maret!$L$6:$L$174)-ROW(Maret!$L$6)+1),ROW(B114))))</f>
        <v/>
      </c>
      <c r="D117" s="8" t="str">
        <f t="array" ref="D117">IF($A117="","",INDEX(Maret!E$6:E$174,SMALL(IF(Maret!$L$6:$L$174=$C$1,ROW(Maret!$L$6:$L$174)-ROW(Maret!$L$6)+1),ROW(C114))))</f>
        <v/>
      </c>
      <c r="E117" s="8" t="str">
        <f t="array" ref="E117">IF($A117="","",INDEX(Maret!F$6:F$174,SMALL(IF(Maret!$L$6:$L$174=$C$1,ROW(Maret!$L$6:$L$174)-ROW(Maret!$L$6)+1),ROW(D114))))</f>
        <v/>
      </c>
      <c r="F117" s="8" t="str">
        <f t="array" ref="F117">IF($A117="","",INDEX(Maret!G$6:G$174,SMALL(IF(Maret!$L$6:$L$174=$C$1,ROW(Maret!$L$6:$L$174)-ROW(Maret!$L$6)+1),ROW(E114))))</f>
        <v/>
      </c>
      <c r="G117" s="8" t="str">
        <f t="array" ref="G117">IF($A117="","",INDEX(Maret!H$6:H$174,SMALL(IF(Maret!$L$6:$L$174=$C$1,ROW(Maret!$L$6:$L$174)-ROW(Maret!$L$6)+1),ROW(F114))))</f>
        <v/>
      </c>
      <c r="H117" s="8" t="str">
        <f t="array" ref="H117">IF($A117="","",INDEX(Maret!I$6:I$174,SMALL(IF(Maret!$L$6:$L$174=$C$1,ROW(Maret!$L$6:$L$174)-ROW(Maret!$L$6)+1),ROW(G114))))</f>
        <v/>
      </c>
      <c r="I117" s="8" t="str">
        <f t="array" ref="I117">IF($A117="","",INDEX(Maret!J$6:J$174,SMALL(IF(Maret!$L$6:$L$174=$C$1,ROW(Maret!$L$6:$L$174)-ROW(Maret!$L$6)+1),ROW(H114))))</f>
        <v/>
      </c>
      <c r="J117" s="8" t="str">
        <f t="array" ref="J117">IF($A117="","",INDEX(Maret!K$6:K$174,SMALL(IF(Maret!$L$6:$L$174=$C$1,ROW(Maret!$L$6:$L$174)-ROW(Maret!$L$6)+1),ROW(I114))))</f>
        <v/>
      </c>
      <c r="K117" s="9"/>
    </row>
    <row r="118" spans="1:11">
      <c r="A118" s="6" t="str">
        <f t="array" ref="A118">IFERROR(INDEX(Maret!B$6:B$174,SMALL(IF(Maret!$L$6:$L$174=$C$1,ROW(Maret!$L$6:$L$174)-ROW(Maret!$L$6)+1),ROW(A115))),"")</f>
        <v/>
      </c>
      <c r="B118" s="7"/>
      <c r="C118" s="7" t="str">
        <f t="array" ref="C118">IF($A118="","",INDEX(Maret!D$6:D$174,SMALL(IF(Maret!$L$6:$L$174=$C$1,ROW(Maret!$L$6:$L$174)-ROW(Maret!$L$6)+1),ROW(B115))))</f>
        <v/>
      </c>
      <c r="D118" s="8" t="str">
        <f t="array" ref="D118">IF($A118="","",INDEX(Maret!E$6:E$174,SMALL(IF(Maret!$L$6:$L$174=$C$1,ROW(Maret!$L$6:$L$174)-ROW(Maret!$L$6)+1),ROW(C115))))</f>
        <v/>
      </c>
      <c r="E118" s="8" t="str">
        <f t="array" ref="E118">IF($A118="","",INDEX(Maret!F$6:F$174,SMALL(IF(Maret!$L$6:$L$174=$C$1,ROW(Maret!$L$6:$L$174)-ROW(Maret!$L$6)+1),ROW(D115))))</f>
        <v/>
      </c>
      <c r="F118" s="8" t="str">
        <f t="array" ref="F118">IF($A118="","",INDEX(Maret!G$6:G$174,SMALL(IF(Maret!$L$6:$L$174=$C$1,ROW(Maret!$L$6:$L$174)-ROW(Maret!$L$6)+1),ROW(E115))))</f>
        <v/>
      </c>
      <c r="G118" s="8" t="str">
        <f t="array" ref="G118">IF($A118="","",INDEX(Maret!H$6:H$174,SMALL(IF(Maret!$L$6:$L$174=$C$1,ROW(Maret!$L$6:$L$174)-ROW(Maret!$L$6)+1),ROW(F115))))</f>
        <v/>
      </c>
      <c r="H118" s="8" t="str">
        <f t="array" ref="H118">IF($A118="","",INDEX(Maret!I$6:I$174,SMALL(IF(Maret!$L$6:$L$174=$C$1,ROW(Maret!$L$6:$L$174)-ROW(Maret!$L$6)+1),ROW(G115))))</f>
        <v/>
      </c>
      <c r="I118" s="8" t="str">
        <f t="array" ref="I118">IF($A118="","",INDEX(Maret!J$6:J$174,SMALL(IF(Maret!$L$6:$L$174=$C$1,ROW(Maret!$L$6:$L$174)-ROW(Maret!$L$6)+1),ROW(H115))))</f>
        <v/>
      </c>
      <c r="J118" s="8" t="str">
        <f t="array" ref="J118">IF($A118="","",INDEX(Maret!K$6:K$174,SMALL(IF(Maret!$L$6:$L$174=$C$1,ROW(Maret!$L$6:$L$174)-ROW(Maret!$L$6)+1),ROW(I115))))</f>
        <v/>
      </c>
      <c r="K118" s="9"/>
    </row>
    <row r="119" spans="1:11">
      <c r="A119" s="6" t="str">
        <f t="array" ref="A119">IFERROR(INDEX(Maret!B$6:B$174,SMALL(IF(Maret!$L$6:$L$174=$C$1,ROW(Maret!$L$6:$L$174)-ROW(Maret!$L$6)+1),ROW(A116))),"")</f>
        <v/>
      </c>
      <c r="B119" s="7"/>
      <c r="C119" s="7" t="str">
        <f t="array" ref="C119">IF($A119="","",INDEX(Maret!D$6:D$174,SMALL(IF(Maret!$L$6:$L$174=$C$1,ROW(Maret!$L$6:$L$174)-ROW(Maret!$L$6)+1),ROW(B116))))</f>
        <v/>
      </c>
      <c r="D119" s="8" t="str">
        <f t="array" ref="D119">IF($A119="","",INDEX(Maret!E$6:E$174,SMALL(IF(Maret!$L$6:$L$174=$C$1,ROW(Maret!$L$6:$L$174)-ROW(Maret!$L$6)+1),ROW(C116))))</f>
        <v/>
      </c>
      <c r="E119" s="8" t="str">
        <f t="array" ref="E119">IF($A119="","",INDEX(Maret!F$6:F$174,SMALL(IF(Maret!$L$6:$L$174=$C$1,ROW(Maret!$L$6:$L$174)-ROW(Maret!$L$6)+1),ROW(D116))))</f>
        <v/>
      </c>
      <c r="F119" s="8" t="str">
        <f t="array" ref="F119">IF($A119="","",INDEX(Maret!G$6:G$174,SMALL(IF(Maret!$L$6:$L$174=$C$1,ROW(Maret!$L$6:$L$174)-ROW(Maret!$L$6)+1),ROW(E116))))</f>
        <v/>
      </c>
      <c r="G119" s="8" t="str">
        <f t="array" ref="G119">IF($A119="","",INDEX(Maret!H$6:H$174,SMALL(IF(Maret!$L$6:$L$174=$C$1,ROW(Maret!$L$6:$L$174)-ROW(Maret!$L$6)+1),ROW(F116))))</f>
        <v/>
      </c>
      <c r="H119" s="8" t="str">
        <f t="array" ref="H119">IF($A119="","",INDEX(Maret!I$6:I$174,SMALL(IF(Maret!$L$6:$L$174=$C$1,ROW(Maret!$L$6:$L$174)-ROW(Maret!$L$6)+1),ROW(G116))))</f>
        <v/>
      </c>
      <c r="I119" s="8" t="str">
        <f t="array" ref="I119">IF($A119="","",INDEX(Maret!J$6:J$174,SMALL(IF(Maret!$L$6:$L$174=$C$1,ROW(Maret!$L$6:$L$174)-ROW(Maret!$L$6)+1),ROW(H116))))</f>
        <v/>
      </c>
      <c r="J119" s="8" t="str">
        <f t="array" ref="J119">IF($A119="","",INDEX(Maret!K$6:K$174,SMALL(IF(Maret!$L$6:$L$174=$C$1,ROW(Maret!$L$6:$L$174)-ROW(Maret!$L$6)+1),ROW(I116))))</f>
        <v/>
      </c>
      <c r="K119" s="9"/>
    </row>
    <row r="120" spans="1:11">
      <c r="A120" s="6" t="str">
        <f t="array" ref="A120">IFERROR(INDEX(Maret!B$6:B$174,SMALL(IF(Maret!$L$6:$L$174=$C$1,ROW(Maret!$L$6:$L$174)-ROW(Maret!$L$6)+1),ROW(A117))),"")</f>
        <v/>
      </c>
      <c r="B120" s="7"/>
      <c r="C120" s="7" t="str">
        <f t="array" ref="C120">IF($A120="","",INDEX(Maret!D$6:D$174,SMALL(IF(Maret!$L$6:$L$174=$C$1,ROW(Maret!$L$6:$L$174)-ROW(Maret!$L$6)+1),ROW(B117))))</f>
        <v/>
      </c>
      <c r="D120" s="8" t="str">
        <f t="array" ref="D120">IF($A120="","",INDEX(Maret!E$6:E$174,SMALL(IF(Maret!$L$6:$L$174=$C$1,ROW(Maret!$L$6:$L$174)-ROW(Maret!$L$6)+1),ROW(C117))))</f>
        <v/>
      </c>
      <c r="E120" s="8" t="str">
        <f t="array" ref="E120">IF($A120="","",INDEX(Maret!F$6:F$174,SMALL(IF(Maret!$L$6:$L$174=$C$1,ROW(Maret!$L$6:$L$174)-ROW(Maret!$L$6)+1),ROW(D117))))</f>
        <v/>
      </c>
      <c r="F120" s="8" t="str">
        <f t="array" ref="F120">IF($A120="","",INDEX(Maret!G$6:G$174,SMALL(IF(Maret!$L$6:$L$174=$C$1,ROW(Maret!$L$6:$L$174)-ROW(Maret!$L$6)+1),ROW(E117))))</f>
        <v/>
      </c>
      <c r="G120" s="8" t="str">
        <f t="array" ref="G120">IF($A120="","",INDEX(Maret!H$6:H$174,SMALL(IF(Maret!$L$6:$L$174=$C$1,ROW(Maret!$L$6:$L$174)-ROW(Maret!$L$6)+1),ROW(F117))))</f>
        <v/>
      </c>
      <c r="H120" s="8" t="str">
        <f t="array" ref="H120">IF($A120="","",INDEX(Maret!I$6:I$174,SMALL(IF(Maret!$L$6:$L$174=$C$1,ROW(Maret!$L$6:$L$174)-ROW(Maret!$L$6)+1),ROW(G117))))</f>
        <v/>
      </c>
      <c r="I120" s="8" t="str">
        <f t="array" ref="I120">IF($A120="","",INDEX(Maret!J$6:J$174,SMALL(IF(Maret!$L$6:$L$174=$C$1,ROW(Maret!$L$6:$L$174)-ROW(Maret!$L$6)+1),ROW(H117))))</f>
        <v/>
      </c>
      <c r="J120" s="8" t="str">
        <f t="array" ref="J120">IF($A120="","",INDEX(Maret!K$6:K$174,SMALL(IF(Maret!$L$6:$L$174=$C$1,ROW(Maret!$L$6:$L$174)-ROW(Maret!$L$6)+1),ROW(I117))))</f>
        <v/>
      </c>
      <c r="K120" s="9"/>
    </row>
    <row r="121" spans="1:11">
      <c r="A121" s="6" t="str">
        <f t="array" ref="A121">IFERROR(INDEX(Maret!B$6:B$174,SMALL(IF(Maret!$L$6:$L$174=$C$1,ROW(Maret!$L$6:$L$174)-ROW(Maret!$L$6)+1),ROW(A118))),"")</f>
        <v/>
      </c>
      <c r="B121" s="7"/>
      <c r="C121" s="7" t="str">
        <f t="array" ref="C121">IF($A121="","",INDEX(Maret!D$6:D$174,SMALL(IF(Maret!$L$6:$L$174=$C$1,ROW(Maret!$L$6:$L$174)-ROW(Maret!$L$6)+1),ROW(B118))))</f>
        <v/>
      </c>
      <c r="D121" s="8" t="str">
        <f t="array" ref="D121">IF($A121="","",INDEX(Maret!E$6:E$174,SMALL(IF(Maret!$L$6:$L$174=$C$1,ROW(Maret!$L$6:$L$174)-ROW(Maret!$L$6)+1),ROW(C118))))</f>
        <v/>
      </c>
      <c r="E121" s="8" t="str">
        <f t="array" ref="E121">IF($A121="","",INDEX(Maret!F$6:F$174,SMALL(IF(Maret!$L$6:$L$174=$C$1,ROW(Maret!$L$6:$L$174)-ROW(Maret!$L$6)+1),ROW(D118))))</f>
        <v/>
      </c>
      <c r="F121" s="8" t="str">
        <f t="array" ref="F121">IF($A121="","",INDEX(Maret!G$6:G$174,SMALL(IF(Maret!$L$6:$L$174=$C$1,ROW(Maret!$L$6:$L$174)-ROW(Maret!$L$6)+1),ROW(E118))))</f>
        <v/>
      </c>
      <c r="G121" s="8" t="str">
        <f t="array" ref="G121">IF($A121="","",INDEX(Maret!H$6:H$174,SMALL(IF(Maret!$L$6:$L$174=$C$1,ROW(Maret!$L$6:$L$174)-ROW(Maret!$L$6)+1),ROW(F118))))</f>
        <v/>
      </c>
      <c r="H121" s="8" t="str">
        <f t="array" ref="H121">IF($A121="","",INDEX(Maret!I$6:I$174,SMALL(IF(Maret!$L$6:$L$174=$C$1,ROW(Maret!$L$6:$L$174)-ROW(Maret!$L$6)+1),ROW(G118))))</f>
        <v/>
      </c>
      <c r="I121" s="8" t="str">
        <f t="array" ref="I121">IF($A121="","",INDEX(Maret!J$6:J$174,SMALL(IF(Maret!$L$6:$L$174=$C$1,ROW(Maret!$L$6:$L$174)-ROW(Maret!$L$6)+1),ROW(H118))))</f>
        <v/>
      </c>
      <c r="J121" s="8" t="str">
        <f t="array" ref="J121">IF($A121="","",INDEX(Maret!K$6:K$174,SMALL(IF(Maret!$L$6:$L$174=$C$1,ROW(Maret!$L$6:$L$174)-ROW(Maret!$L$6)+1),ROW(I118))))</f>
        <v/>
      </c>
      <c r="K121" s="9"/>
    </row>
    <row r="122" spans="1:11">
      <c r="A122" s="6" t="str">
        <f t="array" ref="A122">IFERROR(INDEX(Maret!B$6:B$174,SMALL(IF(Maret!$L$6:$L$174=$C$1,ROW(Maret!$L$6:$L$174)-ROW(Maret!$L$6)+1),ROW(A119))),"")</f>
        <v/>
      </c>
      <c r="B122" s="7"/>
      <c r="C122" s="7" t="str">
        <f t="array" ref="C122">IF($A122="","",INDEX(Maret!D$6:D$174,SMALL(IF(Maret!$L$6:$L$174=$C$1,ROW(Maret!$L$6:$L$174)-ROW(Maret!$L$6)+1),ROW(B119))))</f>
        <v/>
      </c>
      <c r="D122" s="8" t="str">
        <f t="array" ref="D122">IF($A122="","",INDEX(Maret!E$6:E$174,SMALL(IF(Maret!$L$6:$L$174=$C$1,ROW(Maret!$L$6:$L$174)-ROW(Maret!$L$6)+1),ROW(C119))))</f>
        <v/>
      </c>
      <c r="E122" s="8" t="str">
        <f t="array" ref="E122">IF($A122="","",INDEX(Maret!F$6:F$174,SMALL(IF(Maret!$L$6:$L$174=$C$1,ROW(Maret!$L$6:$L$174)-ROW(Maret!$L$6)+1),ROW(D119))))</f>
        <v/>
      </c>
      <c r="F122" s="8" t="str">
        <f t="array" ref="F122">IF($A122="","",INDEX(Maret!G$6:G$174,SMALL(IF(Maret!$L$6:$L$174=$C$1,ROW(Maret!$L$6:$L$174)-ROW(Maret!$L$6)+1),ROW(E119))))</f>
        <v/>
      </c>
      <c r="G122" s="8" t="str">
        <f t="array" ref="G122">IF($A122="","",INDEX(Maret!H$6:H$174,SMALL(IF(Maret!$L$6:$L$174=$C$1,ROW(Maret!$L$6:$L$174)-ROW(Maret!$L$6)+1),ROW(F119))))</f>
        <v/>
      </c>
      <c r="H122" s="8" t="str">
        <f t="array" ref="H122">IF($A122="","",INDEX(Maret!I$6:I$174,SMALL(IF(Maret!$L$6:$L$174=$C$1,ROW(Maret!$L$6:$L$174)-ROW(Maret!$L$6)+1),ROW(G119))))</f>
        <v/>
      </c>
      <c r="I122" s="8" t="str">
        <f t="array" ref="I122">IF($A122="","",INDEX(Maret!J$6:J$174,SMALL(IF(Maret!$L$6:$L$174=$C$1,ROW(Maret!$L$6:$L$174)-ROW(Maret!$L$6)+1),ROW(H119))))</f>
        <v/>
      </c>
      <c r="J122" s="8" t="str">
        <f t="array" ref="J122">IF($A122="","",INDEX(Maret!K$6:K$174,SMALL(IF(Maret!$L$6:$L$174=$C$1,ROW(Maret!$L$6:$L$174)-ROW(Maret!$L$6)+1),ROW(I119))))</f>
        <v/>
      </c>
      <c r="K122" s="9"/>
    </row>
    <row r="123" spans="1:11">
      <c r="A123" s="6" t="str">
        <f t="array" ref="A123">IFERROR(INDEX(Maret!B$6:B$174,SMALL(IF(Maret!$L$6:$L$174=$C$1,ROW(Maret!$L$6:$L$174)-ROW(Maret!$L$6)+1),ROW(A120))),"")</f>
        <v/>
      </c>
      <c r="B123" s="7"/>
      <c r="C123" s="7" t="str">
        <f t="array" ref="C123">IF($A123="","",INDEX(Maret!D$6:D$174,SMALL(IF(Maret!$L$6:$L$174=$C$1,ROW(Maret!$L$6:$L$174)-ROW(Maret!$L$6)+1),ROW(B120))))</f>
        <v/>
      </c>
      <c r="D123" s="8" t="str">
        <f t="array" ref="D123">IF($A123="","",INDEX(Maret!E$6:E$174,SMALL(IF(Maret!$L$6:$L$174=$C$1,ROW(Maret!$L$6:$L$174)-ROW(Maret!$L$6)+1),ROW(C120))))</f>
        <v/>
      </c>
      <c r="E123" s="8" t="str">
        <f t="array" ref="E123">IF($A123="","",INDEX(Maret!F$6:F$174,SMALL(IF(Maret!$L$6:$L$174=$C$1,ROW(Maret!$L$6:$L$174)-ROW(Maret!$L$6)+1),ROW(D120))))</f>
        <v/>
      </c>
      <c r="F123" s="8" t="str">
        <f t="array" ref="F123">IF($A123="","",INDEX(Maret!G$6:G$174,SMALL(IF(Maret!$L$6:$L$174=$C$1,ROW(Maret!$L$6:$L$174)-ROW(Maret!$L$6)+1),ROW(E120))))</f>
        <v/>
      </c>
      <c r="G123" s="8" t="str">
        <f t="array" ref="G123">IF($A123="","",INDEX(Maret!H$6:H$174,SMALL(IF(Maret!$L$6:$L$174=$C$1,ROW(Maret!$L$6:$L$174)-ROW(Maret!$L$6)+1),ROW(F120))))</f>
        <v/>
      </c>
      <c r="H123" s="8" t="str">
        <f t="array" ref="H123">IF($A123="","",INDEX(Maret!I$6:I$174,SMALL(IF(Maret!$L$6:$L$174=$C$1,ROW(Maret!$L$6:$L$174)-ROW(Maret!$L$6)+1),ROW(G120))))</f>
        <v/>
      </c>
      <c r="I123" s="8" t="str">
        <f t="array" ref="I123">IF($A123="","",INDEX(Maret!J$6:J$174,SMALL(IF(Maret!$L$6:$L$174=$C$1,ROW(Maret!$L$6:$L$174)-ROW(Maret!$L$6)+1),ROW(H120))))</f>
        <v/>
      </c>
      <c r="J123" s="8" t="str">
        <f t="array" ref="J123">IF($A123="","",INDEX(Maret!K$6:K$174,SMALL(IF(Maret!$L$6:$L$174=$C$1,ROW(Maret!$L$6:$L$174)-ROW(Maret!$L$6)+1),ROW(I120))))</f>
        <v/>
      </c>
      <c r="K123" s="9"/>
    </row>
    <row r="124" spans="1:11">
      <c r="A124" s="6" t="str">
        <f t="array" ref="A124">IFERROR(INDEX(Maret!B$6:B$174,SMALL(IF(Maret!$L$6:$L$174=$C$1,ROW(Maret!$L$6:$L$174)-ROW(Maret!$L$6)+1),ROW(A121))),"")</f>
        <v/>
      </c>
      <c r="B124" s="7"/>
      <c r="C124" s="7" t="str">
        <f t="array" ref="C124">IF($A124="","",INDEX(Maret!D$6:D$174,SMALL(IF(Maret!$L$6:$L$174=$C$1,ROW(Maret!$L$6:$L$174)-ROW(Maret!$L$6)+1),ROW(B121))))</f>
        <v/>
      </c>
      <c r="D124" s="8" t="str">
        <f t="array" ref="D124">IF($A124="","",INDEX(Maret!E$6:E$174,SMALL(IF(Maret!$L$6:$L$174=$C$1,ROW(Maret!$L$6:$L$174)-ROW(Maret!$L$6)+1),ROW(C121))))</f>
        <v/>
      </c>
      <c r="E124" s="8" t="str">
        <f t="array" ref="E124">IF($A124="","",INDEX(Maret!F$6:F$174,SMALL(IF(Maret!$L$6:$L$174=$C$1,ROW(Maret!$L$6:$L$174)-ROW(Maret!$L$6)+1),ROW(D121))))</f>
        <v/>
      </c>
      <c r="F124" s="8" t="str">
        <f t="array" ref="F124">IF($A124="","",INDEX(Maret!G$6:G$174,SMALL(IF(Maret!$L$6:$L$174=$C$1,ROW(Maret!$L$6:$L$174)-ROW(Maret!$L$6)+1),ROW(E121))))</f>
        <v/>
      </c>
      <c r="G124" s="8" t="str">
        <f t="array" ref="G124">IF($A124="","",INDEX(Maret!H$6:H$174,SMALL(IF(Maret!$L$6:$L$174=$C$1,ROW(Maret!$L$6:$L$174)-ROW(Maret!$L$6)+1),ROW(F121))))</f>
        <v/>
      </c>
      <c r="H124" s="8" t="str">
        <f t="array" ref="H124">IF($A124="","",INDEX(Maret!I$6:I$174,SMALL(IF(Maret!$L$6:$L$174=$C$1,ROW(Maret!$L$6:$L$174)-ROW(Maret!$L$6)+1),ROW(G121))))</f>
        <v/>
      </c>
      <c r="I124" s="8" t="str">
        <f t="array" ref="I124">IF($A124="","",INDEX(Maret!J$6:J$174,SMALL(IF(Maret!$L$6:$L$174=$C$1,ROW(Maret!$L$6:$L$174)-ROW(Maret!$L$6)+1),ROW(H121))))</f>
        <v/>
      </c>
      <c r="J124" s="8" t="str">
        <f t="array" ref="J124">IF($A124="","",INDEX(Maret!K$6:K$174,SMALL(IF(Maret!$L$6:$L$174=$C$1,ROW(Maret!$L$6:$L$174)-ROW(Maret!$L$6)+1),ROW(I121))))</f>
        <v/>
      </c>
      <c r="K124" s="9"/>
    </row>
    <row r="125" spans="1:11">
      <c r="A125" s="6" t="str">
        <f t="array" ref="A125">IFERROR(INDEX(Maret!B$6:B$174,SMALL(IF(Maret!$L$6:$L$174=$C$1,ROW(Maret!$L$6:$L$174)-ROW(Maret!$L$6)+1),ROW(A122))),"")</f>
        <v/>
      </c>
      <c r="B125" s="7"/>
      <c r="C125" s="7" t="str">
        <f t="array" ref="C125">IF($A125="","",INDEX(Maret!D$6:D$174,SMALL(IF(Maret!$L$6:$L$174=$C$1,ROW(Maret!$L$6:$L$174)-ROW(Maret!$L$6)+1),ROW(B122))))</f>
        <v/>
      </c>
      <c r="D125" s="8" t="str">
        <f t="array" ref="D125">IF($A125="","",INDEX(Maret!E$6:E$174,SMALL(IF(Maret!$L$6:$L$174=$C$1,ROW(Maret!$L$6:$L$174)-ROW(Maret!$L$6)+1),ROW(C122))))</f>
        <v/>
      </c>
      <c r="E125" s="8" t="str">
        <f t="array" ref="E125">IF($A125="","",INDEX(Maret!F$6:F$174,SMALL(IF(Maret!$L$6:$L$174=$C$1,ROW(Maret!$L$6:$L$174)-ROW(Maret!$L$6)+1),ROW(D122))))</f>
        <v/>
      </c>
      <c r="F125" s="8" t="str">
        <f t="array" ref="F125">IF($A125="","",INDEX(Maret!G$6:G$174,SMALL(IF(Maret!$L$6:$L$174=$C$1,ROW(Maret!$L$6:$L$174)-ROW(Maret!$L$6)+1),ROW(E122))))</f>
        <v/>
      </c>
      <c r="G125" s="8" t="str">
        <f t="array" ref="G125">IF($A125="","",INDEX(Maret!H$6:H$174,SMALL(IF(Maret!$L$6:$L$174=$C$1,ROW(Maret!$L$6:$L$174)-ROW(Maret!$L$6)+1),ROW(F122))))</f>
        <v/>
      </c>
      <c r="H125" s="8" t="str">
        <f t="array" ref="H125">IF($A125="","",INDEX(Maret!I$6:I$174,SMALL(IF(Maret!$L$6:$L$174=$C$1,ROW(Maret!$L$6:$L$174)-ROW(Maret!$L$6)+1),ROW(G122))))</f>
        <v/>
      </c>
      <c r="I125" s="8" t="str">
        <f t="array" ref="I125">IF($A125="","",INDEX(Maret!J$6:J$174,SMALL(IF(Maret!$L$6:$L$174=$C$1,ROW(Maret!$L$6:$L$174)-ROW(Maret!$L$6)+1),ROW(H122))))</f>
        <v/>
      </c>
      <c r="J125" s="8" t="str">
        <f t="array" ref="J125">IF($A125="","",INDEX(Maret!K$6:K$174,SMALL(IF(Maret!$L$6:$L$174=$C$1,ROW(Maret!$L$6:$L$174)-ROW(Maret!$L$6)+1),ROW(I122))))</f>
        <v/>
      </c>
      <c r="K125" s="9"/>
    </row>
    <row r="126" spans="1:11">
      <c r="A126" s="6" t="str">
        <f t="array" ref="A126">IFERROR(INDEX(Maret!B$6:B$174,SMALL(IF(Maret!$L$6:$L$174=$C$1,ROW(Maret!$L$6:$L$174)-ROW(Maret!$L$6)+1),ROW(A123))),"")</f>
        <v/>
      </c>
      <c r="B126" s="7"/>
      <c r="C126" s="7" t="str">
        <f t="array" ref="C126">IF($A126="","",INDEX(Maret!D$6:D$174,SMALL(IF(Maret!$L$6:$L$174=$C$1,ROW(Maret!$L$6:$L$174)-ROW(Maret!$L$6)+1),ROW(B123))))</f>
        <v/>
      </c>
      <c r="D126" s="8" t="str">
        <f t="array" ref="D126">IF($A126="","",INDEX(Maret!E$6:E$174,SMALL(IF(Maret!$L$6:$L$174=$C$1,ROW(Maret!$L$6:$L$174)-ROW(Maret!$L$6)+1),ROW(C123))))</f>
        <v/>
      </c>
      <c r="E126" s="8" t="str">
        <f t="array" ref="E126">IF($A126="","",INDEX(Maret!F$6:F$174,SMALL(IF(Maret!$L$6:$L$174=$C$1,ROW(Maret!$L$6:$L$174)-ROW(Maret!$L$6)+1),ROW(D123))))</f>
        <v/>
      </c>
      <c r="F126" s="8" t="str">
        <f t="array" ref="F126">IF($A126="","",INDEX(Maret!G$6:G$174,SMALL(IF(Maret!$L$6:$L$174=$C$1,ROW(Maret!$L$6:$L$174)-ROW(Maret!$L$6)+1),ROW(E123))))</f>
        <v/>
      </c>
      <c r="G126" s="8" t="str">
        <f t="array" ref="G126">IF($A126="","",INDEX(Maret!H$6:H$174,SMALL(IF(Maret!$L$6:$L$174=$C$1,ROW(Maret!$L$6:$L$174)-ROW(Maret!$L$6)+1),ROW(F123))))</f>
        <v/>
      </c>
      <c r="H126" s="8" t="str">
        <f t="array" ref="H126">IF($A126="","",INDEX(Maret!I$6:I$174,SMALL(IF(Maret!$L$6:$L$174=$C$1,ROW(Maret!$L$6:$L$174)-ROW(Maret!$L$6)+1),ROW(G123))))</f>
        <v/>
      </c>
      <c r="I126" s="8" t="str">
        <f t="array" ref="I126">IF($A126="","",INDEX(Maret!J$6:J$174,SMALL(IF(Maret!$L$6:$L$174=$C$1,ROW(Maret!$L$6:$L$174)-ROW(Maret!$L$6)+1),ROW(H123))))</f>
        <v/>
      </c>
      <c r="J126" s="8" t="str">
        <f t="array" ref="J126">IF($A126="","",INDEX(Maret!K$6:K$174,SMALL(IF(Maret!$L$6:$L$174=$C$1,ROW(Maret!$L$6:$L$174)-ROW(Maret!$L$6)+1),ROW(I123))))</f>
        <v/>
      </c>
      <c r="K126" s="9"/>
    </row>
    <row r="127" spans="1:11">
      <c r="A127" s="6" t="str">
        <f t="array" ref="A127">IFERROR(INDEX(Maret!B$6:B$174,SMALL(IF(Maret!$L$6:$L$174=$C$1,ROW(Maret!$L$6:$L$174)-ROW(Maret!$L$6)+1),ROW(A124))),"")</f>
        <v/>
      </c>
      <c r="B127" s="7"/>
      <c r="C127" s="7" t="str">
        <f t="array" ref="C127">IF($A127="","",INDEX(Maret!D$6:D$174,SMALL(IF(Maret!$L$6:$L$174=$C$1,ROW(Maret!$L$6:$L$174)-ROW(Maret!$L$6)+1),ROW(B124))))</f>
        <v/>
      </c>
      <c r="D127" s="8" t="str">
        <f t="array" ref="D127">IF($A127="","",INDEX(Maret!E$6:E$174,SMALL(IF(Maret!$L$6:$L$174=$C$1,ROW(Maret!$L$6:$L$174)-ROW(Maret!$L$6)+1),ROW(C124))))</f>
        <v/>
      </c>
      <c r="E127" s="8" t="str">
        <f t="array" ref="E127">IF($A127="","",INDEX(Maret!F$6:F$174,SMALL(IF(Maret!$L$6:$L$174=$C$1,ROW(Maret!$L$6:$L$174)-ROW(Maret!$L$6)+1),ROW(D124))))</f>
        <v/>
      </c>
      <c r="F127" s="8" t="str">
        <f t="array" ref="F127">IF($A127="","",INDEX(Maret!G$6:G$174,SMALL(IF(Maret!$L$6:$L$174=$C$1,ROW(Maret!$L$6:$L$174)-ROW(Maret!$L$6)+1),ROW(E124))))</f>
        <v/>
      </c>
      <c r="G127" s="8" t="str">
        <f t="array" ref="G127">IF($A127="","",INDEX(Maret!H$6:H$174,SMALL(IF(Maret!$L$6:$L$174=$C$1,ROW(Maret!$L$6:$L$174)-ROW(Maret!$L$6)+1),ROW(F124))))</f>
        <v/>
      </c>
      <c r="H127" s="8" t="str">
        <f t="array" ref="H127">IF($A127="","",INDEX(Maret!I$6:I$174,SMALL(IF(Maret!$L$6:$L$174=$C$1,ROW(Maret!$L$6:$L$174)-ROW(Maret!$L$6)+1),ROW(G124))))</f>
        <v/>
      </c>
      <c r="I127" s="8" t="str">
        <f t="array" ref="I127">IF($A127="","",INDEX(Maret!J$6:J$174,SMALL(IF(Maret!$L$6:$L$174=$C$1,ROW(Maret!$L$6:$L$174)-ROW(Maret!$L$6)+1),ROW(H124))))</f>
        <v/>
      </c>
      <c r="J127" s="8" t="str">
        <f t="array" ref="J127">IF($A127="","",INDEX(Maret!K$6:K$174,SMALL(IF(Maret!$L$6:$L$174=$C$1,ROW(Maret!$L$6:$L$174)-ROW(Maret!$L$6)+1),ROW(I124))))</f>
        <v/>
      </c>
      <c r="K127" s="9"/>
    </row>
    <row r="128" spans="1:11">
      <c r="A128" s="6" t="str">
        <f t="array" ref="A128">IFERROR(INDEX(Maret!B$6:B$174,SMALL(IF(Maret!$L$6:$L$174=$C$1,ROW(Maret!$L$6:$L$174)-ROW(Maret!$L$6)+1),ROW(A125))),"")</f>
        <v/>
      </c>
      <c r="B128" s="7"/>
      <c r="C128" s="7" t="str">
        <f t="array" ref="C128">IF($A128="","",INDEX(Maret!D$6:D$174,SMALL(IF(Maret!$L$6:$L$174=$C$1,ROW(Maret!$L$6:$L$174)-ROW(Maret!$L$6)+1),ROW(B125))))</f>
        <v/>
      </c>
      <c r="D128" s="8" t="str">
        <f t="array" ref="D128">IF($A128="","",INDEX(Maret!E$6:E$174,SMALL(IF(Maret!$L$6:$L$174=$C$1,ROW(Maret!$L$6:$L$174)-ROW(Maret!$L$6)+1),ROW(C125))))</f>
        <v/>
      </c>
      <c r="E128" s="8" t="str">
        <f t="array" ref="E128">IF($A128="","",INDEX(Maret!F$6:F$174,SMALL(IF(Maret!$L$6:$L$174=$C$1,ROW(Maret!$L$6:$L$174)-ROW(Maret!$L$6)+1),ROW(D125))))</f>
        <v/>
      </c>
      <c r="F128" s="8" t="str">
        <f t="array" ref="F128">IF($A128="","",INDEX(Maret!G$6:G$174,SMALL(IF(Maret!$L$6:$L$174=$C$1,ROW(Maret!$L$6:$L$174)-ROW(Maret!$L$6)+1),ROW(E125))))</f>
        <v/>
      </c>
      <c r="G128" s="8" t="str">
        <f t="array" ref="G128">IF($A128="","",INDEX(Maret!H$6:H$174,SMALL(IF(Maret!$L$6:$L$174=$C$1,ROW(Maret!$L$6:$L$174)-ROW(Maret!$L$6)+1),ROW(F125))))</f>
        <v/>
      </c>
      <c r="H128" s="8" t="str">
        <f t="array" ref="H128">IF($A128="","",INDEX(Maret!I$6:I$174,SMALL(IF(Maret!$L$6:$L$174=$C$1,ROW(Maret!$L$6:$L$174)-ROW(Maret!$L$6)+1),ROW(G125))))</f>
        <v/>
      </c>
      <c r="I128" s="8" t="str">
        <f t="array" ref="I128">IF($A128="","",INDEX(Maret!J$6:J$174,SMALL(IF(Maret!$L$6:$L$174=$C$1,ROW(Maret!$L$6:$L$174)-ROW(Maret!$L$6)+1),ROW(H125))))</f>
        <v/>
      </c>
      <c r="J128" s="8" t="str">
        <f t="array" ref="J128">IF($A128="","",INDEX(Maret!K$6:K$174,SMALL(IF(Maret!$L$6:$L$174=$C$1,ROW(Maret!$L$6:$L$174)-ROW(Maret!$L$6)+1),ROW(I125))))</f>
        <v/>
      </c>
      <c r="K128" s="9"/>
    </row>
    <row r="129" spans="1:11">
      <c r="A129" s="6" t="str">
        <f t="array" ref="A129">IFERROR(INDEX(Maret!B$6:B$174,SMALL(IF(Maret!$L$6:$L$174=$C$1,ROW(Maret!$L$6:$L$174)-ROW(Maret!$L$6)+1),ROW(A126))),"")</f>
        <v/>
      </c>
      <c r="B129" s="7"/>
      <c r="C129" s="7" t="str">
        <f t="array" ref="C129">IF($A129="","",INDEX(Maret!D$6:D$174,SMALL(IF(Maret!$L$6:$L$174=$C$1,ROW(Maret!$L$6:$L$174)-ROW(Maret!$L$6)+1),ROW(B126))))</f>
        <v/>
      </c>
      <c r="D129" s="8" t="str">
        <f t="array" ref="D129">IF($A129="","",INDEX(Maret!E$6:E$174,SMALL(IF(Maret!$L$6:$L$174=$C$1,ROW(Maret!$L$6:$L$174)-ROW(Maret!$L$6)+1),ROW(C126))))</f>
        <v/>
      </c>
      <c r="E129" s="8" t="str">
        <f t="array" ref="E129">IF($A129="","",INDEX(Maret!F$6:F$174,SMALL(IF(Maret!$L$6:$L$174=$C$1,ROW(Maret!$L$6:$L$174)-ROW(Maret!$L$6)+1),ROW(D126))))</f>
        <v/>
      </c>
      <c r="F129" s="8" t="str">
        <f t="array" ref="F129">IF($A129="","",INDEX(Maret!G$6:G$174,SMALL(IF(Maret!$L$6:$L$174=$C$1,ROW(Maret!$L$6:$L$174)-ROW(Maret!$L$6)+1),ROW(E126))))</f>
        <v/>
      </c>
      <c r="G129" s="8" t="str">
        <f t="array" ref="G129">IF($A129="","",INDEX(Maret!H$6:H$174,SMALL(IF(Maret!$L$6:$L$174=$C$1,ROW(Maret!$L$6:$L$174)-ROW(Maret!$L$6)+1),ROW(F126))))</f>
        <v/>
      </c>
      <c r="H129" s="8" t="str">
        <f t="array" ref="H129">IF($A129="","",INDEX(Maret!I$6:I$174,SMALL(IF(Maret!$L$6:$L$174=$C$1,ROW(Maret!$L$6:$L$174)-ROW(Maret!$L$6)+1),ROW(G126))))</f>
        <v/>
      </c>
      <c r="I129" s="8" t="str">
        <f t="array" ref="I129">IF($A129="","",INDEX(Maret!J$6:J$174,SMALL(IF(Maret!$L$6:$L$174=$C$1,ROW(Maret!$L$6:$L$174)-ROW(Maret!$L$6)+1),ROW(H126))))</f>
        <v/>
      </c>
      <c r="J129" s="8" t="str">
        <f t="array" ref="J129">IF($A129="","",INDEX(Maret!K$6:K$174,SMALL(IF(Maret!$L$6:$L$174=$C$1,ROW(Maret!$L$6:$L$174)-ROW(Maret!$L$6)+1),ROW(I126))))</f>
        <v/>
      </c>
      <c r="K129" s="9"/>
    </row>
    <row r="130" spans="1:11">
      <c r="A130" s="6" t="str">
        <f t="array" ref="A130">IFERROR(INDEX(Maret!B$6:B$174,SMALL(IF(Maret!$L$6:$L$174=$C$1,ROW(Maret!$L$6:$L$174)-ROW(Maret!$L$6)+1),ROW(A127))),"")</f>
        <v/>
      </c>
      <c r="B130" s="7"/>
      <c r="C130" s="7" t="str">
        <f t="array" ref="C130">IF($A130="","",INDEX(Maret!D$6:D$174,SMALL(IF(Maret!$L$6:$L$174=$C$1,ROW(Maret!$L$6:$L$174)-ROW(Maret!$L$6)+1),ROW(B127))))</f>
        <v/>
      </c>
      <c r="D130" s="8" t="str">
        <f t="array" ref="D130">IF($A130="","",INDEX(Maret!E$6:E$174,SMALL(IF(Maret!$L$6:$L$174=$C$1,ROW(Maret!$L$6:$L$174)-ROW(Maret!$L$6)+1),ROW(C127))))</f>
        <v/>
      </c>
      <c r="E130" s="8" t="str">
        <f t="array" ref="E130">IF($A130="","",INDEX(Maret!F$6:F$174,SMALL(IF(Maret!$L$6:$L$174=$C$1,ROW(Maret!$L$6:$L$174)-ROW(Maret!$L$6)+1),ROW(D127))))</f>
        <v/>
      </c>
      <c r="F130" s="8" t="str">
        <f t="array" ref="F130">IF($A130="","",INDEX(Maret!G$6:G$174,SMALL(IF(Maret!$L$6:$L$174=$C$1,ROW(Maret!$L$6:$L$174)-ROW(Maret!$L$6)+1),ROW(E127))))</f>
        <v/>
      </c>
      <c r="G130" s="8" t="str">
        <f t="array" ref="G130">IF($A130="","",INDEX(Maret!H$6:H$174,SMALL(IF(Maret!$L$6:$L$174=$C$1,ROW(Maret!$L$6:$L$174)-ROW(Maret!$L$6)+1),ROW(F127))))</f>
        <v/>
      </c>
      <c r="H130" s="8" t="str">
        <f t="array" ref="H130">IF($A130="","",INDEX(Maret!I$6:I$174,SMALL(IF(Maret!$L$6:$L$174=$C$1,ROW(Maret!$L$6:$L$174)-ROW(Maret!$L$6)+1),ROW(G127))))</f>
        <v/>
      </c>
      <c r="I130" s="8" t="str">
        <f t="array" ref="I130">IF($A130="","",INDEX(Maret!J$6:J$174,SMALL(IF(Maret!$L$6:$L$174=$C$1,ROW(Maret!$L$6:$L$174)-ROW(Maret!$L$6)+1),ROW(H127))))</f>
        <v/>
      </c>
      <c r="J130" s="8" t="str">
        <f t="array" ref="J130">IF($A130="","",INDEX(Maret!K$6:K$174,SMALL(IF(Maret!$L$6:$L$174=$C$1,ROW(Maret!$L$6:$L$174)-ROW(Maret!$L$6)+1),ROW(I127))))</f>
        <v/>
      </c>
      <c r="K130" s="9"/>
    </row>
    <row r="131" spans="1:11">
      <c r="A131" s="6" t="str">
        <f t="array" ref="A131">IFERROR(INDEX(Maret!B$6:B$174,SMALL(IF(Maret!$L$6:$L$174=$C$1,ROW(Maret!$L$6:$L$174)-ROW(Maret!$L$6)+1),ROW(A128))),"")</f>
        <v/>
      </c>
      <c r="B131" s="7"/>
      <c r="C131" s="7" t="str">
        <f t="array" ref="C131">IF($A131="","",INDEX(Maret!D$6:D$174,SMALL(IF(Maret!$L$6:$L$174=$C$1,ROW(Maret!$L$6:$L$174)-ROW(Maret!$L$6)+1),ROW(B128))))</f>
        <v/>
      </c>
      <c r="D131" s="8" t="str">
        <f t="array" ref="D131">IF($A131="","",INDEX(Maret!E$6:E$174,SMALL(IF(Maret!$L$6:$L$174=$C$1,ROW(Maret!$L$6:$L$174)-ROW(Maret!$L$6)+1),ROW(C128))))</f>
        <v/>
      </c>
      <c r="E131" s="8" t="str">
        <f t="array" ref="E131">IF($A131="","",INDEX(Maret!F$6:F$174,SMALL(IF(Maret!$L$6:$L$174=$C$1,ROW(Maret!$L$6:$L$174)-ROW(Maret!$L$6)+1),ROW(D128))))</f>
        <v/>
      </c>
      <c r="F131" s="8" t="str">
        <f t="array" ref="F131">IF($A131="","",INDEX(Maret!G$6:G$174,SMALL(IF(Maret!$L$6:$L$174=$C$1,ROW(Maret!$L$6:$L$174)-ROW(Maret!$L$6)+1),ROW(E128))))</f>
        <v/>
      </c>
      <c r="G131" s="8" t="str">
        <f t="array" ref="G131">IF($A131="","",INDEX(Maret!H$6:H$174,SMALL(IF(Maret!$L$6:$L$174=$C$1,ROW(Maret!$L$6:$L$174)-ROW(Maret!$L$6)+1),ROW(F128))))</f>
        <v/>
      </c>
      <c r="H131" s="8" t="str">
        <f t="array" ref="H131">IF($A131="","",INDEX(Maret!I$6:I$174,SMALL(IF(Maret!$L$6:$L$174=$C$1,ROW(Maret!$L$6:$L$174)-ROW(Maret!$L$6)+1),ROW(G128))))</f>
        <v/>
      </c>
      <c r="I131" s="8" t="str">
        <f t="array" ref="I131">IF($A131="","",INDEX(Maret!J$6:J$174,SMALL(IF(Maret!$L$6:$L$174=$C$1,ROW(Maret!$L$6:$L$174)-ROW(Maret!$L$6)+1),ROW(H128))))</f>
        <v/>
      </c>
      <c r="J131" s="8" t="str">
        <f t="array" ref="J131">IF($A131="","",INDEX(Maret!K$6:K$174,SMALL(IF(Maret!$L$6:$L$174=$C$1,ROW(Maret!$L$6:$L$174)-ROW(Maret!$L$6)+1),ROW(I128))))</f>
        <v/>
      </c>
      <c r="K131" s="9"/>
    </row>
    <row r="132" spans="1:11">
      <c r="A132" s="6" t="str">
        <f t="array" ref="A132">IFERROR(INDEX(Maret!B$6:B$174,SMALL(IF(Maret!$L$6:$L$174=$C$1,ROW(Maret!$L$6:$L$174)-ROW(Maret!$L$6)+1),ROW(A129))),"")</f>
        <v/>
      </c>
      <c r="B132" s="7"/>
      <c r="C132" s="7" t="str">
        <f t="array" ref="C132">IF($A132="","",INDEX(Maret!D$6:D$174,SMALL(IF(Maret!$L$6:$L$174=$C$1,ROW(Maret!$L$6:$L$174)-ROW(Maret!$L$6)+1),ROW(B129))))</f>
        <v/>
      </c>
      <c r="D132" s="8" t="str">
        <f t="array" ref="D132">IF($A132="","",INDEX(Maret!E$6:E$174,SMALL(IF(Maret!$L$6:$L$174=$C$1,ROW(Maret!$L$6:$L$174)-ROW(Maret!$L$6)+1),ROW(C129))))</f>
        <v/>
      </c>
      <c r="E132" s="8" t="str">
        <f t="array" ref="E132">IF($A132="","",INDEX(Maret!F$6:F$174,SMALL(IF(Maret!$L$6:$L$174=$C$1,ROW(Maret!$L$6:$L$174)-ROW(Maret!$L$6)+1),ROW(D129))))</f>
        <v/>
      </c>
      <c r="F132" s="8" t="str">
        <f t="array" ref="F132">IF($A132="","",INDEX(Maret!G$6:G$174,SMALL(IF(Maret!$L$6:$L$174=$C$1,ROW(Maret!$L$6:$L$174)-ROW(Maret!$L$6)+1),ROW(E129))))</f>
        <v/>
      </c>
      <c r="G132" s="8" t="str">
        <f t="array" ref="G132">IF($A132="","",INDEX(Maret!H$6:H$174,SMALL(IF(Maret!$L$6:$L$174=$C$1,ROW(Maret!$L$6:$L$174)-ROW(Maret!$L$6)+1),ROW(F129))))</f>
        <v/>
      </c>
      <c r="H132" s="8" t="str">
        <f t="array" ref="H132">IF($A132="","",INDEX(Maret!I$6:I$174,SMALL(IF(Maret!$L$6:$L$174=$C$1,ROW(Maret!$L$6:$L$174)-ROW(Maret!$L$6)+1),ROW(G129))))</f>
        <v/>
      </c>
      <c r="I132" s="8" t="str">
        <f t="array" ref="I132">IF($A132="","",INDEX(Maret!J$6:J$174,SMALL(IF(Maret!$L$6:$L$174=$C$1,ROW(Maret!$L$6:$L$174)-ROW(Maret!$L$6)+1),ROW(H129))))</f>
        <v/>
      </c>
      <c r="J132" s="8" t="str">
        <f t="array" ref="J132">IF($A132="","",INDEX(Maret!K$6:K$174,SMALL(IF(Maret!$L$6:$L$174=$C$1,ROW(Maret!$L$6:$L$174)-ROW(Maret!$L$6)+1),ROW(I129))))</f>
        <v/>
      </c>
      <c r="K132" s="9"/>
    </row>
    <row r="133" spans="1:11">
      <c r="A133" s="6" t="str">
        <f t="array" ref="A133">IFERROR(INDEX(Maret!B$6:B$174,SMALL(IF(Maret!$L$6:$L$174=$C$1,ROW(Maret!$L$6:$L$174)-ROW(Maret!$L$6)+1),ROW(A130))),"")</f>
        <v/>
      </c>
      <c r="B133" s="7"/>
      <c r="C133" s="7" t="str">
        <f t="array" ref="C133">IF($A133="","",INDEX(Maret!D$6:D$174,SMALL(IF(Maret!$L$6:$L$174=$C$1,ROW(Maret!$L$6:$L$174)-ROW(Maret!$L$6)+1),ROW(B130))))</f>
        <v/>
      </c>
      <c r="D133" s="8" t="str">
        <f t="array" ref="D133">IF($A133="","",INDEX(Maret!E$6:E$174,SMALL(IF(Maret!$L$6:$L$174=$C$1,ROW(Maret!$L$6:$L$174)-ROW(Maret!$L$6)+1),ROW(C130))))</f>
        <v/>
      </c>
      <c r="E133" s="8" t="str">
        <f t="array" ref="E133">IF($A133="","",INDEX(Maret!F$6:F$174,SMALL(IF(Maret!$L$6:$L$174=$C$1,ROW(Maret!$L$6:$L$174)-ROW(Maret!$L$6)+1),ROW(D130))))</f>
        <v/>
      </c>
      <c r="F133" s="8" t="str">
        <f t="array" ref="F133">IF($A133="","",INDEX(Maret!G$6:G$174,SMALL(IF(Maret!$L$6:$L$174=$C$1,ROW(Maret!$L$6:$L$174)-ROW(Maret!$L$6)+1),ROW(E130))))</f>
        <v/>
      </c>
      <c r="G133" s="8" t="str">
        <f t="array" ref="G133">IF($A133="","",INDEX(Maret!H$6:H$174,SMALL(IF(Maret!$L$6:$L$174=$C$1,ROW(Maret!$L$6:$L$174)-ROW(Maret!$L$6)+1),ROW(F130))))</f>
        <v/>
      </c>
      <c r="H133" s="8" t="str">
        <f t="array" ref="H133">IF($A133="","",INDEX(Maret!I$6:I$174,SMALL(IF(Maret!$L$6:$L$174=$C$1,ROW(Maret!$L$6:$L$174)-ROW(Maret!$L$6)+1),ROW(G130))))</f>
        <v/>
      </c>
      <c r="I133" s="8" t="str">
        <f t="array" ref="I133">IF($A133="","",INDEX(Maret!J$6:J$174,SMALL(IF(Maret!$L$6:$L$174=$C$1,ROW(Maret!$L$6:$L$174)-ROW(Maret!$L$6)+1),ROW(H130))))</f>
        <v/>
      </c>
      <c r="J133" s="8" t="str">
        <f t="array" ref="J133">IF($A133="","",INDEX(Maret!K$6:K$174,SMALL(IF(Maret!$L$6:$L$174=$C$1,ROW(Maret!$L$6:$L$174)-ROW(Maret!$L$6)+1),ROW(I130))))</f>
        <v/>
      </c>
      <c r="K133" s="9"/>
    </row>
    <row r="134" spans="1:11">
      <c r="A134" s="6" t="str">
        <f t="array" ref="A134">IFERROR(INDEX(Maret!B$6:B$174,SMALL(IF(Maret!$L$6:$L$174=$C$1,ROW(Maret!$L$6:$L$174)-ROW(Maret!$L$6)+1),ROW(A131))),"")</f>
        <v/>
      </c>
      <c r="B134" s="7"/>
      <c r="C134" s="7" t="str">
        <f t="array" ref="C134">IF($A134="","",INDEX(Maret!D$6:D$174,SMALL(IF(Maret!$L$6:$L$174=$C$1,ROW(Maret!$L$6:$L$174)-ROW(Maret!$L$6)+1),ROW(B131))))</f>
        <v/>
      </c>
      <c r="D134" s="8" t="str">
        <f t="array" ref="D134">IF($A134="","",INDEX(Maret!E$6:E$174,SMALL(IF(Maret!$L$6:$L$174=$C$1,ROW(Maret!$L$6:$L$174)-ROW(Maret!$L$6)+1),ROW(C131))))</f>
        <v/>
      </c>
      <c r="E134" s="8" t="str">
        <f t="array" ref="E134">IF($A134="","",INDEX(Maret!F$6:F$174,SMALL(IF(Maret!$L$6:$L$174=$C$1,ROW(Maret!$L$6:$L$174)-ROW(Maret!$L$6)+1),ROW(D131))))</f>
        <v/>
      </c>
      <c r="F134" s="8" t="str">
        <f t="array" ref="F134">IF($A134="","",INDEX(Maret!G$6:G$174,SMALL(IF(Maret!$L$6:$L$174=$C$1,ROW(Maret!$L$6:$L$174)-ROW(Maret!$L$6)+1),ROW(E131))))</f>
        <v/>
      </c>
      <c r="G134" s="8" t="str">
        <f t="array" ref="G134">IF($A134="","",INDEX(Maret!H$6:H$174,SMALL(IF(Maret!$L$6:$L$174=$C$1,ROW(Maret!$L$6:$L$174)-ROW(Maret!$L$6)+1),ROW(F131))))</f>
        <v/>
      </c>
      <c r="H134" s="8" t="str">
        <f t="array" ref="H134">IF($A134="","",INDEX(Maret!I$6:I$174,SMALL(IF(Maret!$L$6:$L$174=$C$1,ROW(Maret!$L$6:$L$174)-ROW(Maret!$L$6)+1),ROW(G131))))</f>
        <v/>
      </c>
      <c r="I134" s="8" t="str">
        <f t="array" ref="I134">IF($A134="","",INDEX(Maret!J$6:J$174,SMALL(IF(Maret!$L$6:$L$174=$C$1,ROW(Maret!$L$6:$L$174)-ROW(Maret!$L$6)+1),ROW(H131))))</f>
        <v/>
      </c>
      <c r="J134" s="8" t="str">
        <f t="array" ref="J134">IF($A134="","",INDEX(Maret!K$6:K$174,SMALL(IF(Maret!$L$6:$L$174=$C$1,ROW(Maret!$L$6:$L$174)-ROW(Maret!$L$6)+1),ROW(I131))))</f>
        <v/>
      </c>
      <c r="K134" s="9"/>
    </row>
    <row r="135" spans="1:11">
      <c r="A135" s="6" t="str">
        <f t="array" ref="A135">IFERROR(INDEX(Maret!B$6:B$174,SMALL(IF(Maret!$L$6:$L$174=$C$1,ROW(Maret!$L$6:$L$174)-ROW(Maret!$L$6)+1),ROW(A132))),"")</f>
        <v/>
      </c>
      <c r="B135" s="7"/>
      <c r="C135" s="7" t="str">
        <f t="array" ref="C135">IF($A135="","",INDEX(Maret!D$6:D$174,SMALL(IF(Maret!$L$6:$L$174=$C$1,ROW(Maret!$L$6:$L$174)-ROW(Maret!$L$6)+1),ROW(B132))))</f>
        <v/>
      </c>
      <c r="D135" s="8" t="str">
        <f t="array" ref="D135">IF($A135="","",INDEX(Maret!E$6:E$174,SMALL(IF(Maret!$L$6:$L$174=$C$1,ROW(Maret!$L$6:$L$174)-ROW(Maret!$L$6)+1),ROW(C132))))</f>
        <v/>
      </c>
      <c r="E135" s="8" t="str">
        <f t="array" ref="E135">IF($A135="","",INDEX(Maret!F$6:F$174,SMALL(IF(Maret!$L$6:$L$174=$C$1,ROW(Maret!$L$6:$L$174)-ROW(Maret!$L$6)+1),ROW(D132))))</f>
        <v/>
      </c>
      <c r="F135" s="8" t="str">
        <f t="array" ref="F135">IF($A135="","",INDEX(Maret!G$6:G$174,SMALL(IF(Maret!$L$6:$L$174=$C$1,ROW(Maret!$L$6:$L$174)-ROW(Maret!$L$6)+1),ROW(E132))))</f>
        <v/>
      </c>
      <c r="G135" s="8" t="str">
        <f t="array" ref="G135">IF($A135="","",INDEX(Maret!H$6:H$174,SMALL(IF(Maret!$L$6:$L$174=$C$1,ROW(Maret!$L$6:$L$174)-ROW(Maret!$L$6)+1),ROW(F132))))</f>
        <v/>
      </c>
      <c r="H135" s="8" t="str">
        <f t="array" ref="H135">IF($A135="","",INDEX(Maret!I$6:I$174,SMALL(IF(Maret!$L$6:$L$174=$C$1,ROW(Maret!$L$6:$L$174)-ROW(Maret!$L$6)+1),ROW(G132))))</f>
        <v/>
      </c>
      <c r="I135" s="8" t="str">
        <f t="array" ref="I135">IF($A135="","",INDEX(Maret!J$6:J$174,SMALL(IF(Maret!$L$6:$L$174=$C$1,ROW(Maret!$L$6:$L$174)-ROW(Maret!$L$6)+1),ROW(H132))))</f>
        <v/>
      </c>
      <c r="J135" s="8" t="str">
        <f t="array" ref="J135">IF($A135="","",INDEX(Maret!K$6:K$174,SMALL(IF(Maret!$L$6:$L$174=$C$1,ROW(Maret!$L$6:$L$174)-ROW(Maret!$L$6)+1),ROW(I132))))</f>
        <v/>
      </c>
      <c r="K135" s="9"/>
    </row>
    <row r="136" spans="1:11">
      <c r="A136" s="6" t="str">
        <f t="array" ref="A136">IFERROR(INDEX(Maret!B$6:B$174,SMALL(IF(Maret!$L$6:$L$174=$C$1,ROW(Maret!$L$6:$L$174)-ROW(Maret!$L$6)+1),ROW(A133))),"")</f>
        <v/>
      </c>
      <c r="B136" s="7"/>
      <c r="C136" s="7" t="str">
        <f t="array" ref="C136">IF($A136="","",INDEX(Maret!D$6:D$174,SMALL(IF(Maret!$L$6:$L$174=$C$1,ROW(Maret!$L$6:$L$174)-ROW(Maret!$L$6)+1),ROW(B133))))</f>
        <v/>
      </c>
      <c r="D136" s="8" t="str">
        <f t="array" ref="D136">IF($A136="","",INDEX(Maret!E$6:E$174,SMALL(IF(Maret!$L$6:$L$174=$C$1,ROW(Maret!$L$6:$L$174)-ROW(Maret!$L$6)+1),ROW(C133))))</f>
        <v/>
      </c>
      <c r="E136" s="8" t="str">
        <f t="array" ref="E136">IF($A136="","",INDEX(Maret!F$6:F$174,SMALL(IF(Maret!$L$6:$L$174=$C$1,ROW(Maret!$L$6:$L$174)-ROW(Maret!$L$6)+1),ROW(D133))))</f>
        <v/>
      </c>
      <c r="F136" s="8" t="str">
        <f t="array" ref="F136">IF($A136="","",INDEX(Maret!G$6:G$174,SMALL(IF(Maret!$L$6:$L$174=$C$1,ROW(Maret!$L$6:$L$174)-ROW(Maret!$L$6)+1),ROW(E133))))</f>
        <v/>
      </c>
      <c r="G136" s="8" t="str">
        <f t="array" ref="G136">IF($A136="","",INDEX(Maret!H$6:H$174,SMALL(IF(Maret!$L$6:$L$174=$C$1,ROW(Maret!$L$6:$L$174)-ROW(Maret!$L$6)+1),ROW(F133))))</f>
        <v/>
      </c>
      <c r="H136" s="8" t="str">
        <f t="array" ref="H136">IF($A136="","",INDEX(Maret!I$6:I$174,SMALL(IF(Maret!$L$6:$L$174=$C$1,ROW(Maret!$L$6:$L$174)-ROW(Maret!$L$6)+1),ROW(G133))))</f>
        <v/>
      </c>
      <c r="I136" s="8" t="str">
        <f t="array" ref="I136">IF($A136="","",INDEX(Maret!J$6:J$174,SMALL(IF(Maret!$L$6:$L$174=$C$1,ROW(Maret!$L$6:$L$174)-ROW(Maret!$L$6)+1),ROW(H133))))</f>
        <v/>
      </c>
      <c r="J136" s="8" t="str">
        <f t="array" ref="J136">IF($A136="","",INDEX(Maret!K$6:K$174,SMALL(IF(Maret!$L$6:$L$174=$C$1,ROW(Maret!$L$6:$L$174)-ROW(Maret!$L$6)+1),ROW(I133))))</f>
        <v/>
      </c>
      <c r="K136" s="9"/>
    </row>
    <row r="137" spans="1:11">
      <c r="A137" s="6" t="str">
        <f t="array" ref="A137">IFERROR(INDEX(Maret!B$6:B$174,SMALL(IF(Maret!$L$6:$L$174=$C$1,ROW(Maret!$L$6:$L$174)-ROW(Maret!$L$6)+1),ROW(A134))),"")</f>
        <v/>
      </c>
      <c r="B137" s="7"/>
      <c r="C137" s="7" t="str">
        <f t="array" ref="C137">IF($A137="","",INDEX(Maret!D$6:D$174,SMALL(IF(Maret!$L$6:$L$174=$C$1,ROW(Maret!$L$6:$L$174)-ROW(Maret!$L$6)+1),ROW(B134))))</f>
        <v/>
      </c>
      <c r="D137" s="8" t="str">
        <f t="array" ref="D137">IF($A137="","",INDEX(Maret!E$6:E$174,SMALL(IF(Maret!$L$6:$L$174=$C$1,ROW(Maret!$L$6:$L$174)-ROW(Maret!$L$6)+1),ROW(C134))))</f>
        <v/>
      </c>
      <c r="E137" s="8" t="str">
        <f t="array" ref="E137">IF($A137="","",INDEX(Maret!F$6:F$174,SMALL(IF(Maret!$L$6:$L$174=$C$1,ROW(Maret!$L$6:$L$174)-ROW(Maret!$L$6)+1),ROW(D134))))</f>
        <v/>
      </c>
      <c r="F137" s="8" t="str">
        <f t="array" ref="F137">IF($A137="","",INDEX(Maret!G$6:G$174,SMALL(IF(Maret!$L$6:$L$174=$C$1,ROW(Maret!$L$6:$L$174)-ROW(Maret!$L$6)+1),ROW(E134))))</f>
        <v/>
      </c>
      <c r="G137" s="8" t="str">
        <f t="array" ref="G137">IF($A137="","",INDEX(Maret!H$6:H$174,SMALL(IF(Maret!$L$6:$L$174=$C$1,ROW(Maret!$L$6:$L$174)-ROW(Maret!$L$6)+1),ROW(F134))))</f>
        <v/>
      </c>
      <c r="H137" s="8" t="str">
        <f t="array" ref="H137">IF($A137="","",INDEX(Maret!I$6:I$174,SMALL(IF(Maret!$L$6:$L$174=$C$1,ROW(Maret!$L$6:$L$174)-ROW(Maret!$L$6)+1),ROW(G134))))</f>
        <v/>
      </c>
      <c r="I137" s="8" t="str">
        <f t="array" ref="I137">IF($A137="","",INDEX(Maret!J$6:J$174,SMALL(IF(Maret!$L$6:$L$174=$C$1,ROW(Maret!$L$6:$L$174)-ROW(Maret!$L$6)+1),ROW(H134))))</f>
        <v/>
      </c>
      <c r="J137" s="8" t="str">
        <f t="array" ref="J137">IF($A137="","",INDEX(Maret!K$6:K$174,SMALL(IF(Maret!$L$6:$L$174=$C$1,ROW(Maret!$L$6:$L$174)-ROW(Maret!$L$6)+1),ROW(I134))))</f>
        <v/>
      </c>
      <c r="K137" s="9"/>
    </row>
    <row r="138" spans="1:11">
      <c r="A138" s="6" t="str">
        <f t="array" ref="A138">IFERROR(INDEX(Maret!B$6:B$174,SMALL(IF(Maret!$L$6:$L$174=$C$1,ROW(Maret!$L$6:$L$174)-ROW(Maret!$L$6)+1),ROW(A135))),"")</f>
        <v/>
      </c>
      <c r="B138" s="7"/>
      <c r="C138" s="7" t="str">
        <f t="array" ref="C138">IF($A138="","",INDEX(Maret!D$6:D$174,SMALL(IF(Maret!$L$6:$L$174=$C$1,ROW(Maret!$L$6:$L$174)-ROW(Maret!$L$6)+1),ROW(B135))))</f>
        <v/>
      </c>
      <c r="D138" s="8" t="str">
        <f t="array" ref="D138">IF($A138="","",INDEX(Maret!E$6:E$174,SMALL(IF(Maret!$L$6:$L$174=$C$1,ROW(Maret!$L$6:$L$174)-ROW(Maret!$L$6)+1),ROW(C135))))</f>
        <v/>
      </c>
      <c r="E138" s="8" t="str">
        <f t="array" ref="E138">IF($A138="","",INDEX(Maret!F$6:F$174,SMALL(IF(Maret!$L$6:$L$174=$C$1,ROW(Maret!$L$6:$L$174)-ROW(Maret!$L$6)+1),ROW(D135))))</f>
        <v/>
      </c>
      <c r="F138" s="8" t="str">
        <f t="array" ref="F138">IF($A138="","",INDEX(Maret!G$6:G$174,SMALL(IF(Maret!$L$6:$L$174=$C$1,ROW(Maret!$L$6:$L$174)-ROW(Maret!$L$6)+1),ROW(E135))))</f>
        <v/>
      </c>
      <c r="G138" s="8" t="str">
        <f t="array" ref="G138">IF($A138="","",INDEX(Maret!H$6:H$174,SMALL(IF(Maret!$L$6:$L$174=$C$1,ROW(Maret!$L$6:$L$174)-ROW(Maret!$L$6)+1),ROW(F135))))</f>
        <v/>
      </c>
      <c r="H138" s="8" t="str">
        <f t="array" ref="H138">IF($A138="","",INDEX(Maret!I$6:I$174,SMALL(IF(Maret!$L$6:$L$174=$C$1,ROW(Maret!$L$6:$L$174)-ROW(Maret!$L$6)+1),ROW(G135))))</f>
        <v/>
      </c>
      <c r="I138" s="8" t="str">
        <f t="array" ref="I138">IF($A138="","",INDEX(Maret!J$6:J$174,SMALL(IF(Maret!$L$6:$L$174=$C$1,ROW(Maret!$L$6:$L$174)-ROW(Maret!$L$6)+1),ROW(H135))))</f>
        <v/>
      </c>
      <c r="J138" s="8" t="str">
        <f t="array" ref="J138">IF($A138="","",INDEX(Maret!K$6:K$174,SMALL(IF(Maret!$L$6:$L$174=$C$1,ROW(Maret!$L$6:$L$174)-ROW(Maret!$L$6)+1),ROW(I135))))</f>
        <v/>
      </c>
      <c r="K138" s="9"/>
    </row>
    <row r="139" spans="1:11">
      <c r="A139" s="6" t="str">
        <f t="array" ref="A139">IFERROR(INDEX(Maret!B$6:B$174,SMALL(IF(Maret!$L$6:$L$174=$C$1,ROW(Maret!$L$6:$L$174)-ROW(Maret!$L$6)+1),ROW(A136))),"")</f>
        <v/>
      </c>
      <c r="B139" s="7"/>
      <c r="C139" s="7" t="str">
        <f t="array" ref="C139">IF($A139="","",INDEX(Maret!D$6:D$174,SMALL(IF(Maret!$L$6:$L$174=$C$1,ROW(Maret!$L$6:$L$174)-ROW(Maret!$L$6)+1),ROW(B136))))</f>
        <v/>
      </c>
      <c r="D139" s="8" t="str">
        <f t="array" ref="D139">IF($A139="","",INDEX(Maret!E$6:E$174,SMALL(IF(Maret!$L$6:$L$174=$C$1,ROW(Maret!$L$6:$L$174)-ROW(Maret!$L$6)+1),ROW(C136))))</f>
        <v/>
      </c>
      <c r="E139" s="8" t="str">
        <f t="array" ref="E139">IF($A139="","",INDEX(Maret!F$6:F$174,SMALL(IF(Maret!$L$6:$L$174=$C$1,ROW(Maret!$L$6:$L$174)-ROW(Maret!$L$6)+1),ROW(D136))))</f>
        <v/>
      </c>
      <c r="F139" s="8" t="str">
        <f t="array" ref="F139">IF($A139="","",INDEX(Maret!G$6:G$174,SMALL(IF(Maret!$L$6:$L$174=$C$1,ROW(Maret!$L$6:$L$174)-ROW(Maret!$L$6)+1),ROW(E136))))</f>
        <v/>
      </c>
      <c r="G139" s="8" t="str">
        <f t="array" ref="G139">IF($A139="","",INDEX(Maret!H$6:H$174,SMALL(IF(Maret!$L$6:$L$174=$C$1,ROW(Maret!$L$6:$L$174)-ROW(Maret!$L$6)+1),ROW(F136))))</f>
        <v/>
      </c>
      <c r="H139" s="8" t="str">
        <f t="array" ref="H139">IF($A139="","",INDEX(Maret!I$6:I$174,SMALL(IF(Maret!$L$6:$L$174=$C$1,ROW(Maret!$L$6:$L$174)-ROW(Maret!$L$6)+1),ROW(G136))))</f>
        <v/>
      </c>
      <c r="I139" s="8" t="str">
        <f t="array" ref="I139">IF($A139="","",INDEX(Maret!J$6:J$174,SMALL(IF(Maret!$L$6:$L$174=$C$1,ROW(Maret!$L$6:$L$174)-ROW(Maret!$L$6)+1),ROW(H136))))</f>
        <v/>
      </c>
      <c r="J139" s="8" t="str">
        <f t="array" ref="J139">IF($A139="","",INDEX(Maret!K$6:K$174,SMALL(IF(Maret!$L$6:$L$174=$C$1,ROW(Maret!$L$6:$L$174)-ROW(Maret!$L$6)+1),ROW(I136))))</f>
        <v/>
      </c>
      <c r="K139" s="9"/>
    </row>
    <row r="140" spans="1:11">
      <c r="A140" s="6" t="str">
        <f t="array" ref="A140">IFERROR(INDEX(Maret!B$6:B$174,SMALL(IF(Maret!$L$6:$L$174=$C$1,ROW(Maret!$L$6:$L$174)-ROW(Maret!$L$6)+1),ROW(A137))),"")</f>
        <v/>
      </c>
      <c r="B140" s="7"/>
      <c r="C140" s="7" t="str">
        <f t="array" ref="C140">IF($A140="","",INDEX(Maret!D$6:D$174,SMALL(IF(Maret!$L$6:$L$174=$C$1,ROW(Maret!$L$6:$L$174)-ROW(Maret!$L$6)+1),ROW(B137))))</f>
        <v/>
      </c>
      <c r="D140" s="8" t="str">
        <f t="array" ref="D140">IF($A140="","",INDEX(Maret!E$6:E$174,SMALL(IF(Maret!$L$6:$L$174=$C$1,ROW(Maret!$L$6:$L$174)-ROW(Maret!$L$6)+1),ROW(C137))))</f>
        <v/>
      </c>
      <c r="E140" s="8" t="str">
        <f t="array" ref="E140">IF($A140="","",INDEX(Maret!F$6:F$174,SMALL(IF(Maret!$L$6:$L$174=$C$1,ROW(Maret!$L$6:$L$174)-ROW(Maret!$L$6)+1),ROW(D137))))</f>
        <v/>
      </c>
      <c r="F140" s="8" t="str">
        <f t="array" ref="F140">IF($A140="","",INDEX(Maret!G$6:G$174,SMALL(IF(Maret!$L$6:$L$174=$C$1,ROW(Maret!$L$6:$L$174)-ROW(Maret!$L$6)+1),ROW(E137))))</f>
        <v/>
      </c>
      <c r="G140" s="8" t="str">
        <f t="array" ref="G140">IF($A140="","",INDEX(Maret!H$6:H$174,SMALL(IF(Maret!$L$6:$L$174=$C$1,ROW(Maret!$L$6:$L$174)-ROW(Maret!$L$6)+1),ROW(F137))))</f>
        <v/>
      </c>
      <c r="H140" s="8" t="str">
        <f t="array" ref="H140">IF($A140="","",INDEX(Maret!I$6:I$174,SMALL(IF(Maret!$L$6:$L$174=$C$1,ROW(Maret!$L$6:$L$174)-ROW(Maret!$L$6)+1),ROW(G137))))</f>
        <v/>
      </c>
      <c r="I140" s="8" t="str">
        <f t="array" ref="I140">IF($A140="","",INDEX(Maret!J$6:J$174,SMALL(IF(Maret!$L$6:$L$174=$C$1,ROW(Maret!$L$6:$L$174)-ROW(Maret!$L$6)+1),ROW(H137))))</f>
        <v/>
      </c>
      <c r="J140" s="8" t="str">
        <f t="array" ref="J140">IF($A140="","",INDEX(Maret!K$6:K$174,SMALL(IF(Maret!$L$6:$L$174=$C$1,ROW(Maret!$L$6:$L$174)-ROW(Maret!$L$6)+1),ROW(I137))))</f>
        <v/>
      </c>
      <c r="K140" s="9"/>
    </row>
    <row r="141" spans="1:11">
      <c r="A141" s="6" t="str">
        <f t="array" ref="A141">IFERROR(INDEX(Maret!B$6:B$174,SMALL(IF(Maret!$L$6:$L$174=$C$1,ROW(Maret!$L$6:$L$174)-ROW(Maret!$L$6)+1),ROW(A138))),"")</f>
        <v/>
      </c>
      <c r="B141" s="7"/>
      <c r="C141" s="7" t="str">
        <f t="array" ref="C141">IF($A141="","",INDEX(Maret!D$6:D$174,SMALL(IF(Maret!$L$6:$L$174=$C$1,ROW(Maret!$L$6:$L$174)-ROW(Maret!$L$6)+1),ROW(B138))))</f>
        <v/>
      </c>
      <c r="D141" s="8" t="str">
        <f t="array" ref="D141">IF($A141="","",INDEX(Maret!E$6:E$174,SMALL(IF(Maret!$L$6:$L$174=$C$1,ROW(Maret!$L$6:$L$174)-ROW(Maret!$L$6)+1),ROW(C138))))</f>
        <v/>
      </c>
      <c r="E141" s="8" t="str">
        <f t="array" ref="E141">IF($A141="","",INDEX(Maret!F$6:F$174,SMALL(IF(Maret!$L$6:$L$174=$C$1,ROW(Maret!$L$6:$L$174)-ROW(Maret!$L$6)+1),ROW(D138))))</f>
        <v/>
      </c>
      <c r="F141" s="8" t="str">
        <f t="array" ref="F141">IF($A141="","",INDEX(Maret!G$6:G$174,SMALL(IF(Maret!$L$6:$L$174=$C$1,ROW(Maret!$L$6:$L$174)-ROW(Maret!$L$6)+1),ROW(E138))))</f>
        <v/>
      </c>
      <c r="G141" s="8" t="str">
        <f t="array" ref="G141">IF($A141="","",INDEX(Maret!H$6:H$174,SMALL(IF(Maret!$L$6:$L$174=$C$1,ROW(Maret!$L$6:$L$174)-ROW(Maret!$L$6)+1),ROW(F138))))</f>
        <v/>
      </c>
      <c r="H141" s="8" t="str">
        <f t="array" ref="H141">IF($A141="","",INDEX(Maret!I$6:I$174,SMALL(IF(Maret!$L$6:$L$174=$C$1,ROW(Maret!$L$6:$L$174)-ROW(Maret!$L$6)+1),ROW(G138))))</f>
        <v/>
      </c>
      <c r="I141" s="8" t="str">
        <f t="array" ref="I141">IF($A141="","",INDEX(Maret!J$6:J$174,SMALL(IF(Maret!$L$6:$L$174=$C$1,ROW(Maret!$L$6:$L$174)-ROW(Maret!$L$6)+1),ROW(H138))))</f>
        <v/>
      </c>
      <c r="J141" s="8" t="str">
        <f t="array" ref="J141">IF($A141="","",INDEX(Maret!K$6:K$174,SMALL(IF(Maret!$L$6:$L$174=$C$1,ROW(Maret!$L$6:$L$174)-ROW(Maret!$L$6)+1),ROW(I138))))</f>
        <v/>
      </c>
      <c r="K141" s="9"/>
    </row>
    <row r="142" spans="1:11">
      <c r="A142" s="6" t="str">
        <f t="array" ref="A142">IFERROR(INDEX(Maret!B$6:B$174,SMALL(IF(Maret!$L$6:$L$174=$C$1,ROW(Maret!$L$6:$L$174)-ROW(Maret!$L$6)+1),ROW(A139))),"")</f>
        <v/>
      </c>
      <c r="B142" s="7"/>
      <c r="C142" s="7" t="str">
        <f t="array" ref="C142">IF($A142="","",INDEX(Maret!D$6:D$174,SMALL(IF(Maret!$L$6:$L$174=$C$1,ROW(Maret!$L$6:$L$174)-ROW(Maret!$L$6)+1),ROW(B139))))</f>
        <v/>
      </c>
      <c r="D142" s="8" t="str">
        <f t="array" ref="D142">IF($A142="","",INDEX(Maret!E$6:E$174,SMALL(IF(Maret!$L$6:$L$174=$C$1,ROW(Maret!$L$6:$L$174)-ROW(Maret!$L$6)+1),ROW(C139))))</f>
        <v/>
      </c>
      <c r="E142" s="8" t="str">
        <f t="array" ref="E142">IF($A142="","",INDEX(Maret!F$6:F$174,SMALL(IF(Maret!$L$6:$L$174=$C$1,ROW(Maret!$L$6:$L$174)-ROW(Maret!$L$6)+1),ROW(D139))))</f>
        <v/>
      </c>
      <c r="F142" s="8" t="str">
        <f t="array" ref="F142">IF($A142="","",INDEX(Maret!G$6:G$174,SMALL(IF(Maret!$L$6:$L$174=$C$1,ROW(Maret!$L$6:$L$174)-ROW(Maret!$L$6)+1),ROW(E139))))</f>
        <v/>
      </c>
      <c r="G142" s="8" t="str">
        <f t="array" ref="G142">IF($A142="","",INDEX(Maret!H$6:H$174,SMALL(IF(Maret!$L$6:$L$174=$C$1,ROW(Maret!$L$6:$L$174)-ROW(Maret!$L$6)+1),ROW(F139))))</f>
        <v/>
      </c>
      <c r="H142" s="8" t="str">
        <f t="array" ref="H142">IF($A142="","",INDEX(Maret!I$6:I$174,SMALL(IF(Maret!$L$6:$L$174=$C$1,ROW(Maret!$L$6:$L$174)-ROW(Maret!$L$6)+1),ROW(G139))))</f>
        <v/>
      </c>
      <c r="I142" s="8" t="str">
        <f t="array" ref="I142">IF($A142="","",INDEX(Maret!J$6:J$174,SMALL(IF(Maret!$L$6:$L$174=$C$1,ROW(Maret!$L$6:$L$174)-ROW(Maret!$L$6)+1),ROW(H139))))</f>
        <v/>
      </c>
      <c r="J142" s="8" t="str">
        <f t="array" ref="J142">IF($A142="","",INDEX(Maret!K$6:K$174,SMALL(IF(Maret!$L$6:$L$174=$C$1,ROW(Maret!$L$6:$L$174)-ROW(Maret!$L$6)+1),ROW(I139))))</f>
        <v/>
      </c>
      <c r="K142" s="9"/>
    </row>
    <row r="143" spans="1:11">
      <c r="A143" s="6" t="str">
        <f t="array" ref="A143">IFERROR(INDEX(Maret!B$6:B$174,SMALL(IF(Maret!$L$6:$L$174=$C$1,ROW(Maret!$L$6:$L$174)-ROW(Maret!$L$6)+1),ROW(A140))),"")</f>
        <v/>
      </c>
      <c r="B143" s="7"/>
      <c r="C143" s="7" t="str">
        <f t="array" ref="C143">IF($A143="","",INDEX(Maret!D$6:D$174,SMALL(IF(Maret!$L$6:$L$174=$C$1,ROW(Maret!$L$6:$L$174)-ROW(Maret!$L$6)+1),ROW(B140))))</f>
        <v/>
      </c>
      <c r="D143" s="8" t="str">
        <f t="array" ref="D143">IF($A143="","",INDEX(Maret!E$6:E$174,SMALL(IF(Maret!$L$6:$L$174=$C$1,ROW(Maret!$L$6:$L$174)-ROW(Maret!$L$6)+1),ROW(C140))))</f>
        <v/>
      </c>
      <c r="E143" s="8" t="str">
        <f t="array" ref="E143">IF($A143="","",INDEX(Maret!F$6:F$174,SMALL(IF(Maret!$L$6:$L$174=$C$1,ROW(Maret!$L$6:$L$174)-ROW(Maret!$L$6)+1),ROW(D140))))</f>
        <v/>
      </c>
      <c r="F143" s="8" t="str">
        <f t="array" ref="F143">IF($A143="","",INDEX(Maret!G$6:G$174,SMALL(IF(Maret!$L$6:$L$174=$C$1,ROW(Maret!$L$6:$L$174)-ROW(Maret!$L$6)+1),ROW(E140))))</f>
        <v/>
      </c>
      <c r="G143" s="8" t="str">
        <f t="array" ref="G143">IF($A143="","",INDEX(Maret!H$6:H$174,SMALL(IF(Maret!$L$6:$L$174=$C$1,ROW(Maret!$L$6:$L$174)-ROW(Maret!$L$6)+1),ROW(F140))))</f>
        <v/>
      </c>
      <c r="H143" s="8" t="str">
        <f t="array" ref="H143">IF($A143="","",INDEX(Maret!I$6:I$174,SMALL(IF(Maret!$L$6:$L$174=$C$1,ROW(Maret!$L$6:$L$174)-ROW(Maret!$L$6)+1),ROW(G140))))</f>
        <v/>
      </c>
      <c r="I143" s="8" t="str">
        <f t="array" ref="I143">IF($A143="","",INDEX(Maret!J$6:J$174,SMALL(IF(Maret!$L$6:$L$174=$C$1,ROW(Maret!$L$6:$L$174)-ROW(Maret!$L$6)+1),ROW(H140))))</f>
        <v/>
      </c>
      <c r="J143" s="8" t="str">
        <f t="array" ref="J143">IF($A143="","",INDEX(Maret!K$6:K$174,SMALL(IF(Maret!$L$6:$L$174=$C$1,ROW(Maret!$L$6:$L$174)-ROW(Maret!$L$6)+1),ROW(I140))))</f>
        <v/>
      </c>
      <c r="K143" s="9"/>
    </row>
    <row r="144" spans="1:11">
      <c r="A144" s="6" t="str">
        <f t="array" ref="A144">IFERROR(INDEX(Maret!B$6:B$174,SMALL(IF(Maret!$L$6:$L$174=$C$1,ROW(Maret!$L$6:$L$174)-ROW(Maret!$L$6)+1),ROW(A141))),"")</f>
        <v/>
      </c>
      <c r="B144" s="7"/>
      <c r="C144" s="7" t="str">
        <f t="array" ref="C144">IF($A144="","",INDEX(Maret!D$6:D$174,SMALL(IF(Maret!$L$6:$L$174=$C$1,ROW(Maret!$L$6:$L$174)-ROW(Maret!$L$6)+1),ROW(B141))))</f>
        <v/>
      </c>
      <c r="D144" s="8" t="str">
        <f t="array" ref="D144">IF($A144="","",INDEX(Maret!E$6:E$174,SMALL(IF(Maret!$L$6:$L$174=$C$1,ROW(Maret!$L$6:$L$174)-ROW(Maret!$L$6)+1),ROW(C141))))</f>
        <v/>
      </c>
      <c r="E144" s="8" t="str">
        <f t="array" ref="E144">IF($A144="","",INDEX(Maret!F$6:F$174,SMALL(IF(Maret!$L$6:$L$174=$C$1,ROW(Maret!$L$6:$L$174)-ROW(Maret!$L$6)+1),ROW(D141))))</f>
        <v/>
      </c>
      <c r="F144" s="8" t="str">
        <f t="array" ref="F144">IF($A144="","",INDEX(Maret!G$6:G$174,SMALL(IF(Maret!$L$6:$L$174=$C$1,ROW(Maret!$L$6:$L$174)-ROW(Maret!$L$6)+1),ROW(E141))))</f>
        <v/>
      </c>
      <c r="G144" s="8" t="str">
        <f t="array" ref="G144">IF($A144="","",INDEX(Maret!H$6:H$174,SMALL(IF(Maret!$L$6:$L$174=$C$1,ROW(Maret!$L$6:$L$174)-ROW(Maret!$L$6)+1),ROW(F141))))</f>
        <v/>
      </c>
      <c r="H144" s="8" t="str">
        <f t="array" ref="H144">IF($A144="","",INDEX(Maret!I$6:I$174,SMALL(IF(Maret!$L$6:$L$174=$C$1,ROW(Maret!$L$6:$L$174)-ROW(Maret!$L$6)+1),ROW(G141))))</f>
        <v/>
      </c>
      <c r="I144" s="8" t="str">
        <f t="array" ref="I144">IF($A144="","",INDEX(Maret!J$6:J$174,SMALL(IF(Maret!$L$6:$L$174=$C$1,ROW(Maret!$L$6:$L$174)-ROW(Maret!$L$6)+1),ROW(H141))))</f>
        <v/>
      </c>
      <c r="J144" s="8" t="str">
        <f t="array" ref="J144">IF($A144="","",INDEX(Maret!K$6:K$174,SMALL(IF(Maret!$L$6:$L$174=$C$1,ROW(Maret!$L$6:$L$174)-ROW(Maret!$L$6)+1),ROW(I141))))</f>
        <v/>
      </c>
      <c r="K144" s="9"/>
    </row>
    <row r="145" spans="1:11">
      <c r="A145" s="6" t="str">
        <f t="array" ref="A145">IFERROR(INDEX(Maret!B$6:B$174,SMALL(IF(Maret!$L$6:$L$174=$C$1,ROW(Maret!$L$6:$L$174)-ROW(Maret!$L$6)+1),ROW(A142))),"")</f>
        <v/>
      </c>
      <c r="B145" s="7"/>
      <c r="C145" s="7" t="str">
        <f t="array" ref="C145">IF($A145="","",INDEX(Maret!D$6:D$174,SMALL(IF(Maret!$L$6:$L$174=$C$1,ROW(Maret!$L$6:$L$174)-ROW(Maret!$L$6)+1),ROW(B142))))</f>
        <v/>
      </c>
      <c r="D145" s="8" t="str">
        <f t="array" ref="D145">IF($A145="","",INDEX(Maret!E$6:E$174,SMALL(IF(Maret!$L$6:$L$174=$C$1,ROW(Maret!$L$6:$L$174)-ROW(Maret!$L$6)+1),ROW(C142))))</f>
        <v/>
      </c>
      <c r="E145" s="8" t="str">
        <f t="array" ref="E145">IF($A145="","",INDEX(Maret!F$6:F$174,SMALL(IF(Maret!$L$6:$L$174=$C$1,ROW(Maret!$L$6:$L$174)-ROW(Maret!$L$6)+1),ROW(D142))))</f>
        <v/>
      </c>
      <c r="F145" s="8" t="str">
        <f t="array" ref="F145">IF($A145="","",INDEX(Maret!G$6:G$174,SMALL(IF(Maret!$L$6:$L$174=$C$1,ROW(Maret!$L$6:$L$174)-ROW(Maret!$L$6)+1),ROW(E142))))</f>
        <v/>
      </c>
      <c r="G145" s="8" t="str">
        <f t="array" ref="G145">IF($A145="","",INDEX(Maret!H$6:H$174,SMALL(IF(Maret!$L$6:$L$174=$C$1,ROW(Maret!$L$6:$L$174)-ROW(Maret!$L$6)+1),ROW(F142))))</f>
        <v/>
      </c>
      <c r="H145" s="8" t="str">
        <f t="array" ref="H145">IF($A145="","",INDEX(Maret!I$6:I$174,SMALL(IF(Maret!$L$6:$L$174=$C$1,ROW(Maret!$L$6:$L$174)-ROW(Maret!$L$6)+1),ROW(G142))))</f>
        <v/>
      </c>
      <c r="I145" s="8" t="str">
        <f t="array" ref="I145">IF($A145="","",INDEX(Maret!J$6:J$174,SMALL(IF(Maret!$L$6:$L$174=$C$1,ROW(Maret!$L$6:$L$174)-ROW(Maret!$L$6)+1),ROW(H142))))</f>
        <v/>
      </c>
      <c r="J145" s="8" t="str">
        <f t="array" ref="J145">IF($A145="","",INDEX(Maret!K$6:K$174,SMALL(IF(Maret!$L$6:$L$174=$C$1,ROW(Maret!$L$6:$L$174)-ROW(Maret!$L$6)+1),ROW(I142))))</f>
        <v/>
      </c>
      <c r="K145" s="9"/>
    </row>
    <row r="146" spans="1:11">
      <c r="A146" s="6" t="str">
        <f t="array" ref="A146">IFERROR(INDEX(Maret!B$6:B$174,SMALL(IF(Maret!$L$6:$L$174=$C$1,ROW(Maret!$L$6:$L$174)-ROW(Maret!$L$6)+1),ROW(A143))),"")</f>
        <v/>
      </c>
      <c r="B146" s="7"/>
      <c r="C146" s="7" t="str">
        <f t="array" ref="C146">IF($A146="","",INDEX(Maret!D$6:D$174,SMALL(IF(Maret!$L$6:$L$174=$C$1,ROW(Maret!$L$6:$L$174)-ROW(Maret!$L$6)+1),ROW(B143))))</f>
        <v/>
      </c>
      <c r="D146" s="8" t="str">
        <f t="array" ref="D146">IF($A146="","",INDEX(Maret!E$6:E$174,SMALL(IF(Maret!$L$6:$L$174=$C$1,ROW(Maret!$L$6:$L$174)-ROW(Maret!$L$6)+1),ROW(C143))))</f>
        <v/>
      </c>
      <c r="E146" s="8" t="str">
        <f t="array" ref="E146">IF($A146="","",INDEX(Maret!F$6:F$174,SMALL(IF(Maret!$L$6:$L$174=$C$1,ROW(Maret!$L$6:$L$174)-ROW(Maret!$L$6)+1),ROW(D143))))</f>
        <v/>
      </c>
      <c r="F146" s="8" t="str">
        <f t="array" ref="F146">IF($A146="","",INDEX(Maret!G$6:G$174,SMALL(IF(Maret!$L$6:$L$174=$C$1,ROW(Maret!$L$6:$L$174)-ROW(Maret!$L$6)+1),ROW(E143))))</f>
        <v/>
      </c>
      <c r="G146" s="8" t="str">
        <f t="array" ref="G146">IF($A146="","",INDEX(Maret!H$6:H$174,SMALL(IF(Maret!$L$6:$L$174=$C$1,ROW(Maret!$L$6:$L$174)-ROW(Maret!$L$6)+1),ROW(F143))))</f>
        <v/>
      </c>
      <c r="H146" s="8" t="str">
        <f t="array" ref="H146">IF($A146="","",INDEX(Maret!I$6:I$174,SMALL(IF(Maret!$L$6:$L$174=$C$1,ROW(Maret!$L$6:$L$174)-ROW(Maret!$L$6)+1),ROW(G143))))</f>
        <v/>
      </c>
      <c r="I146" s="8" t="str">
        <f t="array" ref="I146">IF($A146="","",INDEX(Maret!J$6:J$174,SMALL(IF(Maret!$L$6:$L$174=$C$1,ROW(Maret!$L$6:$L$174)-ROW(Maret!$L$6)+1),ROW(H143))))</f>
        <v/>
      </c>
      <c r="J146" s="8" t="str">
        <f t="array" ref="J146">IF($A146="","",INDEX(Maret!K$6:K$174,SMALL(IF(Maret!$L$6:$L$174=$C$1,ROW(Maret!$L$6:$L$174)-ROW(Maret!$L$6)+1),ROW(I143))))</f>
        <v/>
      </c>
      <c r="K146" s="9"/>
    </row>
    <row r="147" spans="1:11">
      <c r="A147" s="6" t="str">
        <f t="array" ref="A147">IFERROR(INDEX(Maret!B$6:B$174,SMALL(IF(Maret!$L$6:$L$174=$C$1,ROW(Maret!$L$6:$L$174)-ROW(Maret!$L$6)+1),ROW(A144))),"")</f>
        <v/>
      </c>
      <c r="B147" s="7"/>
      <c r="C147" s="7" t="str">
        <f t="array" ref="C147">IF($A147="","",INDEX(Maret!D$6:D$174,SMALL(IF(Maret!$L$6:$L$174=$C$1,ROW(Maret!$L$6:$L$174)-ROW(Maret!$L$6)+1),ROW(B144))))</f>
        <v/>
      </c>
      <c r="D147" s="8" t="str">
        <f t="array" ref="D147">IF($A147="","",INDEX(Maret!E$6:E$174,SMALL(IF(Maret!$L$6:$L$174=$C$1,ROW(Maret!$L$6:$L$174)-ROW(Maret!$L$6)+1),ROW(C144))))</f>
        <v/>
      </c>
      <c r="E147" s="8" t="str">
        <f t="array" ref="E147">IF($A147="","",INDEX(Maret!F$6:F$174,SMALL(IF(Maret!$L$6:$L$174=$C$1,ROW(Maret!$L$6:$L$174)-ROW(Maret!$L$6)+1),ROW(D144))))</f>
        <v/>
      </c>
      <c r="F147" s="8" t="str">
        <f t="array" ref="F147">IF($A147="","",INDEX(Maret!G$6:G$174,SMALL(IF(Maret!$L$6:$L$174=$C$1,ROW(Maret!$L$6:$L$174)-ROW(Maret!$L$6)+1),ROW(E144))))</f>
        <v/>
      </c>
      <c r="G147" s="8" t="str">
        <f t="array" ref="G147">IF($A147="","",INDEX(Maret!H$6:H$174,SMALL(IF(Maret!$L$6:$L$174=$C$1,ROW(Maret!$L$6:$L$174)-ROW(Maret!$L$6)+1),ROW(F144))))</f>
        <v/>
      </c>
      <c r="H147" s="8" t="str">
        <f t="array" ref="H147">IF($A147="","",INDEX(Maret!I$6:I$174,SMALL(IF(Maret!$L$6:$L$174=$C$1,ROW(Maret!$L$6:$L$174)-ROW(Maret!$L$6)+1),ROW(G144))))</f>
        <v/>
      </c>
      <c r="I147" s="8" t="str">
        <f t="array" ref="I147">IF($A147="","",INDEX(Maret!J$6:J$174,SMALL(IF(Maret!$L$6:$L$174=$C$1,ROW(Maret!$L$6:$L$174)-ROW(Maret!$L$6)+1),ROW(H144))))</f>
        <v/>
      </c>
      <c r="J147" s="8" t="str">
        <f t="array" ref="J147">IF($A147="","",INDEX(Maret!K$6:K$174,SMALL(IF(Maret!$L$6:$L$174=$C$1,ROW(Maret!$L$6:$L$174)-ROW(Maret!$L$6)+1),ROW(I144))))</f>
        <v/>
      </c>
      <c r="K147" s="9"/>
    </row>
    <row r="148" spans="1:11">
      <c r="A148" s="6" t="str">
        <f t="array" ref="A148">IFERROR(INDEX(Maret!B$6:B$174,SMALL(IF(Maret!$L$6:$L$174=$C$1,ROW(Maret!$L$6:$L$174)-ROW(Maret!$L$6)+1),ROW(A145))),"")</f>
        <v/>
      </c>
      <c r="B148" s="7"/>
      <c r="C148" s="7" t="str">
        <f t="array" ref="C148">IF($A148="","",INDEX(Maret!D$6:D$174,SMALL(IF(Maret!$L$6:$L$174=$C$1,ROW(Maret!$L$6:$L$174)-ROW(Maret!$L$6)+1),ROW(B145))))</f>
        <v/>
      </c>
      <c r="D148" s="8" t="str">
        <f t="array" ref="D148">IF($A148="","",INDEX(Maret!E$6:E$174,SMALL(IF(Maret!$L$6:$L$174=$C$1,ROW(Maret!$L$6:$L$174)-ROW(Maret!$L$6)+1),ROW(C145))))</f>
        <v/>
      </c>
      <c r="E148" s="8" t="str">
        <f t="array" ref="E148">IF($A148="","",INDEX(Maret!F$6:F$174,SMALL(IF(Maret!$L$6:$L$174=$C$1,ROW(Maret!$L$6:$L$174)-ROW(Maret!$L$6)+1),ROW(D145))))</f>
        <v/>
      </c>
      <c r="F148" s="8" t="str">
        <f t="array" ref="F148">IF($A148="","",INDEX(Maret!G$6:G$174,SMALL(IF(Maret!$L$6:$L$174=$C$1,ROW(Maret!$L$6:$L$174)-ROW(Maret!$L$6)+1),ROW(E145))))</f>
        <v/>
      </c>
      <c r="G148" s="8" t="str">
        <f t="array" ref="G148">IF($A148="","",INDEX(Maret!H$6:H$174,SMALL(IF(Maret!$L$6:$L$174=$C$1,ROW(Maret!$L$6:$L$174)-ROW(Maret!$L$6)+1),ROW(F145))))</f>
        <v/>
      </c>
      <c r="H148" s="8" t="str">
        <f t="array" ref="H148">IF($A148="","",INDEX(Maret!I$6:I$174,SMALL(IF(Maret!$L$6:$L$174=$C$1,ROW(Maret!$L$6:$L$174)-ROW(Maret!$L$6)+1),ROW(G145))))</f>
        <v/>
      </c>
      <c r="I148" s="8" t="str">
        <f t="array" ref="I148">IF($A148="","",INDEX(Maret!J$6:J$174,SMALL(IF(Maret!$L$6:$L$174=$C$1,ROW(Maret!$L$6:$L$174)-ROW(Maret!$L$6)+1),ROW(H145))))</f>
        <v/>
      </c>
      <c r="J148" s="8" t="str">
        <f t="array" ref="J148">IF($A148="","",INDEX(Maret!K$6:K$174,SMALL(IF(Maret!$L$6:$L$174=$C$1,ROW(Maret!$L$6:$L$174)-ROW(Maret!$L$6)+1),ROW(I145))))</f>
        <v/>
      </c>
      <c r="K148" s="9"/>
    </row>
    <row r="149" spans="1:11">
      <c r="A149" s="6" t="str">
        <f t="array" ref="A149">IFERROR(INDEX(Maret!B$6:B$174,SMALL(IF(Maret!$L$6:$L$174=$C$1,ROW(Maret!$L$6:$L$174)-ROW(Maret!$L$6)+1),ROW(A146))),"")</f>
        <v/>
      </c>
      <c r="B149" s="7"/>
      <c r="C149" s="7" t="str">
        <f t="array" ref="C149">IF($A149="","",INDEX(Maret!D$6:D$174,SMALL(IF(Maret!$L$6:$L$174=$C$1,ROW(Maret!$L$6:$L$174)-ROW(Maret!$L$6)+1),ROW(B146))))</f>
        <v/>
      </c>
      <c r="D149" s="8" t="str">
        <f t="array" ref="D149">IF($A149="","",INDEX(Maret!E$6:E$174,SMALL(IF(Maret!$L$6:$L$174=$C$1,ROW(Maret!$L$6:$L$174)-ROW(Maret!$L$6)+1),ROW(C146))))</f>
        <v/>
      </c>
      <c r="E149" s="8" t="str">
        <f t="array" ref="E149">IF($A149="","",INDEX(Maret!F$6:F$174,SMALL(IF(Maret!$L$6:$L$174=$C$1,ROW(Maret!$L$6:$L$174)-ROW(Maret!$L$6)+1),ROW(D146))))</f>
        <v/>
      </c>
      <c r="F149" s="8" t="str">
        <f t="array" ref="F149">IF($A149="","",INDEX(Maret!G$6:G$174,SMALL(IF(Maret!$L$6:$L$174=$C$1,ROW(Maret!$L$6:$L$174)-ROW(Maret!$L$6)+1),ROW(E146))))</f>
        <v/>
      </c>
      <c r="G149" s="8" t="str">
        <f t="array" ref="G149">IF($A149="","",INDEX(Maret!H$6:H$174,SMALL(IF(Maret!$L$6:$L$174=$C$1,ROW(Maret!$L$6:$L$174)-ROW(Maret!$L$6)+1),ROW(F146))))</f>
        <v/>
      </c>
      <c r="H149" s="8" t="str">
        <f t="array" ref="H149">IF($A149="","",INDEX(Maret!I$6:I$174,SMALL(IF(Maret!$L$6:$L$174=$C$1,ROW(Maret!$L$6:$L$174)-ROW(Maret!$L$6)+1),ROW(G146))))</f>
        <v/>
      </c>
      <c r="I149" s="8" t="str">
        <f t="array" ref="I149">IF($A149="","",INDEX(Maret!J$6:J$174,SMALL(IF(Maret!$L$6:$L$174=$C$1,ROW(Maret!$L$6:$L$174)-ROW(Maret!$L$6)+1),ROW(H146))))</f>
        <v/>
      </c>
      <c r="J149" s="8" t="str">
        <f t="array" ref="J149">IF($A149="","",INDEX(Maret!K$6:K$174,SMALL(IF(Maret!$L$6:$L$174=$C$1,ROW(Maret!$L$6:$L$174)-ROW(Maret!$L$6)+1),ROW(I146))))</f>
        <v/>
      </c>
      <c r="K149" s="9"/>
    </row>
    <row r="150" spans="1:11">
      <c r="A150" s="6" t="str">
        <f t="array" ref="A150">IFERROR(INDEX(Maret!B$6:B$174,SMALL(IF(Maret!$L$6:$L$174=$C$1,ROW(Maret!$L$6:$L$174)-ROW(Maret!$L$6)+1),ROW(A147))),"")</f>
        <v/>
      </c>
      <c r="B150" s="7"/>
      <c r="C150" s="7" t="str">
        <f t="array" ref="C150">IF($A150="","",INDEX(Maret!D$6:D$174,SMALL(IF(Maret!$L$6:$L$174=$C$1,ROW(Maret!$L$6:$L$174)-ROW(Maret!$L$6)+1),ROW(B147))))</f>
        <v/>
      </c>
      <c r="D150" s="8" t="str">
        <f t="array" ref="D150">IF($A150="","",INDEX(Maret!E$6:E$174,SMALL(IF(Maret!$L$6:$L$174=$C$1,ROW(Maret!$L$6:$L$174)-ROW(Maret!$L$6)+1),ROW(C147))))</f>
        <v/>
      </c>
      <c r="E150" s="8" t="str">
        <f t="array" ref="E150">IF($A150="","",INDEX(Maret!F$6:F$174,SMALL(IF(Maret!$L$6:$L$174=$C$1,ROW(Maret!$L$6:$L$174)-ROW(Maret!$L$6)+1),ROW(D147))))</f>
        <v/>
      </c>
      <c r="F150" s="8" t="str">
        <f t="array" ref="F150">IF($A150="","",INDEX(Maret!G$6:G$174,SMALL(IF(Maret!$L$6:$L$174=$C$1,ROW(Maret!$L$6:$L$174)-ROW(Maret!$L$6)+1),ROW(E147))))</f>
        <v/>
      </c>
      <c r="G150" s="8" t="str">
        <f t="array" ref="G150">IF($A150="","",INDEX(Maret!H$6:H$174,SMALL(IF(Maret!$L$6:$L$174=$C$1,ROW(Maret!$L$6:$L$174)-ROW(Maret!$L$6)+1),ROW(F147))))</f>
        <v/>
      </c>
      <c r="H150" s="8" t="str">
        <f t="array" ref="H150">IF($A150="","",INDEX(Maret!I$6:I$174,SMALL(IF(Maret!$L$6:$L$174=$C$1,ROW(Maret!$L$6:$L$174)-ROW(Maret!$L$6)+1),ROW(G147))))</f>
        <v/>
      </c>
      <c r="I150" s="8" t="str">
        <f t="array" ref="I150">IF($A150="","",INDEX(Maret!J$6:J$174,SMALL(IF(Maret!$L$6:$L$174=$C$1,ROW(Maret!$L$6:$L$174)-ROW(Maret!$L$6)+1),ROW(H147))))</f>
        <v/>
      </c>
      <c r="J150" s="8" t="str">
        <f t="array" ref="J150">IF($A150="","",INDEX(Maret!K$6:K$174,SMALL(IF(Maret!$L$6:$L$174=$C$1,ROW(Maret!$L$6:$L$174)-ROW(Maret!$L$6)+1),ROW(I147))))</f>
        <v/>
      </c>
      <c r="K150" s="9"/>
    </row>
    <row r="151" spans="1:11">
      <c r="A151" s="6" t="str">
        <f t="array" ref="A151">IFERROR(INDEX(Maret!B$6:B$174,SMALL(IF(Maret!$L$6:$L$174=$C$1,ROW(Maret!$L$6:$L$174)-ROW(Maret!$L$6)+1),ROW(A148))),"")</f>
        <v/>
      </c>
      <c r="B151" s="7"/>
      <c r="C151" s="7" t="str">
        <f t="array" ref="C151">IF($A151="","",INDEX(Maret!D$6:D$174,SMALL(IF(Maret!$L$6:$L$174=$C$1,ROW(Maret!$L$6:$L$174)-ROW(Maret!$L$6)+1),ROW(B148))))</f>
        <v/>
      </c>
      <c r="D151" s="10"/>
      <c r="E151" s="8" t="str">
        <f t="array" ref="E151">IF($A151="","",INDEX(Maret!F$6:F$174,SMALL(IF(Maret!$L$6:$L$174=$C$1,ROW(Maret!$L$6:$L$174)-ROW(Maret!$L$6)+1),ROW(D148))))</f>
        <v/>
      </c>
      <c r="F151" s="8" t="str">
        <f t="array" ref="F151">IF($A151="","",INDEX(Maret!G$6:G$174,SMALL(IF(Maret!$L$6:$L$174=$C$1,ROW(Maret!$L$6:$L$174)-ROW(Maret!$L$6)+1),ROW(E148))))</f>
        <v/>
      </c>
      <c r="G151" s="8" t="str">
        <f t="array" ref="G151">IF($A151="","",INDEX(Maret!H$6:H$174,SMALL(IF(Maret!$L$6:$L$174=$C$1,ROW(Maret!$L$6:$L$174)-ROW(Maret!$L$6)+1),ROW(F148))))</f>
        <v/>
      </c>
      <c r="H151" s="8" t="str">
        <f t="array" ref="H151">IF($A151="","",INDEX(Maret!I$6:I$174,SMALL(IF(Maret!$L$6:$L$174=$C$1,ROW(Maret!$L$6:$L$174)-ROW(Maret!$L$6)+1),ROW(G148))))</f>
        <v/>
      </c>
      <c r="I151" s="8" t="str">
        <f t="array" ref="I151">IF($A151="","",INDEX(Maret!J$6:J$174,SMALL(IF(Maret!$L$6:$L$174=$C$1,ROW(Maret!$L$6:$L$174)-ROW(Maret!$L$6)+1),ROW(H148))))</f>
        <v/>
      </c>
      <c r="J151" s="8" t="str">
        <f t="array" ref="J151">IF($A151="","",INDEX(Maret!K$6:K$174,SMALL(IF(Maret!$L$6:$L$174=$C$1,ROW(Maret!$L$6:$L$174)-ROW(Maret!$L$6)+1),ROW(I148))))</f>
        <v/>
      </c>
      <c r="K151" s="9"/>
    </row>
    <row r="152" spans="1:11">
      <c r="A152" s="9"/>
      <c r="B152" s="11"/>
      <c r="C152" s="9"/>
      <c r="D152" s="9"/>
      <c r="E152" s="9"/>
      <c r="F152" s="9"/>
      <c r="G152" s="9"/>
      <c r="H152" s="9"/>
      <c r="I152" s="1"/>
      <c r="J152" s="1"/>
      <c r="K152" s="9"/>
    </row>
    <row r="153" spans="1:11">
      <c r="A153" s="9"/>
      <c r="B153" s="11"/>
      <c r="C153" s="9"/>
      <c r="D153" s="9"/>
      <c r="E153" s="9"/>
      <c r="F153" s="9"/>
      <c r="G153" s="9"/>
      <c r="H153" s="9"/>
      <c r="I153" s="1"/>
      <c r="J153" s="1"/>
      <c r="K153" s="9"/>
    </row>
    <row r="154" spans="1:11">
      <c r="A154" s="9"/>
      <c r="B154" s="11"/>
      <c r="C154" s="9"/>
      <c r="D154" s="9"/>
      <c r="E154" s="9"/>
      <c r="F154" s="9"/>
      <c r="G154" s="9"/>
      <c r="H154" s="9"/>
      <c r="I154" s="1"/>
      <c r="J154" s="1"/>
      <c r="K154" s="9"/>
    </row>
    <row r="155" spans="1:11">
      <c r="A155" s="9"/>
      <c r="B155" s="11"/>
      <c r="C155" s="9"/>
      <c r="D155" s="9"/>
      <c r="E155" s="9"/>
      <c r="F155" s="9"/>
      <c r="G155" s="9"/>
      <c r="H155" s="9"/>
      <c r="I155" s="1"/>
      <c r="J155" s="1"/>
      <c r="K155" s="9"/>
    </row>
    <row r="156" spans="1:11">
      <c r="A156" s="9"/>
      <c r="B156" s="11"/>
      <c r="C156" s="9"/>
      <c r="D156" s="9"/>
      <c r="E156" s="9"/>
      <c r="F156" s="9"/>
      <c r="G156" s="9"/>
      <c r="H156" s="9"/>
      <c r="I156" s="1"/>
      <c r="J156" s="1"/>
      <c r="K156" s="9"/>
    </row>
    <row r="157" spans="1:11">
      <c r="A157" s="9"/>
      <c r="B157" s="11"/>
      <c r="C157" s="9"/>
      <c r="D157" s="9"/>
      <c r="E157" s="9"/>
      <c r="F157" s="9"/>
      <c r="G157" s="9"/>
      <c r="H157" s="9"/>
      <c r="I157" s="1"/>
      <c r="J157" s="1"/>
      <c r="K157" s="9"/>
    </row>
    <row r="158" spans="1:11">
      <c r="A158" s="9"/>
      <c r="B158" s="11"/>
      <c r="C158" s="9"/>
      <c r="D158" s="9"/>
      <c r="E158" s="9"/>
      <c r="F158" s="9"/>
      <c r="G158" s="9"/>
      <c r="H158" s="9"/>
      <c r="I158" s="1"/>
      <c r="J158" s="1"/>
      <c r="K158" s="9"/>
    </row>
    <row r="159" spans="1:11">
      <c r="A159" s="9"/>
      <c r="B159" s="11"/>
      <c r="C159" s="9"/>
      <c r="D159" s="9"/>
      <c r="E159" s="9"/>
      <c r="F159" s="9"/>
      <c r="G159" s="9"/>
      <c r="H159" s="9"/>
      <c r="I159" s="1"/>
      <c r="J159" s="1"/>
      <c r="K159" s="9"/>
    </row>
    <row r="160" spans="1:11">
      <c r="A160" s="9"/>
      <c r="B160" s="11"/>
      <c r="C160" s="9"/>
      <c r="D160" s="9"/>
      <c r="E160" s="9"/>
      <c r="F160" s="9"/>
      <c r="G160" s="9"/>
      <c r="H160" s="9"/>
      <c r="I160" s="1"/>
      <c r="J160" s="1"/>
      <c r="K160" s="9"/>
    </row>
    <row r="161" spans="1:11">
      <c r="A161" s="9"/>
      <c r="B161" s="11"/>
      <c r="C161" s="9"/>
      <c r="D161" s="9"/>
      <c r="E161" s="9"/>
      <c r="F161" s="9"/>
      <c r="G161" s="9"/>
      <c r="H161" s="9"/>
      <c r="I161" s="1"/>
      <c r="J161" s="1"/>
      <c r="K161" s="9"/>
    </row>
    <row r="162" spans="1:11">
      <c r="A162" s="9"/>
      <c r="B162" s="11"/>
      <c r="C162" s="9"/>
      <c r="D162" s="9"/>
      <c r="E162" s="9"/>
      <c r="F162" s="9"/>
      <c r="G162" s="9"/>
      <c r="H162" s="9"/>
      <c r="I162" s="1"/>
      <c r="J162" s="1"/>
      <c r="K162" s="9"/>
    </row>
    <row r="163" spans="1:11">
      <c r="A163" s="9"/>
      <c r="B163" s="11"/>
      <c r="C163" s="9"/>
      <c r="D163" s="9"/>
      <c r="E163" s="9"/>
      <c r="F163" s="9"/>
      <c r="G163" s="9"/>
      <c r="H163" s="9"/>
      <c r="I163" s="1"/>
      <c r="J163" s="1"/>
      <c r="K163" s="9"/>
    </row>
    <row r="164" spans="1:11">
      <c r="A164" s="9"/>
      <c r="B164" s="11"/>
      <c r="C164" s="9"/>
      <c r="D164" s="9"/>
      <c r="E164" s="9"/>
      <c r="F164" s="9"/>
      <c r="G164" s="9"/>
      <c r="H164" s="9"/>
      <c r="I164" s="1"/>
      <c r="J164" s="1"/>
      <c r="K164" s="9"/>
    </row>
    <row r="165" spans="1:11">
      <c r="A165" s="9"/>
      <c r="B165" s="11"/>
      <c r="C165" s="9"/>
      <c r="D165" s="9"/>
      <c r="E165" s="9"/>
      <c r="F165" s="9"/>
      <c r="G165" s="9"/>
      <c r="H165" s="9"/>
      <c r="I165" s="1"/>
      <c r="J165" s="1"/>
      <c r="K165" s="9"/>
    </row>
    <row r="166" spans="1:11">
      <c r="A166" s="9"/>
      <c r="B166" s="11"/>
      <c r="C166" s="9"/>
      <c r="D166" s="9"/>
      <c r="E166" s="9"/>
      <c r="F166" s="9"/>
      <c r="G166" s="9"/>
      <c r="H166" s="9"/>
      <c r="I166" s="1"/>
      <c r="J166" s="1"/>
      <c r="K166" s="9"/>
    </row>
    <row r="167" spans="1:11">
      <c r="A167" s="9"/>
      <c r="B167" s="11"/>
      <c r="C167" s="9"/>
      <c r="D167" s="9"/>
      <c r="E167" s="9"/>
      <c r="F167" s="9"/>
      <c r="G167" s="9"/>
      <c r="H167" s="9"/>
      <c r="I167" s="1"/>
      <c r="J167" s="1"/>
      <c r="K167" s="9"/>
    </row>
    <row r="168" spans="1:11">
      <c r="A168" s="9"/>
      <c r="B168" s="11"/>
      <c r="C168" s="9"/>
      <c r="D168" s="9"/>
      <c r="E168" s="9"/>
      <c r="F168" s="9"/>
      <c r="G168" s="9"/>
      <c r="H168" s="9"/>
      <c r="I168" s="1"/>
      <c r="J168" s="1"/>
      <c r="K168" s="9"/>
    </row>
    <row r="169" spans="1:11">
      <c r="A169" s="9"/>
      <c r="B169" s="11"/>
      <c r="C169" s="9"/>
      <c r="D169" s="9"/>
      <c r="E169" s="9"/>
      <c r="F169" s="9"/>
      <c r="G169" s="9"/>
      <c r="H169" s="9"/>
      <c r="I169" s="1"/>
      <c r="J169" s="1"/>
      <c r="K169" s="9"/>
    </row>
    <row r="170" spans="1:11">
      <c r="A170" s="9"/>
      <c r="B170" s="11"/>
      <c r="C170" s="9"/>
      <c r="D170" s="9"/>
      <c r="E170" s="9"/>
      <c r="F170" s="9"/>
      <c r="G170" s="9"/>
      <c r="H170" s="9"/>
      <c r="I170" s="1"/>
      <c r="J170" s="1"/>
      <c r="K170" s="9"/>
    </row>
    <row r="171" spans="1:11">
      <c r="A171" s="9"/>
      <c r="B171" s="11"/>
      <c r="C171" s="9"/>
      <c r="D171" s="9"/>
      <c r="E171" s="9"/>
      <c r="F171" s="9"/>
      <c r="G171" s="9"/>
      <c r="H171" s="9"/>
      <c r="I171" s="1"/>
      <c r="J171" s="1"/>
      <c r="K171" s="9"/>
    </row>
    <row r="172" spans="1:11">
      <c r="A172" s="9"/>
      <c r="B172" s="11"/>
      <c r="C172" s="9"/>
      <c r="D172" s="9"/>
      <c r="E172" s="9"/>
      <c r="F172" s="9"/>
      <c r="G172" s="9"/>
      <c r="H172" s="9"/>
      <c r="I172" s="1"/>
      <c r="J172" s="1"/>
      <c r="K172" s="9"/>
    </row>
    <row r="173" spans="1:11">
      <c r="A173" s="9"/>
      <c r="B173" s="11"/>
      <c r="C173" s="9"/>
      <c r="D173" s="9"/>
      <c r="E173" s="9"/>
      <c r="F173" s="9"/>
      <c r="G173" s="9"/>
      <c r="H173" s="9"/>
      <c r="I173" s="1"/>
      <c r="J173" s="1"/>
      <c r="K173" s="9"/>
    </row>
    <row r="174" spans="1:11">
      <c r="A174" s="9"/>
      <c r="B174" s="11"/>
      <c r="C174" s="9"/>
      <c r="D174" s="9"/>
      <c r="E174" s="9"/>
      <c r="F174" s="9"/>
      <c r="G174" s="9"/>
      <c r="H174" s="9"/>
      <c r="I174" s="1"/>
      <c r="J174" s="1"/>
      <c r="K174" s="9"/>
    </row>
    <row r="175" spans="1:11">
      <c r="A175" s="9"/>
      <c r="B175" s="11"/>
      <c r="C175" s="9"/>
      <c r="D175" s="9"/>
      <c r="E175" s="9"/>
      <c r="F175" s="9"/>
      <c r="G175" s="9"/>
      <c r="H175" s="9"/>
      <c r="I175" s="1"/>
      <c r="J175" s="1"/>
      <c r="K175" s="9"/>
    </row>
    <row r="176" spans="1:11">
      <c r="A176" s="9"/>
      <c r="B176" s="11"/>
      <c r="C176" s="9"/>
      <c r="D176" s="9"/>
      <c r="E176" s="9"/>
      <c r="F176" s="9"/>
      <c r="G176" s="9"/>
      <c r="H176" s="9"/>
      <c r="I176" s="1"/>
      <c r="J176" s="1"/>
      <c r="K176" s="9"/>
    </row>
    <row r="177" spans="1:11">
      <c r="A177" s="9"/>
      <c r="B177" s="11"/>
      <c r="C177" s="9"/>
      <c r="D177" s="9"/>
      <c r="E177" s="9"/>
      <c r="F177" s="9"/>
      <c r="G177" s="9"/>
      <c r="H177" s="9"/>
      <c r="I177" s="1"/>
      <c r="J177" s="1"/>
      <c r="K177" s="9"/>
    </row>
    <row r="178" spans="1:11">
      <c r="A178" s="9"/>
      <c r="B178" s="11"/>
      <c r="C178" s="9"/>
      <c r="D178" s="9"/>
      <c r="E178" s="9"/>
      <c r="F178" s="9"/>
      <c r="G178" s="9"/>
      <c r="H178" s="9"/>
      <c r="I178" s="1"/>
      <c r="J178" s="1"/>
      <c r="K178" s="9"/>
    </row>
    <row r="179" spans="1:11">
      <c r="A179" s="9"/>
      <c r="B179" s="11"/>
      <c r="C179" s="9"/>
      <c r="D179" s="9"/>
      <c r="E179" s="9"/>
      <c r="F179" s="9"/>
      <c r="G179" s="9"/>
      <c r="H179" s="9"/>
      <c r="I179" s="1"/>
      <c r="J179" s="1"/>
      <c r="K179" s="9"/>
    </row>
    <row r="180" spans="1:11">
      <c r="A180" s="9"/>
      <c r="B180" s="11"/>
      <c r="C180" s="9"/>
      <c r="D180" s="9"/>
      <c r="E180" s="9"/>
      <c r="F180" s="9"/>
      <c r="G180" s="9"/>
      <c r="H180" s="9"/>
      <c r="I180" s="1"/>
      <c r="J180" s="1"/>
      <c r="K180" s="9"/>
    </row>
    <row r="181" spans="1:11">
      <c r="A181" s="9"/>
      <c r="B181" s="11"/>
      <c r="C181" s="9"/>
      <c r="D181" s="9"/>
      <c r="E181" s="9"/>
      <c r="F181" s="9"/>
      <c r="G181" s="9"/>
      <c r="H181" s="9"/>
      <c r="I181" s="1"/>
      <c r="J181" s="1"/>
      <c r="K181" s="9"/>
    </row>
    <row r="182" spans="1:11">
      <c r="A182" s="9"/>
      <c r="B182" s="11"/>
      <c r="C182" s="9"/>
      <c r="D182" s="9"/>
      <c r="E182" s="9"/>
      <c r="F182" s="9"/>
      <c r="G182" s="9"/>
      <c r="H182" s="9"/>
      <c r="I182" s="1"/>
      <c r="J182" s="1"/>
      <c r="K182" s="9"/>
    </row>
    <row r="183" spans="1:11">
      <c r="A183" s="9"/>
      <c r="B183" s="11"/>
      <c r="C183" s="9"/>
      <c r="D183" s="9"/>
      <c r="E183" s="9"/>
      <c r="F183" s="9"/>
      <c r="G183" s="9"/>
      <c r="H183" s="9"/>
      <c r="I183" s="1"/>
      <c r="J183" s="1"/>
      <c r="K183" s="9"/>
    </row>
    <row r="184" spans="1:11">
      <c r="A184" s="9"/>
      <c r="B184" s="11"/>
      <c r="C184" s="9"/>
      <c r="D184" s="9"/>
      <c r="E184" s="9"/>
      <c r="F184" s="9"/>
      <c r="G184" s="9"/>
      <c r="H184" s="9"/>
      <c r="I184" s="1"/>
      <c r="J184" s="1"/>
      <c r="K184" s="9"/>
    </row>
    <row r="185" spans="1:11">
      <c r="A185" s="9"/>
      <c r="B185" s="11"/>
      <c r="C185" s="9"/>
      <c r="D185" s="9"/>
      <c r="E185" s="9"/>
      <c r="F185" s="9"/>
      <c r="G185" s="9"/>
      <c r="H185" s="9"/>
      <c r="I185" s="1"/>
      <c r="J185" s="1"/>
      <c r="K185" s="9"/>
    </row>
    <row r="186" spans="1:11">
      <c r="A186" s="9"/>
      <c r="B186" s="11"/>
      <c r="C186" s="9"/>
      <c r="D186" s="9"/>
      <c r="E186" s="9"/>
      <c r="F186" s="9"/>
      <c r="G186" s="9"/>
      <c r="H186" s="9"/>
      <c r="I186" s="1"/>
      <c r="J186" s="1"/>
      <c r="K186" s="9"/>
    </row>
    <row r="187" spans="1:11">
      <c r="A187" s="9"/>
      <c r="B187" s="11"/>
      <c r="C187" s="9"/>
      <c r="D187" s="9"/>
      <c r="E187" s="9"/>
      <c r="F187" s="9"/>
      <c r="G187" s="9"/>
      <c r="H187" s="9"/>
      <c r="I187" s="1"/>
      <c r="J187" s="1"/>
      <c r="K187" s="9"/>
    </row>
    <row r="188" spans="1:11">
      <c r="A188" s="9"/>
      <c r="B188" s="11"/>
      <c r="C188" s="9"/>
      <c r="D188" s="9"/>
      <c r="E188" s="9"/>
      <c r="F188" s="9"/>
      <c r="G188" s="9"/>
      <c r="H188" s="9"/>
      <c r="I188" s="1"/>
      <c r="J188" s="1"/>
      <c r="K188" s="9"/>
    </row>
    <row r="189" spans="1:11">
      <c r="A189" s="9"/>
      <c r="B189" s="11"/>
      <c r="C189" s="9"/>
      <c r="D189" s="9"/>
      <c r="E189" s="9"/>
      <c r="F189" s="9"/>
      <c r="G189" s="9"/>
      <c r="H189" s="9"/>
      <c r="I189" s="1"/>
      <c r="J189" s="1"/>
      <c r="K189" s="9"/>
    </row>
    <row r="190" spans="1:11">
      <c r="B190" s="12"/>
      <c r="I190" s="1"/>
      <c r="J190" s="1"/>
    </row>
    <row r="191" spans="1:11">
      <c r="B191" s="12"/>
      <c r="I191" s="1"/>
      <c r="J191" s="1"/>
    </row>
    <row r="192" spans="1:11">
      <c r="B192" s="12"/>
      <c r="I192" s="1"/>
      <c r="J192" s="1"/>
    </row>
    <row r="193" spans="2:10">
      <c r="B193" s="12"/>
      <c r="I193" s="1"/>
      <c r="J193" s="1"/>
    </row>
    <row r="194" spans="2:10">
      <c r="B194" s="12"/>
      <c r="I194" s="1"/>
      <c r="J194" s="1"/>
    </row>
    <row r="195" spans="2:10">
      <c r="B195" s="12"/>
      <c r="I195" s="1"/>
      <c r="J195" s="1"/>
    </row>
    <row r="196" spans="2:10">
      <c r="B196" s="12"/>
      <c r="I196" s="1"/>
      <c r="J196" s="1"/>
    </row>
    <row r="197" spans="2:10">
      <c r="B197" s="12"/>
      <c r="I197" s="1"/>
      <c r="J197" s="1"/>
    </row>
    <row r="198" spans="2:10">
      <c r="B198" s="12"/>
      <c r="I198" s="1"/>
      <c r="J198" s="1"/>
    </row>
    <row r="199" spans="2:10">
      <c r="B199" s="12"/>
      <c r="I199" s="1"/>
      <c r="J199" s="1"/>
    </row>
    <row r="200" spans="2:10">
      <c r="B200" s="12"/>
      <c r="I200" s="1"/>
      <c r="J200" s="1"/>
    </row>
    <row r="201" spans="2:10">
      <c r="B201" s="12"/>
      <c r="I201" s="1"/>
      <c r="J201" s="1"/>
    </row>
    <row r="202" spans="2:10">
      <c r="B202" s="12"/>
      <c r="I202" s="1"/>
      <c r="J202" s="1"/>
    </row>
    <row r="203" spans="2:10">
      <c r="B203" s="12"/>
      <c r="I203" s="1"/>
      <c r="J203" s="1"/>
    </row>
    <row r="204" spans="2:10">
      <c r="B204" s="12"/>
      <c r="I204" s="1"/>
      <c r="J204" s="1"/>
    </row>
    <row r="205" spans="2:10">
      <c r="B205" s="12"/>
      <c r="I205" s="1"/>
      <c r="J205" s="1"/>
    </row>
    <row r="206" spans="2:10">
      <c r="B206" s="12"/>
      <c r="I206" s="1"/>
      <c r="J206" s="1"/>
    </row>
    <row r="207" spans="2:10">
      <c r="B207" s="12"/>
    </row>
    <row r="208" spans="2:10">
      <c r="B208" s="12"/>
    </row>
    <row r="209" spans="2:2">
      <c r="B209" s="12"/>
    </row>
    <row r="210" spans="2:2">
      <c r="B210" s="12"/>
    </row>
    <row r="211" spans="2:2">
      <c r="B211" s="12"/>
    </row>
    <row r="212" spans="2:2">
      <c r="B212" s="12"/>
    </row>
    <row r="213" spans="2:2">
      <c r="B213" s="12"/>
    </row>
    <row r="214" spans="2:2">
      <c r="B214" s="12"/>
    </row>
    <row r="215" spans="2:2">
      <c r="B215" s="12"/>
    </row>
    <row r="216" spans="2:2">
      <c r="B216" s="12"/>
    </row>
    <row r="217" spans="2:2">
      <c r="B217" s="12"/>
    </row>
    <row r="218" spans="2:2">
      <c r="B218" s="12"/>
    </row>
    <row r="219" spans="2:2">
      <c r="B219" s="12"/>
    </row>
    <row r="220" spans="2:2">
      <c r="B220" s="12"/>
    </row>
    <row r="221" spans="2:2">
      <c r="B221" s="12"/>
    </row>
    <row r="222" spans="2:2">
      <c r="B222" s="12"/>
    </row>
    <row r="223" spans="2:2">
      <c r="B223" s="12"/>
    </row>
    <row r="224" spans="2:2">
      <c r="B224" s="12"/>
    </row>
    <row r="225" spans="2:2">
      <c r="B225" s="12"/>
    </row>
    <row r="226" spans="2:2">
      <c r="B226" s="12"/>
    </row>
    <row r="227" spans="2:2">
      <c r="B227" s="12"/>
    </row>
    <row r="228" spans="2:2">
      <c r="B228" s="12"/>
    </row>
    <row r="229" spans="2:2">
      <c r="B229" s="12"/>
    </row>
    <row r="230" spans="2:2">
      <c r="B230" s="12"/>
    </row>
    <row r="231" spans="2:2">
      <c r="B231" s="12"/>
    </row>
    <row r="232" spans="2:2">
      <c r="B232" s="12"/>
    </row>
    <row r="233" spans="2:2">
      <c r="B233" s="12"/>
    </row>
    <row r="234" spans="2:2">
      <c r="B234" s="12"/>
    </row>
    <row r="235" spans="2:2">
      <c r="B235" s="12"/>
    </row>
    <row r="236" spans="2:2">
      <c r="B236" s="12"/>
    </row>
    <row r="237" spans="2:2">
      <c r="B237" s="12"/>
    </row>
    <row r="238" spans="2:2">
      <c r="B238" s="12"/>
    </row>
    <row r="239" spans="2:2">
      <c r="B239" s="12"/>
    </row>
    <row r="240" spans="2:2">
      <c r="B240" s="12"/>
    </row>
    <row r="241" spans="2:2">
      <c r="B241" s="12"/>
    </row>
    <row r="242" spans="2:2">
      <c r="B242" s="12"/>
    </row>
    <row r="243" spans="2:2">
      <c r="B243" s="12"/>
    </row>
    <row r="244" spans="2:2">
      <c r="B244" s="12"/>
    </row>
    <row r="245" spans="2:2">
      <c r="B245" s="12"/>
    </row>
    <row r="246" spans="2:2">
      <c r="B246" s="12"/>
    </row>
    <row r="247" spans="2:2">
      <c r="B247" s="12"/>
    </row>
    <row r="248" spans="2:2">
      <c r="B248" s="12"/>
    </row>
    <row r="249" spans="2:2">
      <c r="B249" s="12"/>
    </row>
    <row r="250" spans="2:2">
      <c r="B250" s="12"/>
    </row>
    <row r="251" spans="2:2">
      <c r="B251" s="12"/>
    </row>
    <row r="252" spans="2:2">
      <c r="B252" s="12"/>
    </row>
    <row r="253" spans="2:2">
      <c r="B253" s="12"/>
    </row>
    <row r="254" spans="2:2">
      <c r="B254" s="12"/>
    </row>
    <row r="255" spans="2:2">
      <c r="B255" s="12"/>
    </row>
    <row r="256" spans="2:2">
      <c r="B256" s="12"/>
    </row>
    <row r="257" spans="2:2">
      <c r="B257" s="12"/>
    </row>
    <row r="258" spans="2:2">
      <c r="B258" s="12"/>
    </row>
    <row r="259" spans="2:2">
      <c r="B259" s="12"/>
    </row>
    <row r="260" spans="2:2">
      <c r="B260" s="12"/>
    </row>
    <row r="261" spans="2:2">
      <c r="B261" s="12"/>
    </row>
    <row r="262" spans="2:2">
      <c r="B262" s="12"/>
    </row>
    <row r="263" spans="2:2">
      <c r="B263" s="12"/>
    </row>
    <row r="264" spans="2:2">
      <c r="B264" s="12"/>
    </row>
    <row r="265" spans="2:2">
      <c r="B265" s="12"/>
    </row>
    <row r="266" spans="2:2">
      <c r="B266" s="12"/>
    </row>
    <row r="267" spans="2:2">
      <c r="B267" s="12"/>
    </row>
    <row r="268" spans="2:2">
      <c r="B268" s="12"/>
    </row>
    <row r="269" spans="2:2">
      <c r="B269" s="12"/>
    </row>
    <row r="270" spans="2:2">
      <c r="B270" s="12"/>
    </row>
    <row r="271" spans="2:2">
      <c r="B271" s="12"/>
    </row>
    <row r="272" spans="2:2">
      <c r="B272" s="12"/>
    </row>
    <row r="273" spans="2:2">
      <c r="B273" s="12"/>
    </row>
    <row r="274" spans="2:2">
      <c r="B274" s="12"/>
    </row>
  </sheetData>
  <mergeCells count="1">
    <mergeCell ref="I3:J3"/>
  </mergeCells>
  <dataValidations count="1">
    <dataValidation type="list" allowBlank="1" showInputMessage="1" showErrorMessage="1" sqref="C1" xr:uid="{00000000-0002-0000-0900-000000000000}">
      <formula1>"DANSAV MAKMUR,DANSAV UPY,DANSAV TERAS ATIQAH,DANSAV GU"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CATATAN</vt:lpstr>
      <vt:lpstr>HUTANG LAIN2</vt:lpstr>
      <vt:lpstr>LISTRIK</vt:lpstr>
      <vt:lpstr>INTERNET</vt:lpstr>
      <vt:lpstr>Januari</vt:lpstr>
      <vt:lpstr>Rincian_Saving_Jan</vt:lpstr>
      <vt:lpstr>Februari</vt:lpstr>
      <vt:lpstr>Rincian_Saving_Feb</vt:lpstr>
      <vt:lpstr>Maret</vt:lpstr>
      <vt:lpstr>Rincian_Saving_Mar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SIKEMBAR</dc:creator>
  <cp:lastModifiedBy>ikbal hidayatullah</cp:lastModifiedBy>
  <cp:lastPrinted>2026-02-09T18:01:00Z</cp:lastPrinted>
  <dcterms:created xsi:type="dcterms:W3CDTF">2019-08-02T22:07:00Z</dcterms:created>
  <dcterms:modified xsi:type="dcterms:W3CDTF">2026-04-03T03:48:23Z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AFFDED414ADC415589FA9C4D63EA7436_12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