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1importantfile\EEE\year 4\FYP\data\"/>
    </mc:Choice>
  </mc:AlternateContent>
  <xr:revisionPtr revIDLastSave="0" documentId="13_ncr:1_{15DA2B55-CFE4-41FC-89CD-7E4D7F5AAD4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J4" i="2"/>
  <c r="I4" i="2"/>
  <c r="J5" i="1"/>
  <c r="J6" i="1"/>
  <c r="J15" i="1"/>
  <c r="M3" i="2"/>
  <c r="M4" i="2"/>
  <c r="M5" i="2"/>
  <c r="M6" i="2"/>
  <c r="M7" i="2"/>
  <c r="M8" i="2"/>
  <c r="M9" i="2"/>
  <c r="M10" i="2"/>
  <c r="M11" i="2"/>
  <c r="M12" i="2"/>
  <c r="M15" i="2"/>
  <c r="M16" i="2"/>
  <c r="M17" i="2"/>
  <c r="M18" i="2"/>
  <c r="M19" i="2"/>
  <c r="M20" i="2"/>
  <c r="M21" i="2"/>
  <c r="M22" i="2"/>
  <c r="M23" i="2"/>
  <c r="M24" i="2"/>
  <c r="M27" i="2"/>
  <c r="M28" i="2"/>
  <c r="M29" i="2"/>
  <c r="M30" i="2"/>
  <c r="M31" i="2"/>
  <c r="M32" i="2"/>
  <c r="M33" i="2"/>
  <c r="M34" i="2"/>
  <c r="M35" i="2"/>
  <c r="M36" i="2"/>
  <c r="M39" i="2"/>
  <c r="M40" i="2"/>
  <c r="M41" i="2"/>
  <c r="M42" i="2"/>
  <c r="M43" i="2"/>
  <c r="M44" i="2"/>
  <c r="M45" i="2"/>
  <c r="M46" i="2"/>
  <c r="M47" i="2"/>
  <c r="M48" i="2"/>
  <c r="L2" i="2"/>
  <c r="M2" i="2" s="1"/>
  <c r="M3" i="3"/>
  <c r="M5" i="3"/>
  <c r="M6" i="3"/>
  <c r="M7" i="3"/>
  <c r="M8" i="3"/>
  <c r="M9" i="3"/>
  <c r="M10" i="3"/>
  <c r="M11" i="3"/>
  <c r="M12" i="3"/>
  <c r="L3" i="3"/>
  <c r="L4" i="3"/>
  <c r="L5" i="3"/>
  <c r="L6" i="3"/>
  <c r="L7" i="3"/>
  <c r="L8" i="3"/>
  <c r="L9" i="3"/>
  <c r="L10" i="3"/>
  <c r="L11" i="3"/>
  <c r="L12" i="3"/>
  <c r="L2" i="3"/>
  <c r="M2" i="3" s="1"/>
  <c r="E20" i="2"/>
  <c r="L3" i="2"/>
  <c r="L4" i="2"/>
  <c r="L5" i="2"/>
  <c r="L6" i="2"/>
  <c r="L7" i="2"/>
  <c r="L8" i="2"/>
  <c r="L9" i="2"/>
  <c r="L10" i="2"/>
  <c r="L11" i="2"/>
  <c r="L12" i="2"/>
  <c r="L14" i="2"/>
  <c r="M14" i="2" s="1"/>
  <c r="L15" i="2"/>
  <c r="L16" i="2"/>
  <c r="L17" i="2"/>
  <c r="L18" i="2"/>
  <c r="L19" i="2"/>
  <c r="L20" i="2"/>
  <c r="L21" i="2"/>
  <c r="L22" i="2"/>
  <c r="L23" i="2"/>
  <c r="L24" i="2"/>
  <c r="L26" i="2"/>
  <c r="M26" i="2" s="1"/>
  <c r="L27" i="2"/>
  <c r="L28" i="2"/>
  <c r="L29" i="2"/>
  <c r="L30" i="2"/>
  <c r="L31" i="2"/>
  <c r="L32" i="2"/>
  <c r="L33" i="2"/>
  <c r="L34" i="2"/>
  <c r="L35" i="2"/>
  <c r="L36" i="2"/>
  <c r="L38" i="2"/>
  <c r="M38" i="2" s="1"/>
  <c r="L39" i="2"/>
  <c r="L40" i="2"/>
  <c r="L41" i="2"/>
  <c r="L42" i="2"/>
  <c r="L43" i="2"/>
  <c r="L44" i="2"/>
  <c r="L45" i="2"/>
  <c r="L46" i="2"/>
  <c r="L47" i="2"/>
  <c r="L48" i="2"/>
  <c r="E2" i="2"/>
  <c r="J3" i="1"/>
  <c r="J4" i="1"/>
  <c r="J7" i="1"/>
  <c r="J8" i="1"/>
  <c r="J9" i="1"/>
  <c r="J10" i="1"/>
  <c r="J11" i="1"/>
  <c r="J12" i="1"/>
  <c r="J14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1" i="1"/>
  <c r="J72" i="1"/>
  <c r="J2" i="1"/>
  <c r="L3" i="1"/>
  <c r="K3" i="1" s="1"/>
  <c r="L4" i="1"/>
  <c r="M4" i="1" s="1"/>
  <c r="L5" i="1"/>
  <c r="M5" i="1" s="1"/>
  <c r="L6" i="1"/>
  <c r="M6" i="1" s="1"/>
  <c r="L7" i="1"/>
  <c r="K7" i="1" s="1"/>
  <c r="L8" i="1"/>
  <c r="K8" i="1" s="1"/>
  <c r="L9" i="1"/>
  <c r="M9" i="1" s="1"/>
  <c r="L10" i="1"/>
  <c r="M10" i="1" s="1"/>
  <c r="L11" i="1"/>
  <c r="M11" i="1" s="1"/>
  <c r="L12" i="1"/>
  <c r="M12" i="1" s="1"/>
  <c r="L14" i="1"/>
  <c r="M14" i="1" s="1"/>
  <c r="L15" i="1"/>
  <c r="M15" i="1" s="1"/>
  <c r="L16" i="1"/>
  <c r="K16" i="1" s="1"/>
  <c r="L17" i="1"/>
  <c r="K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K24" i="1" s="1"/>
  <c r="L26" i="1"/>
  <c r="K26" i="1" s="1"/>
  <c r="L27" i="1"/>
  <c r="M27" i="1" s="1"/>
  <c r="L28" i="1"/>
  <c r="M28" i="1" s="1"/>
  <c r="L29" i="1"/>
  <c r="K29" i="1" s="1"/>
  <c r="L30" i="1"/>
  <c r="M30" i="1" s="1"/>
  <c r="L31" i="1"/>
  <c r="M31" i="1" s="1"/>
  <c r="L32" i="1"/>
  <c r="M32" i="1" s="1"/>
  <c r="L33" i="1"/>
  <c r="M33" i="1" s="1"/>
  <c r="L34" i="1"/>
  <c r="K34" i="1" s="1"/>
  <c r="L35" i="1"/>
  <c r="M35" i="1" s="1"/>
  <c r="L36" i="1"/>
  <c r="M36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K43" i="1" s="1"/>
  <c r="L44" i="1"/>
  <c r="M44" i="1" s="1"/>
  <c r="L45" i="1"/>
  <c r="M45" i="1" s="1"/>
  <c r="L46" i="1"/>
  <c r="K46" i="1" s="1"/>
  <c r="L47" i="1"/>
  <c r="M47" i="1" s="1"/>
  <c r="L48" i="1"/>
  <c r="M48" i="1" s="1"/>
  <c r="L50" i="1"/>
  <c r="M50" i="1" s="1"/>
  <c r="L51" i="1"/>
  <c r="K51" i="1" s="1"/>
  <c r="L52" i="1"/>
  <c r="K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K59" i="1" s="1"/>
  <c r="L60" i="1"/>
  <c r="K60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K68" i="1" s="1"/>
  <c r="L69" i="1"/>
  <c r="K69" i="1" s="1"/>
  <c r="L70" i="1"/>
  <c r="M70" i="1" s="1"/>
  <c r="L71" i="1"/>
  <c r="M71" i="1" s="1"/>
  <c r="L72" i="1"/>
  <c r="M72" i="1" s="1"/>
  <c r="L2" i="1"/>
  <c r="M2" i="1" s="1"/>
  <c r="E3" i="2"/>
  <c r="E4" i="2"/>
  <c r="E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1" i="2"/>
  <c r="E22" i="2"/>
  <c r="E23" i="2"/>
  <c r="E24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5" i="2"/>
  <c r="E46" i="2"/>
  <c r="E47" i="2"/>
  <c r="E48" i="2"/>
  <c r="E3" i="3"/>
  <c r="E4" i="3"/>
  <c r="E5" i="3"/>
  <c r="E6" i="3"/>
  <c r="E7" i="3"/>
  <c r="E8" i="3"/>
  <c r="E9" i="3"/>
  <c r="E10" i="3"/>
  <c r="E11" i="3"/>
  <c r="E12" i="3"/>
  <c r="E2" i="3"/>
  <c r="F12" i="3"/>
  <c r="G12" i="3" s="1"/>
  <c r="H12" i="3" s="1"/>
  <c r="I12" i="3" s="1"/>
  <c r="J12" i="3" s="1"/>
  <c r="F11" i="3"/>
  <c r="G11" i="3" s="1"/>
  <c r="H11" i="3" s="1"/>
  <c r="I11" i="3" s="1"/>
  <c r="J11" i="3" s="1"/>
  <c r="F10" i="3"/>
  <c r="G10" i="3" s="1"/>
  <c r="H10" i="3" s="1"/>
  <c r="I10" i="3" s="1"/>
  <c r="J10" i="3" s="1"/>
  <c r="F9" i="3"/>
  <c r="G9" i="3" s="1"/>
  <c r="H9" i="3" s="1"/>
  <c r="I9" i="3" s="1"/>
  <c r="J9" i="3" s="1"/>
  <c r="F8" i="3"/>
  <c r="G8" i="3" s="1"/>
  <c r="H8" i="3" s="1"/>
  <c r="I8" i="3" s="1"/>
  <c r="J8" i="3" s="1"/>
  <c r="F7" i="3"/>
  <c r="G7" i="3" s="1"/>
  <c r="H7" i="3" s="1"/>
  <c r="I7" i="3" s="1"/>
  <c r="J7" i="3" s="1"/>
  <c r="F6" i="3"/>
  <c r="G6" i="3" s="1"/>
  <c r="H6" i="3" s="1"/>
  <c r="I6" i="3" s="1"/>
  <c r="J6" i="3" s="1"/>
  <c r="F5" i="3"/>
  <c r="G5" i="3" s="1"/>
  <c r="H5" i="3" s="1"/>
  <c r="I5" i="3" s="1"/>
  <c r="J5" i="3" s="1"/>
  <c r="F4" i="3"/>
  <c r="G4" i="3" s="1"/>
  <c r="H4" i="3" s="1"/>
  <c r="I4" i="3" s="1"/>
  <c r="J4" i="3" s="1"/>
  <c r="F3" i="3"/>
  <c r="G3" i="3" s="1"/>
  <c r="H3" i="3" s="1"/>
  <c r="I3" i="3" s="1"/>
  <c r="J3" i="3" s="1"/>
  <c r="F2" i="3"/>
  <c r="G2" i="3" s="1"/>
  <c r="F38" i="2"/>
  <c r="G38" i="2" s="1"/>
  <c r="H38" i="2" s="1"/>
  <c r="I38" i="2" s="1"/>
  <c r="J38" i="2" s="1"/>
  <c r="F39" i="2"/>
  <c r="G39" i="2" s="1"/>
  <c r="H39" i="2" s="1"/>
  <c r="I39" i="2" s="1"/>
  <c r="J39" i="2" s="1"/>
  <c r="F40" i="2"/>
  <c r="G40" i="2" s="1"/>
  <c r="H40" i="2" s="1"/>
  <c r="I40" i="2" s="1"/>
  <c r="J40" i="2" s="1"/>
  <c r="F41" i="2"/>
  <c r="G41" i="2" s="1"/>
  <c r="H41" i="2" s="1"/>
  <c r="I41" i="2" s="1"/>
  <c r="J41" i="2" s="1"/>
  <c r="F42" i="2"/>
  <c r="G42" i="2" s="1"/>
  <c r="H42" i="2" s="1"/>
  <c r="I42" i="2" s="1"/>
  <c r="J42" i="2" s="1"/>
  <c r="F43" i="2"/>
  <c r="G43" i="2" s="1"/>
  <c r="H43" i="2" s="1"/>
  <c r="I43" i="2" s="1"/>
  <c r="J43" i="2" s="1"/>
  <c r="F44" i="2"/>
  <c r="G44" i="2" s="1"/>
  <c r="H44" i="2" s="1"/>
  <c r="I44" i="2" s="1"/>
  <c r="J44" i="2" s="1"/>
  <c r="F45" i="2"/>
  <c r="G45" i="2" s="1"/>
  <c r="H45" i="2" s="1"/>
  <c r="I45" i="2" s="1"/>
  <c r="J45" i="2" s="1"/>
  <c r="F46" i="2"/>
  <c r="G46" i="2" s="1"/>
  <c r="H46" i="2" s="1"/>
  <c r="I46" i="2" s="1"/>
  <c r="J46" i="2" s="1"/>
  <c r="F47" i="2"/>
  <c r="G47" i="2" s="1"/>
  <c r="H47" i="2" s="1"/>
  <c r="I47" i="2" s="1"/>
  <c r="J47" i="2" s="1"/>
  <c r="F48" i="2"/>
  <c r="G48" i="2" s="1"/>
  <c r="H48" i="2" s="1"/>
  <c r="I48" i="2" s="1"/>
  <c r="J48" i="2" s="1"/>
  <c r="F36" i="2"/>
  <c r="G36" i="2" s="1"/>
  <c r="H36" i="2" s="1"/>
  <c r="I36" i="2" s="1"/>
  <c r="J36" i="2" s="1"/>
  <c r="F26" i="2"/>
  <c r="G26" i="2" s="1"/>
  <c r="H26" i="2" s="1"/>
  <c r="I26" i="2" s="1"/>
  <c r="J26" i="2" s="1"/>
  <c r="F27" i="2"/>
  <c r="G27" i="2" s="1"/>
  <c r="H27" i="2" s="1"/>
  <c r="I27" i="2" s="1"/>
  <c r="J27" i="2" s="1"/>
  <c r="F28" i="2"/>
  <c r="G28" i="2" s="1"/>
  <c r="H28" i="2" s="1"/>
  <c r="I28" i="2" s="1"/>
  <c r="J28" i="2" s="1"/>
  <c r="F29" i="2"/>
  <c r="G29" i="2" s="1"/>
  <c r="H29" i="2" s="1"/>
  <c r="I29" i="2" s="1"/>
  <c r="J29" i="2" s="1"/>
  <c r="F30" i="2"/>
  <c r="G30" i="2" s="1"/>
  <c r="H30" i="2" s="1"/>
  <c r="I30" i="2" s="1"/>
  <c r="J30" i="2" s="1"/>
  <c r="F31" i="2"/>
  <c r="G31" i="2" s="1"/>
  <c r="H31" i="2" s="1"/>
  <c r="I31" i="2" s="1"/>
  <c r="J31" i="2" s="1"/>
  <c r="F32" i="2"/>
  <c r="G32" i="2" s="1"/>
  <c r="H32" i="2" s="1"/>
  <c r="I32" i="2" s="1"/>
  <c r="J32" i="2" s="1"/>
  <c r="F33" i="2"/>
  <c r="G33" i="2" s="1"/>
  <c r="H33" i="2" s="1"/>
  <c r="I33" i="2" s="1"/>
  <c r="J33" i="2" s="1"/>
  <c r="F34" i="2"/>
  <c r="G34" i="2" s="1"/>
  <c r="H34" i="2" s="1"/>
  <c r="I34" i="2" s="1"/>
  <c r="J34" i="2" s="1"/>
  <c r="F35" i="2"/>
  <c r="G35" i="2" s="1"/>
  <c r="H35" i="2" s="1"/>
  <c r="I35" i="2" s="1"/>
  <c r="J35" i="2" s="1"/>
  <c r="F14" i="2"/>
  <c r="G14" i="2" s="1"/>
  <c r="H14" i="2" s="1"/>
  <c r="I14" i="2" s="1"/>
  <c r="J14" i="2" s="1"/>
  <c r="F15" i="2"/>
  <c r="G15" i="2" s="1"/>
  <c r="H15" i="2" s="1"/>
  <c r="I15" i="2" s="1"/>
  <c r="J15" i="2" s="1"/>
  <c r="F16" i="2"/>
  <c r="G16" i="2" s="1"/>
  <c r="H16" i="2" s="1"/>
  <c r="I16" i="2" s="1"/>
  <c r="J16" i="2" s="1"/>
  <c r="F17" i="2"/>
  <c r="G17" i="2" s="1"/>
  <c r="H17" i="2" s="1"/>
  <c r="I17" i="2" s="1"/>
  <c r="J17" i="2" s="1"/>
  <c r="F18" i="2"/>
  <c r="G18" i="2" s="1"/>
  <c r="H18" i="2" s="1"/>
  <c r="I18" i="2" s="1"/>
  <c r="J18" i="2" s="1"/>
  <c r="F19" i="2"/>
  <c r="G19" i="2" s="1"/>
  <c r="H19" i="2" s="1"/>
  <c r="I19" i="2" s="1"/>
  <c r="J19" i="2" s="1"/>
  <c r="F20" i="2"/>
  <c r="G20" i="2" s="1"/>
  <c r="H20" i="2" s="1"/>
  <c r="I20" i="2" s="1"/>
  <c r="J20" i="2" s="1"/>
  <c r="F21" i="2"/>
  <c r="G21" i="2" s="1"/>
  <c r="H21" i="2" s="1"/>
  <c r="I21" i="2" s="1"/>
  <c r="J21" i="2" s="1"/>
  <c r="F22" i="2"/>
  <c r="G22" i="2" s="1"/>
  <c r="H22" i="2" s="1"/>
  <c r="I22" i="2" s="1"/>
  <c r="J22" i="2" s="1"/>
  <c r="F23" i="2"/>
  <c r="G23" i="2" s="1"/>
  <c r="H23" i="2" s="1"/>
  <c r="I23" i="2" s="1"/>
  <c r="J23" i="2" s="1"/>
  <c r="F24" i="2"/>
  <c r="G24" i="2" s="1"/>
  <c r="H24" i="2" s="1"/>
  <c r="I24" i="2" s="1"/>
  <c r="J24" i="2" s="1"/>
  <c r="D15" i="1"/>
  <c r="E15" i="1" s="1"/>
  <c r="D3" i="1"/>
  <c r="E3" i="1" s="1"/>
  <c r="F3" i="1" s="1"/>
  <c r="F12" i="2"/>
  <c r="G12" i="2" s="1"/>
  <c r="H12" i="2" s="1"/>
  <c r="I12" i="2" s="1"/>
  <c r="J12" i="2" s="1"/>
  <c r="F11" i="2"/>
  <c r="G11" i="2" s="1"/>
  <c r="H11" i="2" s="1"/>
  <c r="I11" i="2" s="1"/>
  <c r="J11" i="2" s="1"/>
  <c r="F10" i="2"/>
  <c r="G10" i="2" s="1"/>
  <c r="H10" i="2" s="1"/>
  <c r="I10" i="2" s="1"/>
  <c r="J10" i="2" s="1"/>
  <c r="F9" i="2"/>
  <c r="G9" i="2" s="1"/>
  <c r="H9" i="2" s="1"/>
  <c r="I9" i="2" s="1"/>
  <c r="J9" i="2" s="1"/>
  <c r="F8" i="2"/>
  <c r="G8" i="2" s="1"/>
  <c r="H8" i="2" s="1"/>
  <c r="I8" i="2" s="1"/>
  <c r="J8" i="2" s="1"/>
  <c r="F7" i="2"/>
  <c r="G7" i="2" s="1"/>
  <c r="H7" i="2" s="1"/>
  <c r="F6" i="2"/>
  <c r="G6" i="2" s="1"/>
  <c r="H6" i="2" s="1"/>
  <c r="I6" i="2" s="1"/>
  <c r="F5" i="2"/>
  <c r="G5" i="2" s="1"/>
  <c r="H5" i="2" s="1"/>
  <c r="F4" i="2"/>
  <c r="G4" i="2" s="1"/>
  <c r="H4" i="2" s="1"/>
  <c r="F3" i="2"/>
  <c r="G3" i="2" s="1"/>
  <c r="H3" i="2" s="1"/>
  <c r="I3" i="2" s="1"/>
  <c r="F2" i="2"/>
  <c r="G2" i="2" s="1"/>
  <c r="H2" i="2" s="1"/>
  <c r="I2" i="2" s="1"/>
  <c r="J2" i="2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D68" i="1"/>
  <c r="E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50" i="1"/>
  <c r="E50" i="1" s="1"/>
  <c r="F50" i="1" s="1"/>
  <c r="D51" i="1"/>
  <c r="E51" i="1" s="1"/>
  <c r="F51" i="1" s="1"/>
  <c r="D52" i="1"/>
  <c r="E52" i="1" s="1"/>
  <c r="D53" i="1"/>
  <c r="E53" i="1" s="1"/>
  <c r="D54" i="1"/>
  <c r="E54" i="1" s="1"/>
  <c r="F54" i="1" s="1"/>
  <c r="D55" i="1"/>
  <c r="E55" i="1" s="1"/>
  <c r="D56" i="1"/>
  <c r="E56" i="1" s="1"/>
  <c r="F56" i="1" s="1"/>
  <c r="D57" i="1"/>
  <c r="E57" i="1" s="1"/>
  <c r="D58" i="1"/>
  <c r="E58" i="1" s="1"/>
  <c r="F58" i="1" s="1"/>
  <c r="D59" i="1"/>
  <c r="E59" i="1" s="1"/>
  <c r="D60" i="1"/>
  <c r="E60" i="1" s="1"/>
  <c r="D38" i="1"/>
  <c r="E38" i="1" s="1"/>
  <c r="D39" i="1"/>
  <c r="E39" i="1" s="1"/>
  <c r="D40" i="1"/>
  <c r="E40" i="1" s="1"/>
  <c r="D41" i="1"/>
  <c r="E41" i="1" s="1"/>
  <c r="D42" i="1"/>
  <c r="E42" i="1" s="1"/>
  <c r="F42" i="1" s="1"/>
  <c r="D43" i="1"/>
  <c r="E43" i="1" s="1"/>
  <c r="D44" i="1"/>
  <c r="E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D32" i="1"/>
  <c r="E32" i="1" s="1"/>
  <c r="D33" i="1"/>
  <c r="E33" i="1" s="1"/>
  <c r="D34" i="1"/>
  <c r="E34" i="1" s="1"/>
  <c r="F34" i="1" s="1"/>
  <c r="D35" i="1"/>
  <c r="E35" i="1" s="1"/>
  <c r="F35" i="1" s="1"/>
  <c r="D36" i="1"/>
  <c r="E36" i="1" s="1"/>
  <c r="F36" i="1" s="1"/>
  <c r="D23" i="1"/>
  <c r="E23" i="1" s="1"/>
  <c r="D24" i="1"/>
  <c r="E24" i="1" s="1"/>
  <c r="D14" i="1"/>
  <c r="E14" i="1" s="1"/>
  <c r="D16" i="1"/>
  <c r="E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D7" i="1"/>
  <c r="E7" i="1" s="1"/>
  <c r="F7" i="1" s="1"/>
  <c r="D8" i="1"/>
  <c r="E8" i="1" s="1"/>
  <c r="F8" i="1" s="1"/>
  <c r="D2" i="1"/>
  <c r="E2" i="1" s="1"/>
  <c r="D4" i="1"/>
  <c r="E4" i="1" s="1"/>
  <c r="F4" i="1" s="1"/>
  <c r="D5" i="1"/>
  <c r="E5" i="1" s="1"/>
  <c r="F5" i="1" s="1"/>
  <c r="D6" i="1"/>
  <c r="E6" i="1" s="1"/>
  <c r="D9" i="1"/>
  <c r="E9" i="1" s="1"/>
  <c r="F9" i="1" s="1"/>
  <c r="D10" i="1"/>
  <c r="E10" i="1" s="1"/>
  <c r="F10" i="1" s="1"/>
  <c r="D11" i="1"/>
  <c r="E11" i="1" s="1"/>
  <c r="D12" i="1"/>
  <c r="E12" i="1" s="1"/>
  <c r="K48" i="1" l="1"/>
  <c r="K21" i="1"/>
  <c r="K12" i="1"/>
  <c r="K4" i="1"/>
  <c r="M51" i="1"/>
  <c r="K57" i="1"/>
  <c r="K56" i="1"/>
  <c r="M17" i="1"/>
  <c r="K47" i="1"/>
  <c r="M26" i="1"/>
  <c r="M8" i="1"/>
  <c r="K40" i="1"/>
  <c r="M34" i="1"/>
  <c r="M7" i="1"/>
  <c r="K2" i="1"/>
  <c r="K39" i="1"/>
  <c r="M69" i="1"/>
  <c r="K66" i="1"/>
  <c r="K31" i="1"/>
  <c r="M52" i="1"/>
  <c r="K65" i="1"/>
  <c r="K30" i="1"/>
  <c r="M29" i="1"/>
  <c r="M46" i="1"/>
  <c r="M24" i="1"/>
  <c r="K72" i="1"/>
  <c r="K64" i="1"/>
  <c r="K55" i="1"/>
  <c r="K38" i="1"/>
  <c r="K20" i="1"/>
  <c r="K11" i="1"/>
  <c r="F55" i="1"/>
  <c r="G55" i="1" s="1"/>
  <c r="H55" i="1" s="1"/>
  <c r="F38" i="1"/>
  <c r="G38" i="1" s="1"/>
  <c r="H38" i="1" s="1"/>
  <c r="F11" i="1"/>
  <c r="G11" i="1" s="1"/>
  <c r="H11" i="1" s="1"/>
  <c r="G30" i="1"/>
  <c r="H30" i="1" s="1"/>
  <c r="M68" i="1"/>
  <c r="M43" i="1"/>
  <c r="K71" i="1"/>
  <c r="K63" i="1"/>
  <c r="K54" i="1"/>
  <c r="K45" i="1"/>
  <c r="K36" i="1"/>
  <c r="K28" i="1"/>
  <c r="K19" i="1"/>
  <c r="K10" i="1"/>
  <c r="F2" i="1"/>
  <c r="G2" i="1" s="1"/>
  <c r="H2" i="1" s="1"/>
  <c r="G21" i="1"/>
  <c r="H21" i="1" s="1"/>
  <c r="K70" i="1"/>
  <c r="K62" i="1"/>
  <c r="K53" i="1"/>
  <c r="K44" i="1"/>
  <c r="K35" i="1"/>
  <c r="K27" i="1"/>
  <c r="K18" i="1"/>
  <c r="K9" i="1"/>
  <c r="F44" i="1"/>
  <c r="G44" i="1" s="1"/>
  <c r="H44" i="1" s="1"/>
  <c r="G20" i="1"/>
  <c r="H20" i="1" s="1"/>
  <c r="G65" i="1"/>
  <c r="H65" i="1" s="1"/>
  <c r="M60" i="1"/>
  <c r="M16" i="1"/>
  <c r="F60" i="1"/>
  <c r="G60" i="1" s="1"/>
  <c r="H60" i="1" s="1"/>
  <c r="F52" i="1"/>
  <c r="G52" i="1" s="1"/>
  <c r="H52" i="1" s="1"/>
  <c r="F43" i="1"/>
  <c r="G43" i="1" s="1"/>
  <c r="H43" i="1" s="1"/>
  <c r="G3" i="1"/>
  <c r="H3" i="1" s="1"/>
  <c r="G70" i="1"/>
  <c r="H70" i="1" s="1"/>
  <c r="G8" i="1"/>
  <c r="H8" i="1" s="1"/>
  <c r="G47" i="1"/>
  <c r="H47" i="1" s="1"/>
  <c r="G69" i="1"/>
  <c r="H69" i="1" s="1"/>
  <c r="F39" i="1"/>
  <c r="G39" i="1" s="1"/>
  <c r="H39" i="1" s="1"/>
  <c r="G19" i="1"/>
  <c r="H19" i="1" s="1"/>
  <c r="G35" i="1"/>
  <c r="H35" i="1" s="1"/>
  <c r="G27" i="1"/>
  <c r="H27" i="1" s="1"/>
  <c r="G72" i="1"/>
  <c r="H72" i="1" s="1"/>
  <c r="G64" i="1"/>
  <c r="H64" i="1" s="1"/>
  <c r="M59" i="1"/>
  <c r="K42" i="1"/>
  <c r="K33" i="1"/>
  <c r="F68" i="1"/>
  <c r="G68" i="1" s="1"/>
  <c r="H68" i="1" s="1"/>
  <c r="F59" i="1"/>
  <c r="G59" i="1" s="1"/>
  <c r="H59" i="1" s="1"/>
  <c r="F33" i="1"/>
  <c r="G33" i="1" s="1"/>
  <c r="H33" i="1" s="1"/>
  <c r="F24" i="1"/>
  <c r="G24" i="1" s="1"/>
  <c r="H24" i="1" s="1"/>
  <c r="F16" i="1"/>
  <c r="G16" i="1" s="1"/>
  <c r="H16" i="1" s="1"/>
  <c r="G62" i="1"/>
  <c r="H62" i="1" s="1"/>
  <c r="M3" i="1"/>
  <c r="F12" i="1"/>
  <c r="G12" i="1" s="1"/>
  <c r="H12" i="1" s="1"/>
  <c r="G7" i="1"/>
  <c r="H7" i="1" s="1"/>
  <c r="G46" i="1"/>
  <c r="H46" i="1" s="1"/>
  <c r="G9" i="1"/>
  <c r="H9" i="1" s="1"/>
  <c r="G29" i="1"/>
  <c r="H29" i="1" s="1"/>
  <c r="G51" i="1"/>
  <c r="H51" i="1" s="1"/>
  <c r="F53" i="1"/>
  <c r="G53" i="1" s="1"/>
  <c r="H53" i="1" s="1"/>
  <c r="G4" i="1"/>
  <c r="H4" i="1" s="1"/>
  <c r="G56" i="1"/>
  <c r="H56" i="1" s="1"/>
  <c r="K67" i="1"/>
  <c r="K58" i="1"/>
  <c r="K50" i="1"/>
  <c r="K41" i="1"/>
  <c r="K32" i="1"/>
  <c r="K23" i="1"/>
  <c r="K15" i="1"/>
  <c r="K6" i="1"/>
  <c r="F67" i="1"/>
  <c r="G67" i="1" s="1"/>
  <c r="H67" i="1" s="1"/>
  <c r="F41" i="1"/>
  <c r="G41" i="1" s="1"/>
  <c r="H41" i="1" s="1"/>
  <c r="F32" i="1"/>
  <c r="G32" i="1" s="1"/>
  <c r="H32" i="1" s="1"/>
  <c r="F23" i="1"/>
  <c r="G23" i="1" s="1"/>
  <c r="H23" i="1" s="1"/>
  <c r="F15" i="1"/>
  <c r="G15" i="1" s="1"/>
  <c r="H15" i="1" s="1"/>
  <c r="F6" i="1"/>
  <c r="G6" i="1" s="1"/>
  <c r="H6" i="1" s="1"/>
  <c r="K22" i="1"/>
  <c r="K14" i="1"/>
  <c r="K5" i="1"/>
  <c r="F57" i="1"/>
  <c r="G57" i="1" s="1"/>
  <c r="H57" i="1" s="1"/>
  <c r="F48" i="1"/>
  <c r="G48" i="1" s="1"/>
  <c r="H48" i="1" s="1"/>
  <c r="F40" i="1"/>
  <c r="G40" i="1" s="1"/>
  <c r="H40" i="1" s="1"/>
  <c r="F31" i="1"/>
  <c r="G31" i="1" s="1"/>
  <c r="H31" i="1" s="1"/>
  <c r="F22" i="1"/>
  <c r="G22" i="1" s="1"/>
  <c r="H22" i="1" s="1"/>
  <c r="F14" i="1"/>
  <c r="G14" i="1" s="1"/>
  <c r="H14" i="1" s="1"/>
  <c r="H2" i="3"/>
  <c r="I2" i="3" s="1"/>
  <c r="J2" i="3" s="1"/>
  <c r="G71" i="1"/>
  <c r="H71" i="1" s="1"/>
  <c r="G63" i="1"/>
  <c r="H63" i="1" s="1"/>
  <c r="G54" i="1"/>
  <c r="H54" i="1" s="1"/>
  <c r="G45" i="1"/>
  <c r="H45" i="1" s="1"/>
  <c r="G10" i="1"/>
  <c r="H10" i="1" s="1"/>
  <c r="G36" i="1"/>
  <c r="H36" i="1" s="1"/>
  <c r="G28" i="1"/>
  <c r="H28" i="1" s="1"/>
  <c r="G66" i="1"/>
  <c r="H66" i="1" s="1"/>
  <c r="G58" i="1"/>
  <c r="H58" i="1" s="1"/>
  <c r="G50" i="1"/>
  <c r="H50" i="1" s="1"/>
  <c r="G42" i="1"/>
  <c r="H42" i="1" s="1"/>
  <c r="G18" i="1"/>
  <c r="H18" i="1" s="1"/>
  <c r="G34" i="1"/>
  <c r="H34" i="1" s="1"/>
  <c r="G26" i="1"/>
  <c r="H26" i="1" s="1"/>
  <c r="G5" i="1"/>
  <c r="H5" i="1" s="1"/>
  <c r="G17" i="1"/>
  <c r="H17" i="1" s="1"/>
  <c r="I7" i="2"/>
  <c r="J7" i="2" s="1"/>
  <c r="J6" i="2"/>
  <c r="I5" i="2"/>
  <c r="J5" i="2" s="1"/>
  <c r="J3" i="2"/>
</calcChain>
</file>

<file path=xl/sharedStrings.xml><?xml version="1.0" encoding="utf-8"?>
<sst xmlns="http://schemas.openxmlformats.org/spreadsheetml/2006/main" count="126" uniqueCount="22">
  <si>
    <t>inductance</t>
  </si>
  <si>
    <t>Capacitance</t>
  </si>
  <si>
    <t>Q factor</t>
  </si>
  <si>
    <t>Period</t>
  </si>
  <si>
    <t>not working</t>
  </si>
  <si>
    <t>inductance calculated</t>
  </si>
  <si>
    <t>frequency</t>
  </si>
  <si>
    <t>Period in us</t>
  </si>
  <si>
    <t>difference</t>
  </si>
  <si>
    <t>relative error</t>
  </si>
  <si>
    <t>RL</t>
  </si>
  <si>
    <t>width</t>
  </si>
  <si>
    <t>21cm</t>
  </si>
  <si>
    <t>Period in 1us</t>
  </si>
  <si>
    <t>16cm</t>
  </si>
  <si>
    <t>11cm</t>
  </si>
  <si>
    <t>6cm</t>
  </si>
  <si>
    <t>22cm</t>
  </si>
  <si>
    <t>ideal frequency</t>
  </si>
  <si>
    <t>ideal period</t>
  </si>
  <si>
    <t>Q2</t>
  </si>
  <si>
    <t>ideal period in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</si>
</sst>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0" fontId="0" fillId="0" borderId="0" xfId="0" applyNumberFormat="1"/>
    <xf numFmtId="11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zoomScale="93" zoomScaleNormal="100" workbookViewId="0">
      <selection activeCell="C10" sqref="C10"/>
    </sheetView>
  </sheetViews>
  <sheetFormatPr defaultColWidth="9.140625" defaultRowHeight="15" x14ac:dyDescent="0.25"/>
  <cols>
    <col min="1" max="1" width="13.5703125" style="2" customWidth="1"/>
    <col min="2" max="2" width="15.42578125" style="2" customWidth="1"/>
    <col min="3" max="3" width="13.140625" style="1" customWidth="1"/>
    <col min="4" max="4" width="15.85546875" style="1" customWidth="1"/>
    <col min="5" max="5" width="15" style="1" customWidth="1"/>
    <col min="6" max="6" width="19.85546875" style="1" customWidth="1"/>
    <col min="7" max="7" width="13" style="1" customWidth="1"/>
    <col min="8" max="8" width="14.140625" style="5" customWidth="1"/>
    <col min="9" max="9" width="15.85546875" style="1" customWidth="1"/>
    <col min="10" max="10" width="15" style="3" customWidth="1"/>
    <col min="11" max="11" width="15.5703125" style="3" customWidth="1"/>
    <col min="12" max="12" width="19.85546875" style="1" customWidth="1"/>
    <col min="13" max="13" width="13" style="1" customWidth="1"/>
    <col min="14" max="14" width="9.140625" style="1" customWidth="1"/>
    <col min="15" max="16384" width="9.140625" style="1"/>
  </cols>
  <sheetData>
    <row r="1" spans="1:13" x14ac:dyDescent="0.25">
      <c r="A1" s="2" t="s">
        <v>0</v>
      </c>
      <c r="B1" s="2" t="s">
        <v>1</v>
      </c>
      <c r="C1" s="1" t="s">
        <v>13</v>
      </c>
      <c r="D1" s="1" t="s">
        <v>3</v>
      </c>
      <c r="E1" s="1" t="s">
        <v>6</v>
      </c>
      <c r="F1" s="1" t="s">
        <v>5</v>
      </c>
      <c r="G1" s="1" t="s">
        <v>8</v>
      </c>
      <c r="H1" s="5" t="s">
        <v>9</v>
      </c>
      <c r="I1" s="1" t="s">
        <v>10</v>
      </c>
      <c r="J1" s="3" t="s">
        <v>2</v>
      </c>
      <c r="K1" s="3" t="s">
        <v>20</v>
      </c>
      <c r="L1" s="1" t="s">
        <v>18</v>
      </c>
      <c r="M1" s="1" t="s">
        <v>19</v>
      </c>
    </row>
    <row r="2" spans="1:13" x14ac:dyDescent="0.25">
      <c r="A2" s="2">
        <v>0.1</v>
      </c>
      <c r="B2" s="2">
        <v>9.9999999999999995E-7</v>
      </c>
      <c r="C2" s="1" t="s">
        <v>4</v>
      </c>
      <c r="D2" s="1" t="e">
        <f t="shared" ref="D2:D12" si="0">C2*0.000001</f>
        <v>#VALUE!</v>
      </c>
      <c r="E2" s="1" t="e">
        <f>1/D2</f>
        <v>#VALUE!</v>
      </c>
      <c r="F2" s="1" t="e">
        <f t="shared" ref="F2:F12" si="1">1/(B2*E2*E2*4*3.14159*3.14159)</f>
        <v>#VALUE!</v>
      </c>
      <c r="G2" s="1" t="e">
        <f t="shared" ref="G2:G12" si="2">F2-A2</f>
        <v>#VALUE!</v>
      </c>
      <c r="H2" s="5" t="e">
        <f t="shared" ref="H2:H12" si="3">G2/A2</f>
        <v>#VALUE!</v>
      </c>
      <c r="I2" s="1">
        <v>210.1</v>
      </c>
      <c r="J2" s="3">
        <f t="shared" ref="J2:J12" si="4">SQRT(A2/B2)/I2</f>
        <v>1.5051297763771441</v>
      </c>
      <c r="K2" s="3">
        <f t="shared" ref="K2:K12" si="5">2*3.1415*L2*A2/I2</f>
        <v>1.5051297763771438</v>
      </c>
      <c r="L2" s="1">
        <f t="shared" ref="L2:L12" si="6">1/(2*3.1415*SQRT(A2*B2))</f>
        <v>503.30696485251934</v>
      </c>
      <c r="M2" s="1">
        <f>1/(L2*0.000001)</f>
        <v>1986.8590538837932</v>
      </c>
    </row>
    <row r="3" spans="1:13" x14ac:dyDescent="0.25">
      <c r="A3" s="2">
        <v>0.1</v>
      </c>
      <c r="B3" s="2">
        <v>4.7E-7</v>
      </c>
      <c r="C3" s="1">
        <v>1464</v>
      </c>
      <c r="D3" s="1">
        <f t="shared" si="0"/>
        <v>1.464E-3</v>
      </c>
      <c r="E3" s="1">
        <f>1/D3</f>
        <v>683.06010928961746</v>
      </c>
      <c r="F3" s="1">
        <f t="shared" si="1"/>
        <v>0.1155115183366691</v>
      </c>
      <c r="G3" s="1">
        <f t="shared" si="2"/>
        <v>1.5511518336669097E-2</v>
      </c>
      <c r="H3" s="5">
        <f>G3/A3</f>
        <v>0.15511518336669097</v>
      </c>
      <c r="I3" s="1">
        <v>210.1</v>
      </c>
      <c r="J3" s="3">
        <f t="shared" si="4"/>
        <v>2.1954574203448005</v>
      </c>
      <c r="K3" s="3">
        <f t="shared" si="5"/>
        <v>2.1954574203448001</v>
      </c>
      <c r="L3" s="1">
        <f t="shared" si="6"/>
        <v>734.14866149043849</v>
      </c>
      <c r="M3" s="1">
        <f t="shared" ref="M3:M66" si="7">1/(L3*0.000001)</f>
        <v>1362.1219413106892</v>
      </c>
    </row>
    <row r="4" spans="1:13" x14ac:dyDescent="0.25">
      <c r="A4" s="2">
        <v>0.1</v>
      </c>
      <c r="B4" s="2">
        <v>2.2000000000000001E-7</v>
      </c>
      <c r="C4" s="1">
        <v>1082</v>
      </c>
      <c r="D4" s="1">
        <f t="shared" si="0"/>
        <v>1.0819999999999998E-3</v>
      </c>
      <c r="E4" s="1">
        <f t="shared" ref="E4:E23" si="8">1/D4</f>
        <v>924.214417744917</v>
      </c>
      <c r="F4" s="1">
        <f t="shared" si="1"/>
        <v>0.13479470657426249</v>
      </c>
      <c r="G4" s="1">
        <f t="shared" si="2"/>
        <v>3.4794706574262479E-2</v>
      </c>
      <c r="H4" s="5">
        <f t="shared" si="3"/>
        <v>0.34794706574262479</v>
      </c>
      <c r="I4" s="1">
        <v>210.1</v>
      </c>
      <c r="J4" s="3">
        <f t="shared" si="4"/>
        <v>3.2089474653176682</v>
      </c>
      <c r="K4" s="3">
        <f t="shared" si="5"/>
        <v>3.2089474653176682</v>
      </c>
      <c r="L4" s="1">
        <f t="shared" si="6"/>
        <v>1073.0540545332517</v>
      </c>
      <c r="M4" s="1">
        <f t="shared" si="7"/>
        <v>931.91950188844123</v>
      </c>
    </row>
    <row r="5" spans="1:13" x14ac:dyDescent="0.25">
      <c r="A5" s="2">
        <v>0.1</v>
      </c>
      <c r="B5" s="2">
        <v>9.9999999999999995E-8</v>
      </c>
      <c r="C5" s="1">
        <v>790</v>
      </c>
      <c r="D5" s="1">
        <f t="shared" si="0"/>
        <v>7.9000000000000001E-4</v>
      </c>
      <c r="E5" s="1">
        <f t="shared" si="8"/>
        <v>1265.8227848101264</v>
      </c>
      <c r="F5" s="1">
        <f t="shared" si="1"/>
        <v>0.15808664383799598</v>
      </c>
      <c r="G5" s="1">
        <f t="shared" si="2"/>
        <v>5.8086643837995972E-2</v>
      </c>
      <c r="H5" s="5">
        <f t="shared" si="3"/>
        <v>0.58086643837995966</v>
      </c>
      <c r="I5" s="1">
        <v>210.1</v>
      </c>
      <c r="J5" s="3">
        <f t="shared" si="4"/>
        <v>4.7596382674916713</v>
      </c>
      <c r="K5" s="3">
        <f t="shared" si="5"/>
        <v>4.7596382674916704</v>
      </c>
      <c r="L5" s="1">
        <f t="shared" si="6"/>
        <v>1591.5963711602737</v>
      </c>
      <c r="M5" s="1">
        <f t="shared" si="7"/>
        <v>628.29999999999995</v>
      </c>
    </row>
    <row r="6" spans="1:13" x14ac:dyDescent="0.25">
      <c r="A6" s="2">
        <v>0.1</v>
      </c>
      <c r="B6" s="2">
        <v>6.8E-8</v>
      </c>
      <c r="C6" s="1">
        <v>626</v>
      </c>
      <c r="D6" s="1">
        <f t="shared" si="0"/>
        <v>6.2599999999999993E-4</v>
      </c>
      <c r="E6" s="1">
        <f t="shared" si="8"/>
        <v>1597.4440894568693</v>
      </c>
      <c r="F6" s="1">
        <f t="shared" si="1"/>
        <v>0.14597576189868344</v>
      </c>
      <c r="G6" s="1">
        <f t="shared" si="2"/>
        <v>4.5975761898683437E-2</v>
      </c>
      <c r="H6" s="5">
        <f t="shared" si="3"/>
        <v>0.45975761898683437</v>
      </c>
      <c r="I6" s="1">
        <v>210.1</v>
      </c>
      <c r="J6" s="3">
        <f t="shared" si="4"/>
        <v>5.771909210764707</v>
      </c>
      <c r="K6" s="3">
        <f t="shared" si="5"/>
        <v>5.7719092107647061</v>
      </c>
      <c r="L6" s="1">
        <f t="shared" si="6"/>
        <v>1930.0941034245816</v>
      </c>
      <c r="M6" s="1">
        <f t="shared" si="7"/>
        <v>518.10945291511541</v>
      </c>
    </row>
    <row r="7" spans="1:13" x14ac:dyDescent="0.25">
      <c r="A7" s="2">
        <v>0.1</v>
      </c>
      <c r="B7" s="2">
        <v>4.6999999999999997E-8</v>
      </c>
      <c r="C7" s="1">
        <v>536</v>
      </c>
      <c r="D7" s="1">
        <f t="shared" si="0"/>
        <v>5.3600000000000002E-4</v>
      </c>
      <c r="E7" s="1">
        <f t="shared" si="8"/>
        <v>1865.6716417910447</v>
      </c>
      <c r="F7" s="1">
        <f t="shared" si="1"/>
        <v>0.15483627633351477</v>
      </c>
      <c r="G7" s="1">
        <f t="shared" si="2"/>
        <v>5.4836276333514761E-2</v>
      </c>
      <c r="H7" s="5">
        <f t="shared" si="3"/>
        <v>0.54836276333514755</v>
      </c>
      <c r="I7" s="1">
        <v>210.1</v>
      </c>
      <c r="J7" s="3">
        <f t="shared" si="4"/>
        <v>6.9426459542072614</v>
      </c>
      <c r="K7" s="3">
        <f t="shared" si="5"/>
        <v>6.9426459542072614</v>
      </c>
      <c r="L7" s="1">
        <f t="shared" si="6"/>
        <v>2321.5819114737315</v>
      </c>
      <c r="M7" s="1">
        <f t="shared" si="7"/>
        <v>430.74077854319768</v>
      </c>
    </row>
    <row r="8" spans="1:13" x14ac:dyDescent="0.25">
      <c r="A8" s="2">
        <v>0.1</v>
      </c>
      <c r="B8" s="2">
        <v>2.1999999999999998E-8</v>
      </c>
      <c r="C8" s="1">
        <v>366</v>
      </c>
      <c r="D8" s="1">
        <f t="shared" si="0"/>
        <v>3.6600000000000001E-4</v>
      </c>
      <c r="E8" s="1">
        <f t="shared" si="8"/>
        <v>2732.2404371584698</v>
      </c>
      <c r="F8" s="1">
        <f t="shared" si="1"/>
        <v>0.15423412959725702</v>
      </c>
      <c r="G8" s="1">
        <f t="shared" si="2"/>
        <v>5.4234129597257014E-2</v>
      </c>
      <c r="H8" s="5">
        <f t="shared" si="3"/>
        <v>0.54234129597257008</v>
      </c>
      <c r="I8" s="1">
        <v>210.1</v>
      </c>
      <c r="J8" s="3">
        <f t="shared" si="4"/>
        <v>10.147582882228008</v>
      </c>
      <c r="K8" s="3">
        <f t="shared" si="5"/>
        <v>10.14758288222801</v>
      </c>
      <c r="L8" s="1">
        <f t="shared" si="6"/>
        <v>3393.2948648036045</v>
      </c>
      <c r="M8" s="1">
        <f t="shared" si="7"/>
        <v>294.69882218970605</v>
      </c>
    </row>
    <row r="9" spans="1:13" x14ac:dyDescent="0.25">
      <c r="A9" s="2">
        <v>0.1</v>
      </c>
      <c r="B9" s="2">
        <v>1E-8</v>
      </c>
      <c r="C9" s="1">
        <v>250</v>
      </c>
      <c r="D9" s="1">
        <f t="shared" si="0"/>
        <v>2.5000000000000001E-4</v>
      </c>
      <c r="E9" s="1">
        <f t="shared" si="8"/>
        <v>4000</v>
      </c>
      <c r="F9" s="1">
        <f t="shared" si="1"/>
        <v>0.15831461688631224</v>
      </c>
      <c r="G9" s="1">
        <f t="shared" si="2"/>
        <v>5.8314616886312232E-2</v>
      </c>
      <c r="H9" s="5">
        <f t="shared" si="3"/>
        <v>0.58314616886312232</v>
      </c>
      <c r="I9" s="1">
        <v>210.1</v>
      </c>
      <c r="J9" s="3">
        <f t="shared" si="4"/>
        <v>15.051297763771441</v>
      </c>
      <c r="K9" s="3">
        <f t="shared" si="5"/>
        <v>15.051297763771439</v>
      </c>
      <c r="L9" s="1">
        <f t="shared" si="6"/>
        <v>5033.0696485251929</v>
      </c>
      <c r="M9" s="1">
        <f t="shared" si="7"/>
        <v>198.6859053883793</v>
      </c>
    </row>
    <row r="10" spans="1:13" x14ac:dyDescent="0.25">
      <c r="A10" s="2">
        <v>0.1</v>
      </c>
      <c r="B10" s="2">
        <v>4.6999999999999999E-9</v>
      </c>
      <c r="C10" s="1">
        <v>168</v>
      </c>
      <c r="D10" s="1">
        <f t="shared" si="0"/>
        <v>1.6799999999999999E-4</v>
      </c>
      <c r="E10" s="1">
        <f t="shared" si="8"/>
        <v>5952.3809523809523</v>
      </c>
      <c r="F10" s="1">
        <f t="shared" si="1"/>
        <v>0.15211137862125199</v>
      </c>
      <c r="G10" s="1">
        <f t="shared" si="2"/>
        <v>5.211137862125198E-2</v>
      </c>
      <c r="H10" s="5">
        <f t="shared" si="3"/>
        <v>0.5211137862125198</v>
      </c>
      <c r="I10" s="1">
        <v>210.1</v>
      </c>
      <c r="J10" s="3">
        <f t="shared" si="4"/>
        <v>21.954574203448004</v>
      </c>
      <c r="K10" s="3">
        <f t="shared" si="5"/>
        <v>21.954574203448001</v>
      </c>
      <c r="L10" s="1">
        <f t="shared" si="6"/>
        <v>7341.4866149043846</v>
      </c>
      <c r="M10" s="1">
        <f t="shared" si="7"/>
        <v>136.21219413106891</v>
      </c>
    </row>
    <row r="11" spans="1:13" x14ac:dyDescent="0.25">
      <c r="A11" s="2">
        <v>0.1</v>
      </c>
      <c r="B11" s="2">
        <v>2.1999999999999998E-9</v>
      </c>
      <c r="C11" s="1">
        <v>116</v>
      </c>
      <c r="D11" s="1">
        <f t="shared" si="0"/>
        <v>1.16E-4</v>
      </c>
      <c r="E11" s="1">
        <f t="shared" si="8"/>
        <v>8620.689655172413</v>
      </c>
      <c r="F11" s="1">
        <f t="shared" si="1"/>
        <v>0.15492956253252491</v>
      </c>
      <c r="G11" s="1">
        <f t="shared" si="2"/>
        <v>5.49295625325249E-2</v>
      </c>
      <c r="H11" s="5">
        <f t="shared" si="3"/>
        <v>0.549295625325249</v>
      </c>
      <c r="I11" s="1">
        <v>210.1</v>
      </c>
      <c r="J11" s="3">
        <f t="shared" si="4"/>
        <v>32.089474653176687</v>
      </c>
      <c r="K11" s="3">
        <f t="shared" si="5"/>
        <v>32.08947465317668</v>
      </c>
      <c r="L11" s="1">
        <f t="shared" si="6"/>
        <v>10730.540545332517</v>
      </c>
      <c r="M11" s="1">
        <f t="shared" si="7"/>
        <v>93.191950188844118</v>
      </c>
    </row>
    <row r="12" spans="1:13" x14ac:dyDescent="0.25">
      <c r="A12" s="2">
        <v>0.1</v>
      </c>
      <c r="B12" s="2">
        <v>1.0000000000000001E-9</v>
      </c>
      <c r="C12" s="1">
        <v>78</v>
      </c>
      <c r="D12" s="1">
        <f t="shared" si="0"/>
        <v>7.7999999999999999E-5</v>
      </c>
      <c r="E12" s="1">
        <f t="shared" si="8"/>
        <v>12820.51282051282</v>
      </c>
      <c r="F12" s="1">
        <f t="shared" si="1"/>
        <v>0.15410978066181175</v>
      </c>
      <c r="G12" s="1">
        <f t="shared" si="2"/>
        <v>5.4109780661811741E-2</v>
      </c>
      <c r="H12" s="5">
        <f t="shared" si="3"/>
        <v>0.54109780661811735</v>
      </c>
      <c r="I12" s="1">
        <v>210.1</v>
      </c>
      <c r="J12" s="3">
        <f t="shared" si="4"/>
        <v>47.596382674916711</v>
      </c>
      <c r="K12" s="3">
        <f t="shared" si="5"/>
        <v>47.596382674916711</v>
      </c>
      <c r="L12" s="1">
        <f t="shared" si="6"/>
        <v>15915.963711602735</v>
      </c>
      <c r="M12" s="1">
        <f t="shared" si="7"/>
        <v>62.83000000000002</v>
      </c>
    </row>
    <row r="14" spans="1:13" x14ac:dyDescent="0.25">
      <c r="A14" s="2">
        <v>4.7E-2</v>
      </c>
      <c r="B14" s="2">
        <v>9.9999999999999995E-7</v>
      </c>
      <c r="C14" s="1" t="s">
        <v>4</v>
      </c>
      <c r="D14" s="1" t="e">
        <f t="shared" ref="D14:D24" si="9">C14*0.000001</f>
        <v>#VALUE!</v>
      </c>
      <c r="E14" s="1" t="e">
        <f t="shared" si="8"/>
        <v>#VALUE!</v>
      </c>
      <c r="F14" s="1" t="e">
        <f t="shared" ref="F14:F24" si="10">1/(B14*E14*E14*4*3.14159*3.14159)</f>
        <v>#VALUE!</v>
      </c>
      <c r="G14" s="1" t="e">
        <f t="shared" ref="G14:G24" si="11">F14-A14</f>
        <v>#VALUE!</v>
      </c>
      <c r="H14" s="5" t="e">
        <f t="shared" ref="H14:H24" si="12">G14/A14</f>
        <v>#VALUE!</v>
      </c>
      <c r="I14" s="1">
        <v>88.83</v>
      </c>
      <c r="J14" s="3">
        <f t="shared" ref="J14:J24" si="13">SQRT(A14/B14)/I14</f>
        <v>2.4405587513991667</v>
      </c>
      <c r="K14" s="3">
        <f t="shared" ref="K14:K24" si="14">2*3.1415*L14*A14/I14</f>
        <v>2.4405587513991667</v>
      </c>
      <c r="L14" s="1">
        <f t="shared" ref="L14:L24" si="15">1/(2*3.1415*SQRT(A14*B14))</f>
        <v>734.14866149043849</v>
      </c>
      <c r="M14" s="1">
        <f t="shared" si="7"/>
        <v>1362.1219413106892</v>
      </c>
    </row>
    <row r="15" spans="1:13" x14ac:dyDescent="0.25">
      <c r="A15" s="2">
        <v>4.7E-2</v>
      </c>
      <c r="B15" s="2">
        <v>4.7E-7</v>
      </c>
      <c r="C15" s="1">
        <v>986</v>
      </c>
      <c r="D15" s="1">
        <f t="shared" si="9"/>
        <v>9.859999999999999E-4</v>
      </c>
      <c r="E15" s="1">
        <f t="shared" si="8"/>
        <v>1014.1987829614606</v>
      </c>
      <c r="F15" s="1">
        <f t="shared" si="10"/>
        <v>5.2395859499031548E-2</v>
      </c>
      <c r="G15" s="1">
        <f t="shared" si="11"/>
        <v>5.3958594990315481E-3</v>
      </c>
      <c r="H15" s="5">
        <f t="shared" si="12"/>
        <v>0.11480552125599039</v>
      </c>
      <c r="I15" s="1">
        <v>88.83</v>
      </c>
      <c r="J15" s="3">
        <f t="shared" si="13"/>
        <v>3.5599208152295168</v>
      </c>
      <c r="K15" s="3">
        <f t="shared" si="14"/>
        <v>3.5599208152295159</v>
      </c>
      <c r="L15" s="1">
        <f t="shared" si="15"/>
        <v>1070.8658826649348</v>
      </c>
      <c r="M15" s="1">
        <f t="shared" si="7"/>
        <v>933.82375532538276</v>
      </c>
    </row>
    <row r="16" spans="1:13" x14ac:dyDescent="0.25">
      <c r="A16" s="2">
        <v>4.7E-2</v>
      </c>
      <c r="B16" s="2">
        <v>2.2000000000000001E-7</v>
      </c>
      <c r="C16" s="1">
        <v>742</v>
      </c>
      <c r="D16" s="1">
        <f t="shared" si="9"/>
        <v>7.4199999999999993E-4</v>
      </c>
      <c r="E16" s="1">
        <f t="shared" si="8"/>
        <v>1347.7088948787064</v>
      </c>
      <c r="F16" s="1">
        <f t="shared" si="10"/>
        <v>6.3390784531924052E-2</v>
      </c>
      <c r="G16" s="1">
        <f t="shared" si="11"/>
        <v>1.6390784531924052E-2</v>
      </c>
      <c r="H16" s="5">
        <f t="shared" si="12"/>
        <v>0.34874009642391601</v>
      </c>
      <c r="I16" s="1">
        <v>88.83</v>
      </c>
      <c r="J16" s="3">
        <f t="shared" si="13"/>
        <v>5.2032887410625648</v>
      </c>
      <c r="K16" s="3">
        <f t="shared" si="14"/>
        <v>5.2032887410625666</v>
      </c>
      <c r="L16" s="1">
        <f t="shared" si="15"/>
        <v>1565.2102054127406</v>
      </c>
      <c r="M16" s="1">
        <f t="shared" si="7"/>
        <v>638.89182203249402</v>
      </c>
    </row>
    <row r="17" spans="1:13" x14ac:dyDescent="0.25">
      <c r="A17" s="2">
        <v>4.7E-2</v>
      </c>
      <c r="B17" s="2">
        <v>9.9999999999999995E-8</v>
      </c>
      <c r="C17" s="1">
        <v>536</v>
      </c>
      <c r="D17" s="1">
        <f t="shared" si="9"/>
        <v>5.3600000000000002E-4</v>
      </c>
      <c r="E17" s="1">
        <f t="shared" si="8"/>
        <v>1865.6716417910447</v>
      </c>
      <c r="F17" s="1">
        <f t="shared" si="10"/>
        <v>7.2773049876751941E-2</v>
      </c>
      <c r="G17" s="1">
        <f t="shared" si="11"/>
        <v>2.5773049876751941E-2</v>
      </c>
      <c r="H17" s="5">
        <f t="shared" si="12"/>
        <v>0.54836276333514766</v>
      </c>
      <c r="I17" s="1">
        <v>88.83</v>
      </c>
      <c r="J17" s="3">
        <f t="shared" si="13"/>
        <v>7.7177244178780189</v>
      </c>
      <c r="K17" s="3">
        <f t="shared" si="14"/>
        <v>7.7177244178780189</v>
      </c>
      <c r="L17" s="1">
        <f t="shared" si="15"/>
        <v>2321.5819114737315</v>
      </c>
      <c r="M17" s="1">
        <f t="shared" si="7"/>
        <v>430.74077854319768</v>
      </c>
    </row>
    <row r="18" spans="1:13" x14ac:dyDescent="0.25">
      <c r="A18" s="2">
        <v>4.7E-2</v>
      </c>
      <c r="B18" s="2">
        <v>6.8E-8</v>
      </c>
      <c r="C18" s="1">
        <v>424</v>
      </c>
      <c r="D18" s="1">
        <f t="shared" si="9"/>
        <v>4.2400000000000001E-4</v>
      </c>
      <c r="E18" s="1">
        <f t="shared" si="8"/>
        <v>2358.4905660377358</v>
      </c>
      <c r="F18" s="1">
        <f t="shared" si="10"/>
        <v>6.6967455447890983E-2</v>
      </c>
      <c r="G18" s="1">
        <f t="shared" si="11"/>
        <v>1.9967455447890983E-2</v>
      </c>
      <c r="H18" s="5">
        <f t="shared" si="12"/>
        <v>0.42483947761470175</v>
      </c>
      <c r="I18" s="1">
        <v>88.83</v>
      </c>
      <c r="J18" s="3">
        <f t="shared" si="13"/>
        <v>9.3591155777410719</v>
      </c>
      <c r="K18" s="3">
        <f t="shared" si="14"/>
        <v>9.3591155777410702</v>
      </c>
      <c r="L18" s="1">
        <f t="shared" si="15"/>
        <v>2815.3315998616304</v>
      </c>
      <c r="M18" s="1">
        <f t="shared" si="7"/>
        <v>355.19794543887781</v>
      </c>
    </row>
    <row r="19" spans="1:13" x14ac:dyDescent="0.25">
      <c r="A19" s="2">
        <v>4.7E-2</v>
      </c>
      <c r="B19" s="2">
        <v>4.6999999999999997E-8</v>
      </c>
      <c r="C19" s="1">
        <v>360</v>
      </c>
      <c r="D19" s="1">
        <f t="shared" si="9"/>
        <v>3.5999999999999997E-4</v>
      </c>
      <c r="E19" s="1">
        <f t="shared" si="8"/>
        <v>2777.7777777777778</v>
      </c>
      <c r="F19" s="1">
        <f t="shared" si="10"/>
        <v>6.9847061611799363E-2</v>
      </c>
      <c r="G19" s="1">
        <f t="shared" si="11"/>
        <v>2.2847061611799363E-2</v>
      </c>
      <c r="H19" s="5">
        <f t="shared" si="12"/>
        <v>0.48610769386807157</v>
      </c>
      <c r="I19" s="1">
        <v>88.83</v>
      </c>
      <c r="J19" s="3">
        <f t="shared" si="13"/>
        <v>11.257458065968706</v>
      </c>
      <c r="K19" s="3">
        <f t="shared" si="14"/>
        <v>11.257458065968706</v>
      </c>
      <c r="L19" s="1">
        <f t="shared" si="15"/>
        <v>3386.3752577878167</v>
      </c>
      <c r="M19" s="1">
        <f t="shared" si="7"/>
        <v>295.30099999999999</v>
      </c>
    </row>
    <row r="20" spans="1:13" x14ac:dyDescent="0.25">
      <c r="A20" s="2">
        <v>4.7E-2</v>
      </c>
      <c r="B20" s="2">
        <v>2.1999999999999998E-8</v>
      </c>
      <c r="C20" s="1">
        <v>244</v>
      </c>
      <c r="D20" s="1">
        <f t="shared" si="9"/>
        <v>2.4399999999999999E-4</v>
      </c>
      <c r="E20" s="1">
        <f t="shared" si="8"/>
        <v>4098.3606557377052</v>
      </c>
      <c r="F20" s="1">
        <f t="shared" si="10"/>
        <v>6.8548502043225337E-2</v>
      </c>
      <c r="G20" s="1">
        <f t="shared" si="11"/>
        <v>2.1548502043225337E-2</v>
      </c>
      <c r="H20" s="5">
        <f t="shared" si="12"/>
        <v>0.45847876687713485</v>
      </c>
      <c r="I20" s="1">
        <v>88.83</v>
      </c>
      <c r="J20" s="3">
        <f t="shared" si="13"/>
        <v>16.454243745267803</v>
      </c>
      <c r="K20" s="3">
        <f t="shared" si="14"/>
        <v>16.454243745267803</v>
      </c>
      <c r="L20" s="1">
        <f t="shared" si="15"/>
        <v>4949.6292660442687</v>
      </c>
      <c r="M20" s="1">
        <f t="shared" si="7"/>
        <v>202.03533360776279</v>
      </c>
    </row>
    <row r="21" spans="1:13" x14ac:dyDescent="0.25">
      <c r="A21" s="2">
        <v>4.7E-2</v>
      </c>
      <c r="B21" s="2">
        <v>1E-8</v>
      </c>
      <c r="C21" s="1">
        <v>168</v>
      </c>
      <c r="D21" s="1">
        <f t="shared" si="9"/>
        <v>1.6799999999999999E-4</v>
      </c>
      <c r="E21" s="1">
        <f t="shared" si="8"/>
        <v>5952.3809523809523</v>
      </c>
      <c r="F21" s="1">
        <f t="shared" si="10"/>
        <v>7.1492347951988416E-2</v>
      </c>
      <c r="G21" s="1">
        <f t="shared" si="11"/>
        <v>2.4492347951988416E-2</v>
      </c>
      <c r="H21" s="5">
        <f t="shared" si="12"/>
        <v>0.52111378621251947</v>
      </c>
      <c r="I21" s="1">
        <v>88.83</v>
      </c>
      <c r="J21" s="3">
        <f t="shared" si="13"/>
        <v>24.405587513991669</v>
      </c>
      <c r="K21" s="3">
        <f t="shared" si="14"/>
        <v>24.405587513991666</v>
      </c>
      <c r="L21" s="1">
        <f t="shared" si="15"/>
        <v>7341.4866149043846</v>
      </c>
      <c r="M21" s="1">
        <f t="shared" si="7"/>
        <v>136.21219413106891</v>
      </c>
    </row>
    <row r="22" spans="1:13" x14ac:dyDescent="0.25">
      <c r="A22" s="2">
        <v>4.7E-2</v>
      </c>
      <c r="B22" s="2">
        <v>4.6999999999999999E-9</v>
      </c>
      <c r="C22" s="1">
        <v>112</v>
      </c>
      <c r="D22" s="1">
        <f t="shared" si="9"/>
        <v>1.12E-4</v>
      </c>
      <c r="E22" s="1">
        <f t="shared" si="8"/>
        <v>8928.5714285714294</v>
      </c>
      <c r="F22" s="1">
        <f t="shared" si="10"/>
        <v>6.7605057165000856E-2</v>
      </c>
      <c r="G22" s="1">
        <f t="shared" si="11"/>
        <v>2.0605057165000856E-2</v>
      </c>
      <c r="H22" s="5">
        <f t="shared" si="12"/>
        <v>0.43840547159576287</v>
      </c>
      <c r="I22" s="1">
        <v>88.83</v>
      </c>
      <c r="J22" s="3">
        <f t="shared" si="13"/>
        <v>35.599208152295162</v>
      </c>
      <c r="K22" s="3">
        <f t="shared" si="14"/>
        <v>35.599208152295169</v>
      </c>
      <c r="L22" s="1">
        <f t="shared" si="15"/>
        <v>10708.658826649349</v>
      </c>
      <c r="M22" s="1">
        <f t="shared" si="7"/>
        <v>93.382375532538262</v>
      </c>
    </row>
    <row r="23" spans="1:13" x14ac:dyDescent="0.25">
      <c r="A23" s="2">
        <v>4.7E-2</v>
      </c>
      <c r="B23" s="2">
        <v>2.1999999999999998E-9</v>
      </c>
      <c r="C23" s="1">
        <v>78</v>
      </c>
      <c r="D23" s="1">
        <f t="shared" si="9"/>
        <v>7.7999999999999999E-5</v>
      </c>
      <c r="E23" s="1">
        <f t="shared" si="8"/>
        <v>12820.51282051282</v>
      </c>
      <c r="F23" s="1">
        <f t="shared" si="10"/>
        <v>7.0049900300823531E-2</v>
      </c>
      <c r="G23" s="1">
        <f t="shared" si="11"/>
        <v>2.3049900300823531E-2</v>
      </c>
      <c r="H23" s="5">
        <f t="shared" si="12"/>
        <v>0.49042341065581979</v>
      </c>
      <c r="I23" s="1">
        <v>88.83</v>
      </c>
      <c r="J23" s="3">
        <f t="shared" si="13"/>
        <v>52.032887410625655</v>
      </c>
      <c r="K23" s="3">
        <f t="shared" si="14"/>
        <v>52.032887410625662</v>
      </c>
      <c r="L23" s="1">
        <f t="shared" si="15"/>
        <v>15652.102054127407</v>
      </c>
      <c r="M23" s="1">
        <f t="shared" si="7"/>
        <v>63.889182203249398</v>
      </c>
    </row>
    <row r="24" spans="1:13" x14ac:dyDescent="0.25">
      <c r="A24" s="2">
        <v>4.7E-2</v>
      </c>
      <c r="B24" s="2">
        <v>1.0000000000000001E-9</v>
      </c>
      <c r="C24" s="1">
        <v>52</v>
      </c>
      <c r="D24" s="1">
        <f t="shared" si="9"/>
        <v>5.1999999999999997E-5</v>
      </c>
      <c r="E24" s="1">
        <f>1/D24</f>
        <v>19230.76923076923</v>
      </c>
      <c r="F24" s="1">
        <f t="shared" si="10"/>
        <v>6.849323584969412E-2</v>
      </c>
      <c r="G24" s="1">
        <f t="shared" si="11"/>
        <v>2.149323584969412E-2</v>
      </c>
      <c r="H24" s="5">
        <f t="shared" si="12"/>
        <v>0.45730289041902383</v>
      </c>
      <c r="I24" s="1">
        <v>88.83</v>
      </c>
      <c r="J24" s="3">
        <f t="shared" si="13"/>
        <v>77.177244178780185</v>
      </c>
      <c r="K24" s="3">
        <f t="shared" si="14"/>
        <v>77.177244178780185</v>
      </c>
      <c r="L24" s="1">
        <f t="shared" si="15"/>
        <v>23215.819114737311</v>
      </c>
      <c r="M24" s="1">
        <f t="shared" si="7"/>
        <v>43.074077854319775</v>
      </c>
    </row>
    <row r="26" spans="1:13" x14ac:dyDescent="0.25">
      <c r="A26" s="2">
        <v>0.01</v>
      </c>
      <c r="B26" s="2">
        <v>9.9999999999999995E-7</v>
      </c>
      <c r="C26" s="1">
        <v>686</v>
      </c>
      <c r="D26" s="1">
        <f t="shared" ref="D26:D36" si="16">C26*0.000001</f>
        <v>6.8599999999999998E-4</v>
      </c>
      <c r="E26" s="1">
        <f t="shared" ref="E26:E72" si="17">1/D26</f>
        <v>1457.7259475218659</v>
      </c>
      <c r="F26" s="1">
        <f t="shared" ref="F26:F36" si="18">1/(B26*E26*E26*4*3.14159*3.14159)</f>
        <v>1.1920356071716957E-2</v>
      </c>
      <c r="G26" s="1">
        <f t="shared" ref="G26:G36" si="19">F26-A26</f>
        <v>1.9203560717169568E-3</v>
      </c>
      <c r="H26" s="5">
        <f t="shared" ref="H26:H36" si="20">G26/A26</f>
        <v>0.19203560717169568</v>
      </c>
      <c r="I26" s="1">
        <v>19.59</v>
      </c>
      <c r="J26" s="3">
        <f t="shared" ref="J26:J36" si="21">SQRT(A26/B26)/I26</f>
        <v>5.1046452271567127</v>
      </c>
      <c r="K26" s="3">
        <f t="shared" ref="K26:K36" si="22">2*3.1415*L26*A26/I26</f>
        <v>5.1046452271567127</v>
      </c>
      <c r="L26" s="1">
        <f t="shared" ref="L26:L36" si="23">1/(2*3.1415*SQRT(A26*B26))</f>
        <v>1591.5963711602737</v>
      </c>
      <c r="M26" s="1">
        <f t="shared" si="7"/>
        <v>628.29999999999995</v>
      </c>
    </row>
    <row r="27" spans="1:13" x14ac:dyDescent="0.25">
      <c r="A27" s="2">
        <v>0.01</v>
      </c>
      <c r="B27" s="2">
        <v>4.7E-7</v>
      </c>
      <c r="C27" s="1">
        <v>510</v>
      </c>
      <c r="D27" s="1">
        <f t="shared" si="16"/>
        <v>5.0999999999999993E-4</v>
      </c>
      <c r="E27" s="1">
        <f t="shared" si="17"/>
        <v>1960.7843137254904</v>
      </c>
      <c r="F27" s="1">
        <f t="shared" si="18"/>
        <v>1.4017917226256954E-2</v>
      </c>
      <c r="G27" s="1">
        <f t="shared" si="19"/>
        <v>4.0179172262569535E-3</v>
      </c>
      <c r="H27" s="5">
        <f t="shared" si="20"/>
        <v>0.40179172262569535</v>
      </c>
      <c r="I27" s="1">
        <v>19.59</v>
      </c>
      <c r="J27" s="3">
        <f t="shared" si="21"/>
        <v>7.4458903265898186</v>
      </c>
      <c r="K27" s="3">
        <f t="shared" si="22"/>
        <v>7.4458903265898186</v>
      </c>
      <c r="L27" s="1">
        <f t="shared" si="23"/>
        <v>2321.5819114737315</v>
      </c>
      <c r="M27" s="1">
        <f t="shared" si="7"/>
        <v>430.74077854319768</v>
      </c>
    </row>
    <row r="28" spans="1:13" x14ac:dyDescent="0.25">
      <c r="A28" s="2">
        <v>0.01</v>
      </c>
      <c r="B28" s="2">
        <v>2.2000000000000001E-7</v>
      </c>
      <c r="C28" s="1">
        <v>360</v>
      </c>
      <c r="D28" s="1">
        <f t="shared" si="16"/>
        <v>3.5999999999999997E-4</v>
      </c>
      <c r="E28" s="1">
        <f t="shared" si="17"/>
        <v>2777.7777777777778</v>
      </c>
      <c r="F28" s="1">
        <f t="shared" si="18"/>
        <v>1.4921872253429863E-2</v>
      </c>
      <c r="G28" s="1">
        <f t="shared" si="19"/>
        <v>4.9218722534298629E-3</v>
      </c>
      <c r="H28" s="5">
        <f t="shared" si="20"/>
        <v>0.49218722534298626</v>
      </c>
      <c r="I28" s="1">
        <v>19.59</v>
      </c>
      <c r="J28" s="3">
        <f t="shared" si="21"/>
        <v>10.88314019171059</v>
      </c>
      <c r="K28" s="3">
        <f t="shared" si="22"/>
        <v>10.88314019171059</v>
      </c>
      <c r="L28" s="1">
        <f t="shared" si="23"/>
        <v>3393.2948648036036</v>
      </c>
      <c r="M28" s="1">
        <f t="shared" si="7"/>
        <v>294.69882218970611</v>
      </c>
    </row>
    <row r="29" spans="1:13" x14ac:dyDescent="0.25">
      <c r="A29" s="2">
        <v>0.01</v>
      </c>
      <c r="B29" s="2">
        <v>9.9999999999999995E-8</v>
      </c>
      <c r="C29" s="1">
        <v>256</v>
      </c>
      <c r="D29" s="1">
        <f t="shared" si="16"/>
        <v>2.5599999999999999E-4</v>
      </c>
      <c r="E29" s="1">
        <f t="shared" si="17"/>
        <v>3906.25</v>
      </c>
      <c r="F29" s="1">
        <f t="shared" si="18"/>
        <v>1.6600490771618175E-2</v>
      </c>
      <c r="G29" s="1">
        <f t="shared" si="19"/>
        <v>6.6004907716181744E-3</v>
      </c>
      <c r="H29" s="5">
        <f t="shared" si="20"/>
        <v>0.66004907716181738</v>
      </c>
      <c r="I29" s="1">
        <v>19.59</v>
      </c>
      <c r="J29" s="3">
        <f t="shared" si="21"/>
        <v>16.142305564922815</v>
      </c>
      <c r="K29" s="3">
        <f t="shared" si="22"/>
        <v>16.142305564922815</v>
      </c>
      <c r="L29" s="1">
        <f t="shared" si="23"/>
        <v>5033.0696485251929</v>
      </c>
      <c r="M29" s="1">
        <f t="shared" si="7"/>
        <v>198.6859053883793</v>
      </c>
    </row>
    <row r="30" spans="1:13" x14ac:dyDescent="0.25">
      <c r="A30" s="2">
        <v>0.01</v>
      </c>
      <c r="B30" s="2">
        <v>6.8E-8</v>
      </c>
      <c r="C30" s="1">
        <v>202</v>
      </c>
      <c r="D30" s="1">
        <f t="shared" si="16"/>
        <v>2.02E-4</v>
      </c>
      <c r="E30" s="1">
        <f t="shared" si="17"/>
        <v>4950.4950495049507</v>
      </c>
      <c r="F30" s="1">
        <f t="shared" si="18"/>
        <v>1.5199693241009608E-2</v>
      </c>
      <c r="G30" s="1">
        <f t="shared" si="19"/>
        <v>5.1996932410096081E-3</v>
      </c>
      <c r="H30" s="5">
        <f t="shared" si="20"/>
        <v>0.51996932410096075</v>
      </c>
      <c r="I30" s="1">
        <v>19.59</v>
      </c>
      <c r="J30" s="3">
        <f t="shared" si="21"/>
        <v>19.575420848580155</v>
      </c>
      <c r="K30" s="3">
        <f t="shared" si="22"/>
        <v>19.575420848580155</v>
      </c>
      <c r="L30" s="1">
        <f t="shared" si="23"/>
        <v>6103.4934652822731</v>
      </c>
      <c r="M30" s="1">
        <f t="shared" si="7"/>
        <v>163.84059484755298</v>
      </c>
    </row>
    <row r="31" spans="1:13" x14ac:dyDescent="0.25">
      <c r="A31" s="2">
        <v>0.01</v>
      </c>
      <c r="B31" s="2">
        <v>4.6999999999999997E-8</v>
      </c>
      <c r="C31" s="1">
        <v>172</v>
      </c>
      <c r="D31" s="1">
        <f t="shared" si="16"/>
        <v>1.7199999999999998E-4</v>
      </c>
      <c r="E31" s="1">
        <f t="shared" si="17"/>
        <v>5813.9534883720935</v>
      </c>
      <c r="F31" s="1">
        <f t="shared" si="18"/>
        <v>1.5944100854347776E-2</v>
      </c>
      <c r="G31" s="1">
        <f t="shared" si="19"/>
        <v>5.9441008543477756E-3</v>
      </c>
      <c r="H31" s="5">
        <f t="shared" si="20"/>
        <v>0.59441008543477758</v>
      </c>
      <c r="I31" s="1">
        <v>19.59</v>
      </c>
      <c r="J31" s="3">
        <f t="shared" si="21"/>
        <v>23.545972639838823</v>
      </c>
      <c r="K31" s="3">
        <f t="shared" si="22"/>
        <v>23.545972639838819</v>
      </c>
      <c r="L31" s="1">
        <f t="shared" si="23"/>
        <v>7341.4866149043846</v>
      </c>
      <c r="M31" s="1">
        <f t="shared" si="7"/>
        <v>136.21219413106891</v>
      </c>
    </row>
    <row r="32" spans="1:13" x14ac:dyDescent="0.25">
      <c r="A32" s="2">
        <v>0.01</v>
      </c>
      <c r="B32" s="2">
        <v>2.1999999999999998E-8</v>
      </c>
      <c r="C32" s="1">
        <v>116</v>
      </c>
      <c r="D32" s="1">
        <f t="shared" si="16"/>
        <v>1.16E-4</v>
      </c>
      <c r="E32" s="1">
        <f t="shared" si="17"/>
        <v>8620.689655172413</v>
      </c>
      <c r="F32" s="1">
        <f t="shared" si="18"/>
        <v>1.5492956253252494E-2</v>
      </c>
      <c r="G32" s="1">
        <f t="shared" si="19"/>
        <v>5.4929562532524939E-3</v>
      </c>
      <c r="H32" s="5">
        <f t="shared" si="20"/>
        <v>0.54929562532524934</v>
      </c>
      <c r="I32" s="1">
        <v>19.59</v>
      </c>
      <c r="J32" s="3">
        <f t="shared" si="21"/>
        <v>34.415511100727009</v>
      </c>
      <c r="K32" s="3">
        <f t="shared" si="22"/>
        <v>34.415511100727009</v>
      </c>
      <c r="L32" s="1">
        <f t="shared" si="23"/>
        <v>10730.540545332517</v>
      </c>
      <c r="M32" s="1">
        <f t="shared" si="7"/>
        <v>93.191950188844118</v>
      </c>
    </row>
    <row r="33" spans="1:13" x14ac:dyDescent="0.25">
      <c r="A33" s="2">
        <v>0.01</v>
      </c>
      <c r="B33" s="2">
        <v>1E-8</v>
      </c>
      <c r="C33" s="1">
        <v>80</v>
      </c>
      <c r="D33" s="1">
        <f t="shared" si="16"/>
        <v>7.9999999999999993E-5</v>
      </c>
      <c r="E33" s="1">
        <f t="shared" si="17"/>
        <v>12500.000000000002</v>
      </c>
      <c r="F33" s="1">
        <f t="shared" si="18"/>
        <v>1.6211416769158365E-2</v>
      </c>
      <c r="G33" s="1">
        <f t="shared" si="19"/>
        <v>6.2114167691583646E-3</v>
      </c>
      <c r="H33" s="5">
        <f t="shared" si="20"/>
        <v>0.62114167691583644</v>
      </c>
      <c r="I33" s="1">
        <v>19.59</v>
      </c>
      <c r="J33" s="3">
        <f t="shared" si="21"/>
        <v>51.046452271567127</v>
      </c>
      <c r="K33" s="3">
        <f t="shared" si="22"/>
        <v>51.046452271567119</v>
      </c>
      <c r="L33" s="1">
        <f t="shared" si="23"/>
        <v>15915.963711602735</v>
      </c>
      <c r="M33" s="1">
        <f t="shared" si="7"/>
        <v>62.83000000000002</v>
      </c>
    </row>
    <row r="34" spans="1:13" x14ac:dyDescent="0.25">
      <c r="A34" s="2">
        <v>0.01</v>
      </c>
      <c r="B34" s="2">
        <v>4.6999999999999999E-9</v>
      </c>
      <c r="C34" s="1">
        <v>54</v>
      </c>
      <c r="D34" s="1">
        <f t="shared" si="16"/>
        <v>5.3999999999999998E-5</v>
      </c>
      <c r="E34" s="1">
        <f t="shared" si="17"/>
        <v>18518.518518518518</v>
      </c>
      <c r="F34" s="1">
        <f t="shared" si="18"/>
        <v>1.5715588862654856E-2</v>
      </c>
      <c r="G34" s="1">
        <f t="shared" si="19"/>
        <v>5.7155888626548561E-3</v>
      </c>
      <c r="H34" s="5">
        <f t="shared" si="20"/>
        <v>0.57155888626548557</v>
      </c>
      <c r="I34" s="1">
        <v>19.59</v>
      </c>
      <c r="J34" s="3">
        <f t="shared" si="21"/>
        <v>74.458903265898201</v>
      </c>
      <c r="K34" s="3">
        <f t="shared" si="22"/>
        <v>74.458903265898186</v>
      </c>
      <c r="L34" s="1">
        <f t="shared" si="23"/>
        <v>23215.819114737315</v>
      </c>
      <c r="M34" s="1">
        <f t="shared" si="7"/>
        <v>43.074077854319768</v>
      </c>
    </row>
    <row r="35" spans="1:13" x14ac:dyDescent="0.25">
      <c r="A35" s="2">
        <v>0.01</v>
      </c>
      <c r="B35" s="2">
        <v>2.1999999999999998E-9</v>
      </c>
      <c r="C35" s="1">
        <v>36</v>
      </c>
      <c r="D35" s="1">
        <f t="shared" si="16"/>
        <v>3.6000000000000001E-5</v>
      </c>
      <c r="E35" s="1">
        <f t="shared" si="17"/>
        <v>27777.777777777777</v>
      </c>
      <c r="F35" s="1">
        <f t="shared" si="18"/>
        <v>1.4921872253429867E-2</v>
      </c>
      <c r="G35" s="1">
        <f t="shared" si="19"/>
        <v>4.9218722534298664E-3</v>
      </c>
      <c r="H35" s="5">
        <f t="shared" si="20"/>
        <v>0.49218722534298665</v>
      </c>
      <c r="I35" s="1">
        <v>19.59</v>
      </c>
      <c r="J35" s="3">
        <f t="shared" si="21"/>
        <v>108.83140191710589</v>
      </c>
      <c r="K35" s="3">
        <f t="shared" si="22"/>
        <v>108.83140191710589</v>
      </c>
      <c r="L35" s="1">
        <f t="shared" si="23"/>
        <v>33932.948648036036</v>
      </c>
      <c r="M35" s="1">
        <f t="shared" si="7"/>
        <v>29.469882218970614</v>
      </c>
    </row>
    <row r="36" spans="1:13" x14ac:dyDescent="0.25">
      <c r="A36" s="2">
        <v>0.01</v>
      </c>
      <c r="B36" s="2">
        <v>1.0000000000000001E-9</v>
      </c>
      <c r="C36" s="1">
        <v>24</v>
      </c>
      <c r="D36" s="1">
        <f t="shared" si="16"/>
        <v>2.4000000000000001E-5</v>
      </c>
      <c r="E36" s="1">
        <f t="shared" si="17"/>
        <v>41666.666666666664</v>
      </c>
      <c r="F36" s="1">
        <f t="shared" si="18"/>
        <v>1.4590275092242533E-2</v>
      </c>
      <c r="G36" s="1">
        <f t="shared" si="19"/>
        <v>4.5902750922425326E-3</v>
      </c>
      <c r="H36" s="5">
        <f t="shared" si="20"/>
        <v>0.45902750922425323</v>
      </c>
      <c r="I36" s="1">
        <v>19.59</v>
      </c>
      <c r="J36" s="3">
        <f t="shared" si="21"/>
        <v>161.42305564922816</v>
      </c>
      <c r="K36" s="3">
        <f t="shared" si="22"/>
        <v>161.42305564922813</v>
      </c>
      <c r="L36" s="1">
        <f t="shared" si="23"/>
        <v>50330.69648525193</v>
      </c>
      <c r="M36" s="1">
        <f t="shared" si="7"/>
        <v>19.868590538837932</v>
      </c>
    </row>
    <row r="38" spans="1:13" x14ac:dyDescent="0.25">
      <c r="A38" s="2">
        <v>4.7000000000000002E-3</v>
      </c>
      <c r="B38" s="2">
        <v>9.9999999999999995E-7</v>
      </c>
      <c r="C38" s="1">
        <v>462</v>
      </c>
      <c r="D38" s="1">
        <f t="shared" ref="D38:D48" si="24">C38*0.000001</f>
        <v>4.6199999999999995E-4</v>
      </c>
      <c r="E38" s="1">
        <f t="shared" si="17"/>
        <v>2164.5021645021648</v>
      </c>
      <c r="F38" s="1">
        <f t="shared" ref="F38:F48" si="25">1/(B38*E38*E38*4*3.14159*3.14159)</f>
        <v>5.4066088138691234E-3</v>
      </c>
      <c r="G38" s="1">
        <f t="shared" ref="G38:G48" si="26">F38-A38</f>
        <v>7.066088138691232E-4</v>
      </c>
      <c r="H38" s="5">
        <f t="shared" ref="H38:H48" si="27">G38/A38</f>
        <v>0.1503423008232177</v>
      </c>
      <c r="I38" s="1">
        <v>9.2439999999999998</v>
      </c>
      <c r="J38" s="3">
        <f t="shared" ref="J38:J48" si="28">SQRT(A38/B38)/I38</f>
        <v>7.4163290787549156</v>
      </c>
      <c r="K38" s="3">
        <f t="shared" ref="K38:K48" si="29">2*3.1415*L38*A38/I38</f>
        <v>7.4163290787549156</v>
      </c>
      <c r="L38" s="1">
        <f t="shared" ref="L38:L48" si="30">1/(2*3.1415*SQRT(A38*B38))</f>
        <v>2321.5819114737315</v>
      </c>
      <c r="M38" s="1">
        <f t="shared" si="7"/>
        <v>430.74077854319768</v>
      </c>
    </row>
    <row r="39" spans="1:13" x14ac:dyDescent="0.25">
      <c r="A39" s="2">
        <v>4.7000000000000002E-3</v>
      </c>
      <c r="B39" s="2">
        <v>4.7E-7</v>
      </c>
      <c r="C39" s="1">
        <v>340</v>
      </c>
      <c r="D39" s="1">
        <f t="shared" si="24"/>
        <v>3.3999999999999997E-4</v>
      </c>
      <c r="E39" s="1">
        <f t="shared" si="17"/>
        <v>2941.1764705882356</v>
      </c>
      <c r="F39" s="1">
        <f t="shared" si="25"/>
        <v>6.2301854338919797E-3</v>
      </c>
      <c r="G39" s="1">
        <f t="shared" si="26"/>
        <v>1.5301854338919795E-3</v>
      </c>
      <c r="H39" s="5">
        <f t="shared" si="27"/>
        <v>0.32557136891318711</v>
      </c>
      <c r="I39" s="1">
        <v>9.2439999999999998</v>
      </c>
      <c r="J39" s="3">
        <f t="shared" si="28"/>
        <v>10.817827780181739</v>
      </c>
      <c r="K39" s="3">
        <f t="shared" si="29"/>
        <v>10.817827780181739</v>
      </c>
      <c r="L39" s="1">
        <f t="shared" si="30"/>
        <v>3386.3752577878163</v>
      </c>
      <c r="M39" s="1">
        <f t="shared" si="7"/>
        <v>295.30099999999999</v>
      </c>
    </row>
    <row r="40" spans="1:13" x14ac:dyDescent="0.25">
      <c r="A40" s="2">
        <v>4.7000000000000002E-3</v>
      </c>
      <c r="B40" s="2">
        <v>2.2000000000000001E-7</v>
      </c>
      <c r="C40" s="1">
        <v>238</v>
      </c>
      <c r="D40" s="1">
        <f t="shared" si="24"/>
        <v>2.3799999999999998E-4</v>
      </c>
      <c r="E40" s="1">
        <f t="shared" si="17"/>
        <v>4201.680672268908</v>
      </c>
      <c r="F40" s="1">
        <f t="shared" si="25"/>
        <v>6.5218713882969209E-3</v>
      </c>
      <c r="G40" s="1">
        <f t="shared" si="26"/>
        <v>1.8218713882969207E-3</v>
      </c>
      <c r="H40" s="5">
        <f t="shared" si="27"/>
        <v>0.38763221027594058</v>
      </c>
      <c r="I40" s="1">
        <v>9.2439999999999998</v>
      </c>
      <c r="J40" s="3">
        <f t="shared" si="28"/>
        <v>15.811666723194923</v>
      </c>
      <c r="K40" s="3">
        <f t="shared" si="29"/>
        <v>15.811666723194923</v>
      </c>
      <c r="L40" s="1">
        <f t="shared" si="30"/>
        <v>4949.6292660442687</v>
      </c>
      <c r="M40" s="1">
        <f t="shared" si="7"/>
        <v>202.03533360776279</v>
      </c>
    </row>
    <row r="41" spans="1:13" x14ac:dyDescent="0.25">
      <c r="A41" s="2">
        <v>4.7000000000000002E-3</v>
      </c>
      <c r="B41" s="2">
        <v>9.9999999999999995E-8</v>
      </c>
      <c r="C41" s="1">
        <v>170</v>
      </c>
      <c r="D41" s="1">
        <f t="shared" si="24"/>
        <v>1.6999999999999999E-4</v>
      </c>
      <c r="E41" s="1">
        <f t="shared" si="17"/>
        <v>5882.3529411764712</v>
      </c>
      <c r="F41" s="1">
        <f t="shared" si="25"/>
        <v>7.3204678848230757E-3</v>
      </c>
      <c r="G41" s="1">
        <f t="shared" si="26"/>
        <v>2.6204678848230755E-3</v>
      </c>
      <c r="H41" s="5">
        <f t="shared" si="27"/>
        <v>0.55754635847299472</v>
      </c>
      <c r="I41" s="1">
        <v>9.2439999999999998</v>
      </c>
      <c r="J41" s="3">
        <f t="shared" si="28"/>
        <v>23.45249176620381</v>
      </c>
      <c r="K41" s="3">
        <f t="shared" si="29"/>
        <v>23.452491766203806</v>
      </c>
      <c r="L41" s="1">
        <f t="shared" si="30"/>
        <v>7341.4866149043846</v>
      </c>
      <c r="M41" s="1">
        <f t="shared" si="7"/>
        <v>136.21219413106891</v>
      </c>
    </row>
    <row r="42" spans="1:13" x14ac:dyDescent="0.25">
      <c r="A42" s="2">
        <v>4.7000000000000002E-3</v>
      </c>
      <c r="B42" s="2">
        <v>6.8E-8</v>
      </c>
      <c r="C42" s="1">
        <v>134</v>
      </c>
      <c r="D42" s="1">
        <f t="shared" si="24"/>
        <v>1.34E-4</v>
      </c>
      <c r="E42" s="1">
        <f t="shared" si="17"/>
        <v>7462.686567164179</v>
      </c>
      <c r="F42" s="1">
        <f t="shared" si="25"/>
        <v>6.6886994372014627E-3</v>
      </c>
      <c r="G42" s="1">
        <f t="shared" si="26"/>
        <v>1.9886994372014626E-3</v>
      </c>
      <c r="H42" s="5">
        <f t="shared" si="27"/>
        <v>0.42312753983009838</v>
      </c>
      <c r="I42" s="1">
        <v>9.2439999999999998</v>
      </c>
      <c r="J42" s="3">
        <f t="shared" si="28"/>
        <v>28.440323745878469</v>
      </c>
      <c r="K42" s="3">
        <f t="shared" si="29"/>
        <v>28.440323745878462</v>
      </c>
      <c r="L42" s="1">
        <f t="shared" si="30"/>
        <v>8902.8602242085362</v>
      </c>
      <c r="M42" s="1">
        <f t="shared" si="7"/>
        <v>112.32345277990703</v>
      </c>
    </row>
    <row r="43" spans="1:13" x14ac:dyDescent="0.25">
      <c r="A43" s="2">
        <v>4.7000000000000002E-3</v>
      </c>
      <c r="B43" s="2">
        <v>4.6999999999999997E-8</v>
      </c>
      <c r="C43" s="1">
        <v>110</v>
      </c>
      <c r="D43" s="1">
        <f t="shared" si="24"/>
        <v>1.0999999999999999E-4</v>
      </c>
      <c r="E43" s="1">
        <f t="shared" si="17"/>
        <v>9090.9090909090919</v>
      </c>
      <c r="F43" s="1">
        <f t="shared" si="25"/>
        <v>6.5212148572744771E-3</v>
      </c>
      <c r="G43" s="1">
        <f t="shared" si="26"/>
        <v>1.8212148572744769E-3</v>
      </c>
      <c r="H43" s="5">
        <f t="shared" si="27"/>
        <v>0.38749252282435676</v>
      </c>
      <c r="I43" s="1">
        <v>9.2439999999999998</v>
      </c>
      <c r="J43" s="3">
        <f t="shared" si="28"/>
        <v>34.208975120817605</v>
      </c>
      <c r="K43" s="3">
        <f t="shared" si="29"/>
        <v>34.208975120817605</v>
      </c>
      <c r="L43" s="1">
        <f t="shared" si="30"/>
        <v>10708.658826649349</v>
      </c>
      <c r="M43" s="1">
        <f t="shared" si="7"/>
        <v>93.382375532538262</v>
      </c>
    </row>
    <row r="44" spans="1:13" x14ac:dyDescent="0.25">
      <c r="A44" s="2">
        <v>4.7000000000000002E-3</v>
      </c>
      <c r="B44" s="2">
        <v>2.1999999999999998E-8</v>
      </c>
      <c r="C44" s="1">
        <v>78</v>
      </c>
      <c r="D44" s="1">
        <f t="shared" si="24"/>
        <v>7.7999999999999999E-5</v>
      </c>
      <c r="E44" s="1">
        <f t="shared" si="17"/>
        <v>12820.51282051282</v>
      </c>
      <c r="F44" s="1">
        <f t="shared" si="25"/>
        <v>7.0049900300823533E-3</v>
      </c>
      <c r="G44" s="1">
        <f t="shared" si="26"/>
        <v>2.3049900300823531E-3</v>
      </c>
      <c r="H44" s="5">
        <f t="shared" si="27"/>
        <v>0.49042341065581979</v>
      </c>
      <c r="I44" s="1">
        <v>9.2439999999999998</v>
      </c>
      <c r="J44" s="3">
        <f t="shared" si="28"/>
        <v>50.000880448787072</v>
      </c>
      <c r="K44" s="3">
        <f t="shared" si="29"/>
        <v>50.000880448787072</v>
      </c>
      <c r="L44" s="1">
        <f t="shared" si="30"/>
        <v>15652.102054127403</v>
      </c>
      <c r="M44" s="1">
        <f t="shared" si="7"/>
        <v>63.889182203249412</v>
      </c>
    </row>
    <row r="45" spans="1:13" x14ac:dyDescent="0.25">
      <c r="A45" s="2">
        <v>4.7000000000000002E-3</v>
      </c>
      <c r="B45" s="2">
        <v>1E-8</v>
      </c>
      <c r="C45" s="1">
        <v>54</v>
      </c>
      <c r="D45" s="1">
        <f t="shared" si="24"/>
        <v>5.3999999999999998E-5</v>
      </c>
      <c r="E45" s="1">
        <f t="shared" si="17"/>
        <v>18518.518518518518</v>
      </c>
      <c r="F45" s="1">
        <f t="shared" si="25"/>
        <v>7.3863267654477836E-3</v>
      </c>
      <c r="G45" s="1">
        <f t="shared" si="26"/>
        <v>2.6863267654477834E-3</v>
      </c>
      <c r="H45" s="5">
        <f t="shared" si="27"/>
        <v>0.57155888626548579</v>
      </c>
      <c r="I45" s="1">
        <v>9.2439999999999998</v>
      </c>
      <c r="J45" s="3">
        <f t="shared" si="28"/>
        <v>74.163290787549158</v>
      </c>
      <c r="K45" s="3">
        <f t="shared" si="29"/>
        <v>74.163290787549158</v>
      </c>
      <c r="L45" s="1">
        <f t="shared" si="30"/>
        <v>23215.819114737311</v>
      </c>
      <c r="M45" s="1">
        <f t="shared" si="7"/>
        <v>43.074077854319775</v>
      </c>
    </row>
    <row r="46" spans="1:13" x14ac:dyDescent="0.25">
      <c r="A46" s="2">
        <v>4.7000000000000002E-3</v>
      </c>
      <c r="B46" s="2">
        <v>4.6999999999999999E-9</v>
      </c>
      <c r="C46" s="1">
        <v>36</v>
      </c>
      <c r="D46" s="1">
        <f t="shared" si="24"/>
        <v>3.6000000000000001E-5</v>
      </c>
      <c r="E46" s="1">
        <f t="shared" si="17"/>
        <v>27777.777777777777</v>
      </c>
      <c r="F46" s="1">
        <f t="shared" si="25"/>
        <v>6.9847061611799368E-3</v>
      </c>
      <c r="G46" s="1">
        <f t="shared" si="26"/>
        <v>2.2847061611799366E-3</v>
      </c>
      <c r="H46" s="5">
        <f t="shared" si="27"/>
        <v>0.48610769386807162</v>
      </c>
      <c r="I46" s="1">
        <v>9.2439999999999998</v>
      </c>
      <c r="J46" s="3">
        <f t="shared" si="28"/>
        <v>108.17827780181742</v>
      </c>
      <c r="K46" s="3">
        <f t="shared" si="29"/>
        <v>108.17827780181742</v>
      </c>
      <c r="L46" s="1">
        <f t="shared" si="30"/>
        <v>33863.752577878164</v>
      </c>
      <c r="M46" s="1">
        <f t="shared" si="7"/>
        <v>29.530100000000004</v>
      </c>
    </row>
    <row r="47" spans="1:13" x14ac:dyDescent="0.25">
      <c r="A47" s="2">
        <v>4.7000000000000002E-3</v>
      </c>
      <c r="B47" s="2">
        <v>2.1999999999999998E-9</v>
      </c>
      <c r="C47" s="1">
        <v>24</v>
      </c>
      <c r="D47" s="1">
        <f t="shared" si="24"/>
        <v>2.4000000000000001E-5</v>
      </c>
      <c r="E47" s="1">
        <f t="shared" si="17"/>
        <v>41666.666666666664</v>
      </c>
      <c r="F47" s="1">
        <f t="shared" si="25"/>
        <v>6.6319432237466076E-3</v>
      </c>
      <c r="G47" s="1">
        <f t="shared" si="26"/>
        <v>1.9319432237466074E-3</v>
      </c>
      <c r="H47" s="5">
        <f t="shared" si="27"/>
        <v>0.4110517497333207</v>
      </c>
      <c r="I47" s="1">
        <v>9.2439999999999998</v>
      </c>
      <c r="J47" s="3">
        <f t="shared" si="28"/>
        <v>158.11666723194926</v>
      </c>
      <c r="K47" s="3">
        <f t="shared" si="29"/>
        <v>158.11666723194926</v>
      </c>
      <c r="L47" s="1">
        <f t="shared" si="30"/>
        <v>49496.292660442698</v>
      </c>
      <c r="M47" s="1">
        <f t="shared" si="7"/>
        <v>20.203533360776277</v>
      </c>
    </row>
    <row r="48" spans="1:13" x14ac:dyDescent="0.25">
      <c r="A48" s="2">
        <v>4.7000000000000002E-3</v>
      </c>
      <c r="B48" s="2">
        <v>1.0000000000000001E-9</v>
      </c>
      <c r="C48" s="1">
        <v>16</v>
      </c>
      <c r="D48" s="1">
        <f t="shared" si="24"/>
        <v>1.5999999999999999E-5</v>
      </c>
      <c r="E48" s="1">
        <f t="shared" si="17"/>
        <v>62500</v>
      </c>
      <c r="F48" s="1">
        <f t="shared" si="25"/>
        <v>6.4845667076633487E-3</v>
      </c>
      <c r="G48" s="1">
        <f t="shared" si="26"/>
        <v>1.7845667076633485E-3</v>
      </c>
      <c r="H48" s="5">
        <f t="shared" si="27"/>
        <v>0.37969504418369115</v>
      </c>
      <c r="I48" s="1">
        <v>9.2439999999999998</v>
      </c>
      <c r="J48" s="3">
        <f t="shared" si="28"/>
        <v>234.52491766203809</v>
      </c>
      <c r="K48" s="3">
        <f t="shared" si="29"/>
        <v>234.52491766203809</v>
      </c>
      <c r="L48" s="1">
        <f t="shared" si="30"/>
        <v>73414.866149043854</v>
      </c>
      <c r="M48" s="1">
        <f t="shared" si="7"/>
        <v>13.621219413106889</v>
      </c>
    </row>
    <row r="50" spans="1:13" x14ac:dyDescent="0.25">
      <c r="A50" s="2">
        <v>2.2000000000000001E-3</v>
      </c>
      <c r="B50" s="2">
        <v>9.9999999999999995E-7</v>
      </c>
      <c r="C50" s="1">
        <v>256</v>
      </c>
      <c r="D50" s="1">
        <f t="shared" ref="D50:D60" si="31">C50*0.000001</f>
        <v>2.5599999999999999E-4</v>
      </c>
      <c r="E50" s="1">
        <f t="shared" si="17"/>
        <v>3906.25</v>
      </c>
      <c r="F50" s="1">
        <f t="shared" ref="F50:F60" si="32">1/(B50*E50*E50*4*3.14159*3.14159)</f>
        <v>1.6600490771618171E-3</v>
      </c>
      <c r="G50" s="1">
        <f t="shared" ref="G50:G60" si="33">F50-A50</f>
        <v>-5.3995092283818302E-4</v>
      </c>
      <c r="H50" s="5">
        <f t="shared" ref="H50:H60" si="34">G50/A50</f>
        <v>-0.24543223765371955</v>
      </c>
      <c r="I50" s="1">
        <v>4.5999999999999996</v>
      </c>
      <c r="J50" s="3">
        <f t="shared" ref="J50:J60" si="35">SQRT(A50/B50)/I50</f>
        <v>10.196555999616153</v>
      </c>
      <c r="K50" s="3">
        <f t="shared" ref="K50:K60" si="36">2*3.1415*L50*A50/I50</f>
        <v>10.196555999616155</v>
      </c>
      <c r="L50" s="1">
        <f t="shared" ref="L50:L60" si="37">1/(2*3.1415*SQRT(A50*B50))</f>
        <v>3393.2948648036045</v>
      </c>
      <c r="M50" s="1">
        <f t="shared" si="7"/>
        <v>294.69882218970605</v>
      </c>
    </row>
    <row r="51" spans="1:13" x14ac:dyDescent="0.25">
      <c r="A51" s="2">
        <v>2.2000000000000001E-3</v>
      </c>
      <c r="B51" s="2">
        <v>4.7E-7</v>
      </c>
      <c r="C51" s="1">
        <v>228</v>
      </c>
      <c r="D51" s="1">
        <f t="shared" si="31"/>
        <v>2.2799999999999999E-4</v>
      </c>
      <c r="E51" s="1">
        <f t="shared" si="17"/>
        <v>4385.9649122807023</v>
      </c>
      <c r="F51" s="1">
        <f t="shared" si="32"/>
        <v>2.8016432490955067E-3</v>
      </c>
      <c r="G51" s="1">
        <f t="shared" si="33"/>
        <v>6.016432490955066E-4</v>
      </c>
      <c r="H51" s="5">
        <f t="shared" si="34"/>
        <v>0.27347420413432116</v>
      </c>
      <c r="I51" s="1">
        <v>4.5999999999999996</v>
      </c>
      <c r="J51" s="3">
        <f t="shared" si="35"/>
        <v>14.873205541918159</v>
      </c>
      <c r="K51" s="3">
        <f t="shared" si="36"/>
        <v>14.873205541918159</v>
      </c>
      <c r="L51" s="1">
        <f t="shared" si="37"/>
        <v>4949.6292660442687</v>
      </c>
      <c r="M51" s="1">
        <f t="shared" si="7"/>
        <v>202.03533360776279</v>
      </c>
    </row>
    <row r="52" spans="1:13" x14ac:dyDescent="0.25">
      <c r="A52" s="2">
        <v>2.2000000000000001E-3</v>
      </c>
      <c r="B52" s="2">
        <v>2.2000000000000001E-7</v>
      </c>
      <c r="C52" s="1">
        <v>162</v>
      </c>
      <c r="D52" s="1">
        <f t="shared" si="31"/>
        <v>1.6199999999999998E-4</v>
      </c>
      <c r="E52" s="1">
        <f t="shared" si="17"/>
        <v>6172.8395061728406</v>
      </c>
      <c r="F52" s="1">
        <f t="shared" si="32"/>
        <v>3.0216791313195462E-3</v>
      </c>
      <c r="G52" s="1">
        <f t="shared" si="33"/>
        <v>8.2167913131954602E-4</v>
      </c>
      <c r="H52" s="5">
        <f t="shared" si="34"/>
        <v>0.37349051423615726</v>
      </c>
      <c r="I52" s="1">
        <v>4.5999999999999996</v>
      </c>
      <c r="J52" s="3">
        <f t="shared" si="35"/>
        <v>21.739130434782609</v>
      </c>
      <c r="K52" s="3">
        <f t="shared" si="36"/>
        <v>21.739130434782609</v>
      </c>
      <c r="L52" s="1">
        <f t="shared" si="37"/>
        <v>7234.5289598194249</v>
      </c>
      <c r="M52" s="1">
        <f t="shared" si="7"/>
        <v>138.22600000000003</v>
      </c>
    </row>
    <row r="53" spans="1:13" x14ac:dyDescent="0.25">
      <c r="A53" s="2">
        <v>2.2000000000000001E-3</v>
      </c>
      <c r="B53" s="2">
        <v>9.9999999999999995E-8</v>
      </c>
      <c r="C53" s="1">
        <v>116</v>
      </c>
      <c r="D53" s="1">
        <f t="shared" si="31"/>
        <v>1.16E-4</v>
      </c>
      <c r="E53" s="1">
        <f t="shared" si="17"/>
        <v>8620.689655172413</v>
      </c>
      <c r="F53" s="1">
        <f t="shared" si="32"/>
        <v>3.408450375715548E-3</v>
      </c>
      <c r="G53" s="1">
        <f t="shared" si="33"/>
        <v>1.2084503757155479E-3</v>
      </c>
      <c r="H53" s="5">
        <f t="shared" si="34"/>
        <v>0.549295625325249</v>
      </c>
      <c r="I53" s="1">
        <v>4.5999999999999996</v>
      </c>
      <c r="J53" s="3">
        <f t="shared" si="35"/>
        <v>32.244341248242016</v>
      </c>
      <c r="K53" s="3">
        <f t="shared" si="36"/>
        <v>32.244341248242016</v>
      </c>
      <c r="L53" s="1">
        <f t="shared" si="37"/>
        <v>10730.540545332517</v>
      </c>
      <c r="M53" s="1">
        <f t="shared" si="7"/>
        <v>93.191950188844118</v>
      </c>
    </row>
    <row r="54" spans="1:13" x14ac:dyDescent="0.25">
      <c r="A54" s="2">
        <v>2.2000000000000001E-3</v>
      </c>
      <c r="B54" s="2">
        <v>6.8E-8</v>
      </c>
      <c r="C54" s="1">
        <v>92</v>
      </c>
      <c r="D54" s="1">
        <f t="shared" si="31"/>
        <v>9.2E-5</v>
      </c>
      <c r="E54" s="1">
        <f t="shared" si="17"/>
        <v>10869.565217391304</v>
      </c>
      <c r="F54" s="1">
        <f t="shared" si="32"/>
        <v>3.152882158413522E-3</v>
      </c>
      <c r="G54" s="1">
        <f t="shared" si="33"/>
        <v>9.5288215841352183E-4</v>
      </c>
      <c r="H54" s="5">
        <f t="shared" si="34"/>
        <v>0.43312825382432807</v>
      </c>
      <c r="I54" s="1">
        <v>4.5999999999999996</v>
      </c>
      <c r="J54" s="3">
        <f t="shared" si="35"/>
        <v>39.102007292635953</v>
      </c>
      <c r="K54" s="3">
        <f t="shared" si="36"/>
        <v>39.102007292635946</v>
      </c>
      <c r="L54" s="1">
        <f t="shared" si="37"/>
        <v>13012.691790699675</v>
      </c>
      <c r="M54" s="1">
        <f t="shared" si="7"/>
        <v>76.848050817180805</v>
      </c>
    </row>
    <row r="55" spans="1:13" x14ac:dyDescent="0.25">
      <c r="A55" s="2">
        <v>2.2000000000000001E-3</v>
      </c>
      <c r="B55" s="2">
        <v>4.6999999999999997E-8</v>
      </c>
      <c r="C55" s="1">
        <v>78</v>
      </c>
      <c r="D55" s="1">
        <f t="shared" si="31"/>
        <v>7.7999999999999999E-5</v>
      </c>
      <c r="E55" s="1">
        <f t="shared" si="17"/>
        <v>12820.51282051282</v>
      </c>
      <c r="F55" s="1">
        <f t="shared" si="32"/>
        <v>3.2789315034428036E-3</v>
      </c>
      <c r="G55" s="1">
        <f t="shared" si="33"/>
        <v>1.0789315034428035E-3</v>
      </c>
      <c r="H55" s="5">
        <f t="shared" si="34"/>
        <v>0.49042341065581974</v>
      </c>
      <c r="I55" s="1">
        <v>4.5999999999999996</v>
      </c>
      <c r="J55" s="3">
        <f t="shared" si="35"/>
        <v>47.033205620300329</v>
      </c>
      <c r="K55" s="3">
        <f t="shared" si="36"/>
        <v>47.033205620300322</v>
      </c>
      <c r="L55" s="1">
        <f t="shared" si="37"/>
        <v>15652.102054127403</v>
      </c>
      <c r="M55" s="1">
        <f t="shared" si="7"/>
        <v>63.889182203249412</v>
      </c>
    </row>
    <row r="56" spans="1:13" x14ac:dyDescent="0.25">
      <c r="A56" s="2">
        <v>2.2000000000000001E-3</v>
      </c>
      <c r="B56" s="2">
        <v>2.1999999999999998E-8</v>
      </c>
      <c r="C56" s="1">
        <v>54</v>
      </c>
      <c r="D56" s="1">
        <f t="shared" si="31"/>
        <v>5.3999999999999998E-5</v>
      </c>
      <c r="E56" s="1">
        <f t="shared" si="17"/>
        <v>18518.518518518518</v>
      </c>
      <c r="F56" s="1">
        <f t="shared" si="32"/>
        <v>3.3574212570217196E-3</v>
      </c>
      <c r="G56" s="1">
        <f t="shared" si="33"/>
        <v>1.1574212570217195E-3</v>
      </c>
      <c r="H56" s="5">
        <f t="shared" si="34"/>
        <v>0.52610057137350885</v>
      </c>
      <c r="I56" s="1">
        <v>4.5999999999999996</v>
      </c>
      <c r="J56" s="3">
        <f t="shared" si="35"/>
        <v>68.745166525399569</v>
      </c>
      <c r="K56" s="3">
        <f t="shared" si="36"/>
        <v>68.745166525399569</v>
      </c>
      <c r="L56" s="1">
        <f t="shared" si="37"/>
        <v>22877.589311478154</v>
      </c>
      <c r="M56" s="1">
        <f t="shared" si="7"/>
        <v>43.710899185443445</v>
      </c>
    </row>
    <row r="57" spans="1:13" x14ac:dyDescent="0.25">
      <c r="A57" s="2">
        <v>2.2000000000000001E-3</v>
      </c>
      <c r="B57" s="2">
        <v>1E-8</v>
      </c>
      <c r="C57" s="1">
        <v>36</v>
      </c>
      <c r="D57" s="1">
        <f t="shared" si="31"/>
        <v>3.6000000000000001E-5</v>
      </c>
      <c r="E57" s="1">
        <f t="shared" si="17"/>
        <v>27777.777777777777</v>
      </c>
      <c r="F57" s="1">
        <f t="shared" si="32"/>
        <v>3.2828118957545704E-3</v>
      </c>
      <c r="G57" s="1">
        <f t="shared" si="33"/>
        <v>1.0828118957545703E-3</v>
      </c>
      <c r="H57" s="5">
        <f t="shared" si="34"/>
        <v>0.49218722534298648</v>
      </c>
      <c r="I57" s="1">
        <v>4.5999999999999996</v>
      </c>
      <c r="J57" s="3">
        <f t="shared" si="35"/>
        <v>101.96555999616153</v>
      </c>
      <c r="K57" s="3">
        <f t="shared" si="36"/>
        <v>101.96555999616153</v>
      </c>
      <c r="L57" s="1">
        <f t="shared" si="37"/>
        <v>33932.948648036036</v>
      </c>
      <c r="M57" s="1">
        <f t="shared" si="7"/>
        <v>29.469882218970614</v>
      </c>
    </row>
    <row r="58" spans="1:13" x14ac:dyDescent="0.25">
      <c r="A58" s="2">
        <v>2.2000000000000001E-3</v>
      </c>
      <c r="B58" s="2">
        <v>4.6999999999999999E-9</v>
      </c>
      <c r="C58" s="1">
        <v>24</v>
      </c>
      <c r="D58" s="1">
        <f t="shared" si="31"/>
        <v>2.4000000000000001E-5</v>
      </c>
      <c r="E58" s="1">
        <f t="shared" si="17"/>
        <v>41666.666666666664</v>
      </c>
      <c r="F58" s="1">
        <f t="shared" si="32"/>
        <v>3.1043138494133054E-3</v>
      </c>
      <c r="G58" s="1">
        <f t="shared" si="33"/>
        <v>9.0431384941330522E-4</v>
      </c>
      <c r="H58" s="5">
        <f t="shared" si="34"/>
        <v>0.41105174973332054</v>
      </c>
      <c r="I58" s="1">
        <v>4.5999999999999996</v>
      </c>
      <c r="J58" s="3">
        <f t="shared" si="35"/>
        <v>148.73205541918156</v>
      </c>
      <c r="K58" s="3">
        <f t="shared" si="36"/>
        <v>148.73205541918156</v>
      </c>
      <c r="L58" s="1">
        <f t="shared" si="37"/>
        <v>49496.292660442698</v>
      </c>
      <c r="M58" s="1">
        <f t="shared" si="7"/>
        <v>20.203533360776277</v>
      </c>
    </row>
    <row r="59" spans="1:13" x14ac:dyDescent="0.25">
      <c r="A59" s="2">
        <v>2.2000000000000001E-3</v>
      </c>
      <c r="B59" s="2">
        <v>2.1999999999999998E-9</v>
      </c>
      <c r="C59" s="1">
        <v>16</v>
      </c>
      <c r="D59" s="1">
        <f t="shared" si="31"/>
        <v>1.5999999999999999E-5</v>
      </c>
      <c r="E59" s="1">
        <f t="shared" si="17"/>
        <v>62500</v>
      </c>
      <c r="F59" s="1">
        <f t="shared" si="32"/>
        <v>2.9475303216651588E-3</v>
      </c>
      <c r="G59" s="1">
        <f t="shared" si="33"/>
        <v>7.4753032166515864E-4</v>
      </c>
      <c r="H59" s="5">
        <f t="shared" si="34"/>
        <v>0.33978650984779935</v>
      </c>
      <c r="I59" s="1">
        <v>4.5999999999999996</v>
      </c>
      <c r="J59" s="3">
        <f t="shared" si="35"/>
        <v>217.39130434782612</v>
      </c>
      <c r="K59" s="3">
        <f t="shared" si="36"/>
        <v>217.39130434782609</v>
      </c>
      <c r="L59" s="1">
        <f t="shared" si="37"/>
        <v>72345.289598194257</v>
      </c>
      <c r="M59" s="1">
        <f t="shared" si="7"/>
        <v>13.822600000000001</v>
      </c>
    </row>
    <row r="60" spans="1:13" x14ac:dyDescent="0.25">
      <c r="A60" s="2">
        <v>2.2000000000000001E-3</v>
      </c>
      <c r="B60" s="2">
        <v>1.0000000000000001E-9</v>
      </c>
      <c r="C60" s="1">
        <v>10</v>
      </c>
      <c r="D60" s="1">
        <f t="shared" si="31"/>
        <v>9.9999999999999991E-6</v>
      </c>
      <c r="E60" s="1">
        <f t="shared" si="17"/>
        <v>100000.00000000001</v>
      </c>
      <c r="F60" s="1">
        <f t="shared" si="32"/>
        <v>2.5330338701809942E-3</v>
      </c>
      <c r="G60" s="1">
        <f t="shared" si="33"/>
        <v>3.3303387018099404E-4</v>
      </c>
      <c r="H60" s="5">
        <f t="shared" si="34"/>
        <v>0.15137903190045182</v>
      </c>
      <c r="I60" s="1">
        <v>4.5999999999999996</v>
      </c>
      <c r="J60" s="3">
        <f t="shared" si="35"/>
        <v>322.44341248242017</v>
      </c>
      <c r="K60" s="3">
        <f t="shared" si="36"/>
        <v>322.44341248242023</v>
      </c>
      <c r="L60" s="1">
        <f t="shared" si="37"/>
        <v>107305.40545332518</v>
      </c>
      <c r="M60" s="1">
        <f t="shared" si="7"/>
        <v>9.319195018884411</v>
      </c>
    </row>
    <row r="62" spans="1:13" x14ac:dyDescent="0.25">
      <c r="A62" s="2">
        <v>1E-3</v>
      </c>
      <c r="B62" s="2">
        <v>9.9999999999999995E-7</v>
      </c>
      <c r="C62" s="1">
        <v>184</v>
      </c>
      <c r="D62" s="1">
        <f t="shared" ref="D62:D72" si="38">C62*0.000001</f>
        <v>1.84E-4</v>
      </c>
      <c r="E62" s="1">
        <f t="shared" si="17"/>
        <v>5434.782608695652</v>
      </c>
      <c r="F62" s="1">
        <f t="shared" ref="F62:F72" si="39">1/(B62*E62*E62*4*3.14159*3.14159)</f>
        <v>8.5758394708847804E-4</v>
      </c>
      <c r="G62" s="1">
        <f t="shared" ref="G62:G72" si="40">F62-A62</f>
        <v>-1.4241605291152198E-4</v>
      </c>
      <c r="H62" s="5">
        <f t="shared" ref="H62:H72" si="41">G62/A62</f>
        <v>-0.14241605291152198</v>
      </c>
      <c r="I62" s="1">
        <v>2.35</v>
      </c>
      <c r="J62" s="3">
        <f t="shared" ref="J62:J72" si="42">SQRT(A62/B62)/I62</f>
        <v>13.456500681567572</v>
      </c>
      <c r="K62" s="3">
        <f t="shared" ref="K62:K72" si="43">2*3.1415*L62*A62/I62</f>
        <v>13.456500681567569</v>
      </c>
      <c r="L62" s="1">
        <f t="shared" ref="L62:L72" si="44">1/(2*3.1415*SQRT(A62*B62))</f>
        <v>5033.0696485251929</v>
      </c>
      <c r="M62" s="1">
        <f t="shared" si="7"/>
        <v>198.6859053883793</v>
      </c>
    </row>
    <row r="63" spans="1:13" x14ac:dyDescent="0.25">
      <c r="A63" s="2">
        <v>1E-3</v>
      </c>
      <c r="B63" s="2">
        <v>4.7E-7</v>
      </c>
      <c r="C63" s="1">
        <v>154</v>
      </c>
      <c r="D63" s="1">
        <f t="shared" si="38"/>
        <v>1.54E-4</v>
      </c>
      <c r="E63" s="1">
        <f t="shared" si="17"/>
        <v>6493.5064935064938</v>
      </c>
      <c r="F63" s="1">
        <f t="shared" si="39"/>
        <v>1.2781581120257974E-3</v>
      </c>
      <c r="G63" s="1">
        <f t="shared" si="40"/>
        <v>2.7815811202579741E-4</v>
      </c>
      <c r="H63" s="5">
        <f t="shared" si="41"/>
        <v>0.27815811202579743</v>
      </c>
      <c r="I63" s="1">
        <v>2.35</v>
      </c>
      <c r="J63" s="3">
        <f t="shared" si="42"/>
        <v>19.628323575082664</v>
      </c>
      <c r="K63" s="3">
        <f t="shared" si="43"/>
        <v>19.628323575082661</v>
      </c>
      <c r="L63" s="1">
        <f t="shared" si="44"/>
        <v>7341.4866149043846</v>
      </c>
      <c r="M63" s="1">
        <f t="shared" si="7"/>
        <v>136.21219413106891</v>
      </c>
    </row>
    <row r="64" spans="1:13" x14ac:dyDescent="0.25">
      <c r="A64" s="2">
        <v>1E-3</v>
      </c>
      <c r="B64" s="2">
        <v>2.2000000000000001E-7</v>
      </c>
      <c r="C64" s="1">
        <v>110</v>
      </c>
      <c r="D64" s="1">
        <f t="shared" si="38"/>
        <v>1.0999999999999999E-4</v>
      </c>
      <c r="E64" s="1">
        <f t="shared" si="17"/>
        <v>9090.9090909090919</v>
      </c>
      <c r="F64" s="1">
        <f t="shared" si="39"/>
        <v>1.3931686285995472E-3</v>
      </c>
      <c r="G64" s="1">
        <f t="shared" si="40"/>
        <v>3.9316862859954714E-4</v>
      </c>
      <c r="H64" s="5">
        <f t="shared" si="41"/>
        <v>0.39316862859954715</v>
      </c>
      <c r="I64" s="1">
        <v>2.35</v>
      </c>
      <c r="J64" s="3">
        <f t="shared" si="42"/>
        <v>28.689355849499659</v>
      </c>
      <c r="K64" s="3">
        <f t="shared" si="43"/>
        <v>28.689355849499659</v>
      </c>
      <c r="L64" s="1">
        <f t="shared" si="44"/>
        <v>10730.540545332517</v>
      </c>
      <c r="M64" s="1">
        <f t="shared" si="7"/>
        <v>93.191950188844118</v>
      </c>
    </row>
    <row r="65" spans="1:13" x14ac:dyDescent="0.25">
      <c r="A65" s="2">
        <v>1E-3</v>
      </c>
      <c r="B65" s="2">
        <v>9.9999999999999995E-8</v>
      </c>
      <c r="C65" s="1">
        <v>78</v>
      </c>
      <c r="D65" s="1">
        <f t="shared" si="38"/>
        <v>7.7999999999999999E-5</v>
      </c>
      <c r="E65" s="1">
        <f t="shared" si="17"/>
        <v>12820.51282051282</v>
      </c>
      <c r="F65" s="1">
        <f t="shared" si="39"/>
        <v>1.541097806618118E-3</v>
      </c>
      <c r="G65" s="1">
        <f t="shared" si="40"/>
        <v>5.4109780661811793E-4</v>
      </c>
      <c r="H65" s="5">
        <f t="shared" si="41"/>
        <v>0.5410978066181179</v>
      </c>
      <c r="I65" s="1">
        <v>2.35</v>
      </c>
      <c r="J65" s="3">
        <f t="shared" si="42"/>
        <v>42.553191489361701</v>
      </c>
      <c r="K65" s="3">
        <f t="shared" si="43"/>
        <v>42.553191489361694</v>
      </c>
      <c r="L65" s="1">
        <f t="shared" si="44"/>
        <v>15915.963711602735</v>
      </c>
      <c r="M65" s="1">
        <f t="shared" si="7"/>
        <v>62.83000000000002</v>
      </c>
    </row>
    <row r="66" spans="1:13" x14ac:dyDescent="0.25">
      <c r="A66" s="2">
        <v>1E-3</v>
      </c>
      <c r="B66" s="2">
        <v>6.8E-8</v>
      </c>
      <c r="C66" s="1">
        <v>62</v>
      </c>
      <c r="D66" s="1">
        <f t="shared" si="38"/>
        <v>6.2000000000000003E-5</v>
      </c>
      <c r="E66" s="1">
        <f t="shared" si="17"/>
        <v>16129.032258064515</v>
      </c>
      <c r="F66" s="1">
        <f t="shared" si="39"/>
        <v>1.4319091466140806E-3</v>
      </c>
      <c r="G66" s="1">
        <f t="shared" si="40"/>
        <v>4.3190914661408054E-4</v>
      </c>
      <c r="H66" s="5">
        <f t="shared" si="41"/>
        <v>0.43190914661408053</v>
      </c>
      <c r="I66" s="1">
        <v>2.35</v>
      </c>
      <c r="J66" s="3">
        <f t="shared" si="42"/>
        <v>51.603324475815526</v>
      </c>
      <c r="K66" s="3">
        <f t="shared" si="43"/>
        <v>51.603324475815519</v>
      </c>
      <c r="L66" s="1">
        <f t="shared" si="44"/>
        <v>19300.941034245818</v>
      </c>
      <c r="M66" s="1">
        <f t="shared" si="7"/>
        <v>51.81094529151153</v>
      </c>
    </row>
    <row r="67" spans="1:13" x14ac:dyDescent="0.25">
      <c r="A67" s="2">
        <v>1E-3</v>
      </c>
      <c r="B67" s="2">
        <v>4.6999999999999997E-8</v>
      </c>
      <c r="C67" s="1">
        <v>52</v>
      </c>
      <c r="D67" s="1">
        <f t="shared" si="38"/>
        <v>5.1999999999999997E-5</v>
      </c>
      <c r="E67" s="1">
        <f t="shared" si="17"/>
        <v>19230.76923076923</v>
      </c>
      <c r="F67" s="1">
        <f t="shared" si="39"/>
        <v>1.4573028904190238E-3</v>
      </c>
      <c r="G67" s="1">
        <f t="shared" si="40"/>
        <v>4.5730289041902381E-4</v>
      </c>
      <c r="H67" s="5">
        <f t="shared" si="41"/>
        <v>0.45730289041902378</v>
      </c>
      <c r="I67" s="1">
        <v>2.35</v>
      </c>
      <c r="J67" s="3">
        <f t="shared" si="42"/>
        <v>62.070209148040234</v>
      </c>
      <c r="K67" s="3">
        <f t="shared" si="43"/>
        <v>62.070209148040234</v>
      </c>
      <c r="L67" s="1">
        <f t="shared" si="44"/>
        <v>23215.819114737315</v>
      </c>
      <c r="M67" s="1">
        <f t="shared" ref="M67:M72" si="45">1/(L67*0.000001)</f>
        <v>43.074077854319768</v>
      </c>
    </row>
    <row r="68" spans="1:13" x14ac:dyDescent="0.25">
      <c r="A68" s="2">
        <v>1E-3</v>
      </c>
      <c r="B68" s="2">
        <v>2.1999999999999998E-8</v>
      </c>
      <c r="C68" s="1">
        <v>36</v>
      </c>
      <c r="D68" s="1">
        <f t="shared" si="38"/>
        <v>3.6000000000000001E-5</v>
      </c>
      <c r="E68" s="1">
        <f t="shared" si="17"/>
        <v>27777.777777777777</v>
      </c>
      <c r="F68" s="1">
        <f t="shared" si="39"/>
        <v>1.4921872253429865E-3</v>
      </c>
      <c r="G68" s="1">
        <f t="shared" si="40"/>
        <v>4.9218722534298651E-4</v>
      </c>
      <c r="H68" s="5">
        <f t="shared" si="41"/>
        <v>0.49218722534298648</v>
      </c>
      <c r="I68" s="1">
        <v>2.35</v>
      </c>
      <c r="J68" s="3">
        <f t="shared" si="42"/>
        <v>90.723709087493802</v>
      </c>
      <c r="K68" s="3">
        <f t="shared" si="43"/>
        <v>90.723709087493802</v>
      </c>
      <c r="L68" s="1">
        <f t="shared" si="44"/>
        <v>33932.948648036036</v>
      </c>
      <c r="M68" s="1">
        <f t="shared" si="45"/>
        <v>29.469882218970614</v>
      </c>
    </row>
    <row r="69" spans="1:13" x14ac:dyDescent="0.25">
      <c r="A69" s="2">
        <v>1E-3</v>
      </c>
      <c r="B69" s="2">
        <v>1E-8</v>
      </c>
      <c r="C69" s="1">
        <v>24</v>
      </c>
      <c r="D69" s="1">
        <f t="shared" si="38"/>
        <v>2.4000000000000001E-5</v>
      </c>
      <c r="E69" s="1">
        <f t="shared" si="17"/>
        <v>41666.666666666664</v>
      </c>
      <c r="F69" s="1">
        <f t="shared" si="39"/>
        <v>1.4590275092242534E-3</v>
      </c>
      <c r="G69" s="1">
        <f t="shared" si="40"/>
        <v>4.5902750922425335E-4</v>
      </c>
      <c r="H69" s="5">
        <f t="shared" si="41"/>
        <v>0.45902750922425334</v>
      </c>
      <c r="I69" s="1">
        <v>2.35</v>
      </c>
      <c r="J69" s="3">
        <f t="shared" si="42"/>
        <v>134.56500681567573</v>
      </c>
      <c r="K69" s="3">
        <f t="shared" si="43"/>
        <v>134.5650068156757</v>
      </c>
      <c r="L69" s="1">
        <f t="shared" si="44"/>
        <v>50330.69648525193</v>
      </c>
      <c r="M69" s="1">
        <f t="shared" si="45"/>
        <v>19.868590538837932</v>
      </c>
    </row>
    <row r="70" spans="1:13" x14ac:dyDescent="0.25">
      <c r="A70" s="2">
        <v>1E-3</v>
      </c>
      <c r="B70" s="2">
        <v>4.6999999999999999E-9</v>
      </c>
      <c r="C70" s="1">
        <v>16</v>
      </c>
      <c r="D70" s="1">
        <f t="shared" si="38"/>
        <v>1.5999999999999999E-5</v>
      </c>
      <c r="E70" s="1">
        <f t="shared" si="17"/>
        <v>62500</v>
      </c>
      <c r="F70" s="1">
        <f t="shared" si="39"/>
        <v>1.379695044183691E-3</v>
      </c>
      <c r="G70" s="1">
        <f t="shared" si="40"/>
        <v>3.7969504418369098E-4</v>
      </c>
      <c r="H70" s="5">
        <f t="shared" si="41"/>
        <v>0.37969504418369099</v>
      </c>
      <c r="I70" s="1">
        <v>2.35</v>
      </c>
      <c r="J70" s="3">
        <f t="shared" si="42"/>
        <v>196.28323575082661</v>
      </c>
      <c r="K70" s="3">
        <f t="shared" si="43"/>
        <v>196.28323575082661</v>
      </c>
      <c r="L70" s="1">
        <f t="shared" si="44"/>
        <v>73414.866149043854</v>
      </c>
      <c r="M70" s="1">
        <f t="shared" si="45"/>
        <v>13.621219413106889</v>
      </c>
    </row>
    <row r="71" spans="1:13" x14ac:dyDescent="0.25">
      <c r="A71" s="2">
        <v>1E-3</v>
      </c>
      <c r="B71" s="2">
        <v>2.1999999999999998E-9</v>
      </c>
      <c r="C71" s="1">
        <v>10</v>
      </c>
      <c r="D71" s="1">
        <f t="shared" si="38"/>
        <v>9.9999999999999991E-6</v>
      </c>
      <c r="E71" s="1">
        <f t="shared" si="17"/>
        <v>100000.00000000001</v>
      </c>
      <c r="F71" s="1">
        <f t="shared" si="39"/>
        <v>1.1513790319004524E-3</v>
      </c>
      <c r="G71" s="1">
        <f t="shared" si="40"/>
        <v>1.5137903190045243E-4</v>
      </c>
      <c r="H71" s="5">
        <f t="shared" si="41"/>
        <v>0.15137903190045243</v>
      </c>
      <c r="I71" s="1">
        <v>2.35</v>
      </c>
      <c r="J71" s="3">
        <f t="shared" si="42"/>
        <v>286.89355849499663</v>
      </c>
      <c r="K71" s="3">
        <f t="shared" si="43"/>
        <v>286.89355849499668</v>
      </c>
      <c r="L71" s="1">
        <f t="shared" si="44"/>
        <v>107305.40545332518</v>
      </c>
      <c r="M71" s="1">
        <f t="shared" si="45"/>
        <v>9.319195018884411</v>
      </c>
    </row>
    <row r="72" spans="1:13" x14ac:dyDescent="0.25">
      <c r="A72" s="2">
        <v>1E-3</v>
      </c>
      <c r="B72" s="2">
        <v>1.0000000000000001E-9</v>
      </c>
      <c r="C72" s="1">
        <v>6</v>
      </c>
      <c r="D72" s="1">
        <f t="shared" si="38"/>
        <v>6.0000000000000002E-6</v>
      </c>
      <c r="E72" s="1">
        <f t="shared" si="17"/>
        <v>166666.66666666666</v>
      </c>
      <c r="F72" s="1">
        <f t="shared" si="39"/>
        <v>9.118921932651583E-4</v>
      </c>
      <c r="G72" s="1">
        <f t="shared" si="40"/>
        <v>-8.8107806734841719E-5</v>
      </c>
      <c r="H72" s="5">
        <f t="shared" si="41"/>
        <v>-8.8107806734841712E-2</v>
      </c>
      <c r="I72" s="1">
        <v>2.35</v>
      </c>
      <c r="J72" s="3">
        <f t="shared" si="42"/>
        <v>425.531914893617</v>
      </c>
      <c r="K72" s="3">
        <f t="shared" si="43"/>
        <v>425.53191489361689</v>
      </c>
      <c r="L72" s="1">
        <f t="shared" si="44"/>
        <v>159159.63711602733</v>
      </c>
      <c r="M72" s="1">
        <f t="shared" si="45"/>
        <v>6.2830000000000021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7CA4-2E62-4AC1-80A7-E8010858DDCA}">
  <dimension ref="A1:M75"/>
  <sheetViews>
    <sheetView topLeftCell="A22" zoomScale="85" zoomScaleNormal="85" workbookViewId="0">
      <selection activeCell="B3" sqref="B3"/>
    </sheetView>
  </sheetViews>
  <sheetFormatPr defaultRowHeight="15" x14ac:dyDescent="0.25"/>
  <cols>
    <col min="1" max="1" width="15" customWidth="1"/>
    <col min="2" max="2" width="11.42578125" customWidth="1"/>
    <col min="3" max="3" width="15" customWidth="1"/>
    <col min="4" max="4" width="11" customWidth="1"/>
    <col min="5" max="5" width="18.5703125" customWidth="1"/>
    <col min="6" max="6" width="12.85546875" customWidth="1"/>
    <col min="7" max="7" width="14" customWidth="1"/>
    <col min="8" max="8" width="23" customWidth="1"/>
    <col min="9" max="9" width="12.85546875" customWidth="1"/>
    <col min="10" max="10" width="12.7109375" style="6" customWidth="1"/>
    <col min="11" max="11" width="12.28515625" customWidth="1"/>
    <col min="12" max="12" width="17.140625" customWidth="1"/>
    <col min="13" max="13" width="19.28515625" style="1" customWidth="1"/>
  </cols>
  <sheetData>
    <row r="1" spans="1:13" x14ac:dyDescent="0.25">
      <c r="A1" s="2" t="s">
        <v>0</v>
      </c>
      <c r="B1" s="2" t="s">
        <v>1</v>
      </c>
      <c r="C1" s="1" t="s">
        <v>7</v>
      </c>
      <c r="D1" s="1" t="s">
        <v>10</v>
      </c>
      <c r="E1" s="1" t="s">
        <v>2</v>
      </c>
      <c r="F1" s="1" t="s">
        <v>3</v>
      </c>
      <c r="G1" s="1" t="s">
        <v>6</v>
      </c>
      <c r="H1" s="1" t="s">
        <v>5</v>
      </c>
      <c r="I1" s="1" t="s">
        <v>8</v>
      </c>
      <c r="J1" s="4" t="s">
        <v>9</v>
      </c>
      <c r="K1" s="1" t="s">
        <v>11</v>
      </c>
      <c r="L1" s="1" t="s">
        <v>18</v>
      </c>
      <c r="M1" s="1" t="s">
        <v>19</v>
      </c>
    </row>
    <row r="2" spans="1:13" x14ac:dyDescent="0.25">
      <c r="A2" s="2">
        <v>4.2999999999999999E-4</v>
      </c>
      <c r="B2" s="2">
        <v>9.9999999999999995E-7</v>
      </c>
      <c r="C2" s="1" t="s">
        <v>4</v>
      </c>
      <c r="D2" s="1">
        <v>21.7</v>
      </c>
      <c r="E2" s="1">
        <f t="shared" ref="E2:E12" si="0">SQRT(A2/B2)/D2</f>
        <v>0.95559637572938805</v>
      </c>
      <c r="F2" s="1" t="e">
        <f t="shared" ref="F2:F12" si="1">C2*0.000001</f>
        <v>#VALUE!</v>
      </c>
      <c r="G2" s="1" t="e">
        <f>1/F2</f>
        <v>#VALUE!</v>
      </c>
      <c r="H2" s="1" t="e">
        <f t="shared" ref="H2:H12" si="2">1/(B2*G2*G2*4*3.14159*3.14159)</f>
        <v>#VALUE!</v>
      </c>
      <c r="I2" s="1" t="e">
        <f t="shared" ref="I2:I12" si="3">H2-A2</f>
        <v>#VALUE!</v>
      </c>
      <c r="J2" s="4" t="e">
        <f t="shared" ref="J2:J12" si="4">I2/A2</f>
        <v>#VALUE!</v>
      </c>
      <c r="K2" s="1" t="s">
        <v>12</v>
      </c>
      <c r="L2" s="2">
        <f>1/(2*3.1415*SQRT(A2*B2))</f>
        <v>7675.3592578451717</v>
      </c>
      <c r="M2" s="1">
        <f>1/(L2*0.000001)</f>
        <v>130.28706102295808</v>
      </c>
    </row>
    <row r="3" spans="1:13" x14ac:dyDescent="0.25">
      <c r="A3" s="2">
        <v>4.2999999999999999E-4</v>
      </c>
      <c r="B3" s="2">
        <v>4.7E-7</v>
      </c>
      <c r="C3" s="1">
        <v>92</v>
      </c>
      <c r="D3" s="1">
        <v>21.7</v>
      </c>
      <c r="E3" s="1">
        <f t="shared" si="0"/>
        <v>1.3938805722118603</v>
      </c>
      <c r="F3" s="1">
        <f t="shared" si="1"/>
        <v>9.2E-5</v>
      </c>
      <c r="G3" s="1">
        <f>1/F3</f>
        <v>10869.565217391304</v>
      </c>
      <c r="H3" s="1">
        <f t="shared" si="2"/>
        <v>4.561616739832329E-4</v>
      </c>
      <c r="I3" s="1">
        <f t="shared" si="3"/>
        <v>2.6161673983232908E-5</v>
      </c>
      <c r="J3" s="4">
        <f t="shared" si="4"/>
        <v>6.0841102286588157E-2</v>
      </c>
      <c r="K3" s="1" t="s">
        <v>12</v>
      </c>
      <c r="L3" s="1">
        <f t="shared" ref="L3:L48" si="5">1/(2*3.1415*SQRT(A3*B3))</f>
        <v>11195.662128888722</v>
      </c>
      <c r="M3" s="1">
        <f t="shared" ref="M3:M48" si="6">1/(L3*0.000001)</f>
        <v>89.320308927477413</v>
      </c>
    </row>
    <row r="4" spans="1:13" x14ac:dyDescent="0.25">
      <c r="A4" s="2">
        <v>4.2999999999999999E-4</v>
      </c>
      <c r="B4" s="2">
        <v>2.2000000000000001E-7</v>
      </c>
      <c r="C4" s="1">
        <v>74</v>
      </c>
      <c r="D4" s="1">
        <v>21.7</v>
      </c>
      <c r="E4" s="1">
        <f t="shared" si="0"/>
        <v>2.037338318523306</v>
      </c>
      <c r="F4" s="1">
        <f t="shared" si="1"/>
        <v>7.3999999999999996E-5</v>
      </c>
      <c r="G4" s="1">
        <f t="shared" ref="G4:G12" si="7">1/F4</f>
        <v>13513.513513513513</v>
      </c>
      <c r="H4" s="1">
        <f t="shared" si="2"/>
        <v>6.3049515786868786E-4</v>
      </c>
      <c r="I4" s="2">
        <f>H4-A4</f>
        <v>2.0049515786868787E-4</v>
      </c>
      <c r="J4" s="4">
        <f>I4/A4</f>
        <v>0.46626780899694853</v>
      </c>
      <c r="K4" s="1" t="s">
        <v>12</v>
      </c>
      <c r="L4" s="1">
        <f t="shared" si="5"/>
        <v>16363.920920592571</v>
      </c>
      <c r="M4" s="1">
        <f t="shared" si="6"/>
        <v>61.110048432315935</v>
      </c>
    </row>
    <row r="5" spans="1:13" x14ac:dyDescent="0.25">
      <c r="A5" s="2">
        <v>4.2999999999999999E-4</v>
      </c>
      <c r="B5" s="2">
        <v>9.9999999999999995E-8</v>
      </c>
      <c r="C5" s="1">
        <v>52</v>
      </c>
      <c r="D5" s="1">
        <v>21.7</v>
      </c>
      <c r="E5" s="1">
        <f t="shared" si="0"/>
        <v>3.0218610711069127</v>
      </c>
      <c r="F5" s="1">
        <f t="shared" si="1"/>
        <v>5.1999999999999997E-5</v>
      </c>
      <c r="G5" s="1">
        <f t="shared" si="7"/>
        <v>19230.76923076923</v>
      </c>
      <c r="H5" s="1">
        <f t="shared" si="2"/>
        <v>6.8493235849694119E-4</v>
      </c>
      <c r="I5" s="1">
        <f t="shared" si="3"/>
        <v>2.549323584969412E-4</v>
      </c>
      <c r="J5" s="4">
        <f t="shared" si="4"/>
        <v>0.59286594999288655</v>
      </c>
      <c r="K5" s="1" t="s">
        <v>12</v>
      </c>
      <c r="L5" s="1">
        <f t="shared" si="5"/>
        <v>24271.617114850338</v>
      </c>
      <c r="M5" s="1">
        <f t="shared" si="6"/>
        <v>41.200386248189474</v>
      </c>
    </row>
    <row r="6" spans="1:13" x14ac:dyDescent="0.25">
      <c r="A6" s="2">
        <v>4.2999999999999999E-4</v>
      </c>
      <c r="B6" s="2">
        <v>6.8E-8</v>
      </c>
      <c r="C6" s="1">
        <v>40</v>
      </c>
      <c r="D6" s="1">
        <v>21.7</v>
      </c>
      <c r="E6" s="1">
        <f t="shared" si="0"/>
        <v>3.6645448182693885</v>
      </c>
      <c r="F6" s="1">
        <f t="shared" si="1"/>
        <v>3.9999999999999996E-5</v>
      </c>
      <c r="G6" s="1">
        <f t="shared" si="7"/>
        <v>25000.000000000004</v>
      </c>
      <c r="H6" s="1">
        <f t="shared" si="2"/>
        <v>5.9600796945435161E-4</v>
      </c>
      <c r="I6" s="1">
        <f t="shared" si="3"/>
        <v>1.6600796945435162E-4</v>
      </c>
      <c r="J6" s="4">
        <f t="shared" si="4"/>
        <v>0.38606504524267821</v>
      </c>
      <c r="K6" s="1" t="s">
        <v>12</v>
      </c>
      <c r="L6" s="1">
        <f t="shared" si="5"/>
        <v>29433.659137963914</v>
      </c>
      <c r="M6" s="1">
        <f t="shared" si="6"/>
        <v>33.974708863506109</v>
      </c>
    </row>
    <row r="7" spans="1:13" x14ac:dyDescent="0.25">
      <c r="A7" s="2">
        <v>4.2999999999999999E-4</v>
      </c>
      <c r="B7" s="2">
        <v>4.6999999999999997E-8</v>
      </c>
      <c r="C7" s="1">
        <v>32</v>
      </c>
      <c r="D7" s="1">
        <v>21.7</v>
      </c>
      <c r="E7" s="1">
        <f t="shared" si="0"/>
        <v>4.4078373944482836</v>
      </c>
      <c r="F7" s="1">
        <f t="shared" si="1"/>
        <v>3.1999999999999999E-5</v>
      </c>
      <c r="G7" s="1">
        <f t="shared" si="7"/>
        <v>31250</v>
      </c>
      <c r="H7" s="1">
        <f t="shared" si="2"/>
        <v>5.5187801767347651E-4</v>
      </c>
      <c r="I7" s="1">
        <f t="shared" si="3"/>
        <v>1.2187801767347652E-4</v>
      </c>
      <c r="J7" s="4">
        <f t="shared" si="4"/>
        <v>0.28343725040343376</v>
      </c>
      <c r="K7" s="1" t="s">
        <v>12</v>
      </c>
      <c r="L7" s="1">
        <f t="shared" si="5"/>
        <v>35403.792240977964</v>
      </c>
      <c r="M7" s="1">
        <f t="shared" si="6"/>
        <v>28.245561752070007</v>
      </c>
    </row>
    <row r="8" spans="1:13" x14ac:dyDescent="0.25">
      <c r="A8" s="2">
        <v>4.2999999999999999E-4</v>
      </c>
      <c r="B8" s="2">
        <v>2.1999999999999998E-8</v>
      </c>
      <c r="C8" s="1" t="s">
        <v>4</v>
      </c>
      <c r="D8" s="1">
        <v>21.7</v>
      </c>
      <c r="E8" s="1">
        <f t="shared" si="0"/>
        <v>6.4426294508712614</v>
      </c>
      <c r="F8" s="1" t="e">
        <f t="shared" si="1"/>
        <v>#VALUE!</v>
      </c>
      <c r="G8" s="1" t="e">
        <f t="shared" si="7"/>
        <v>#VALUE!</v>
      </c>
      <c r="H8" s="1" t="e">
        <f t="shared" si="2"/>
        <v>#VALUE!</v>
      </c>
      <c r="I8" s="1" t="e">
        <f t="shared" si="3"/>
        <v>#VALUE!</v>
      </c>
      <c r="J8" s="4" t="e">
        <f t="shared" si="4"/>
        <v>#VALUE!</v>
      </c>
      <c r="K8" s="1" t="s">
        <v>12</v>
      </c>
      <c r="L8" s="1">
        <f t="shared" si="5"/>
        <v>51747.261559951861</v>
      </c>
      <c r="M8" s="1">
        <f t="shared" si="6"/>
        <v>19.324694096932042</v>
      </c>
    </row>
    <row r="9" spans="1:13" x14ac:dyDescent="0.25">
      <c r="A9" s="2">
        <v>4.2999999999999999E-4</v>
      </c>
      <c r="B9" s="2">
        <v>1E-8</v>
      </c>
      <c r="C9" s="1" t="s">
        <v>4</v>
      </c>
      <c r="D9" s="1">
        <v>21.7</v>
      </c>
      <c r="E9" s="1">
        <f t="shared" si="0"/>
        <v>9.5559637572938811</v>
      </c>
      <c r="F9" s="1" t="e">
        <f t="shared" si="1"/>
        <v>#VALUE!</v>
      </c>
      <c r="G9" s="1" t="e">
        <f t="shared" si="7"/>
        <v>#VALUE!</v>
      </c>
      <c r="H9" s="1" t="e">
        <f t="shared" si="2"/>
        <v>#VALUE!</v>
      </c>
      <c r="I9" s="1" t="e">
        <f t="shared" si="3"/>
        <v>#VALUE!</v>
      </c>
      <c r="J9" s="4" t="e">
        <f t="shared" si="4"/>
        <v>#VALUE!</v>
      </c>
      <c r="K9" s="1" t="s">
        <v>12</v>
      </c>
      <c r="L9" s="1">
        <f t="shared" si="5"/>
        <v>76753.592578451702</v>
      </c>
      <c r="M9" s="1">
        <f t="shared" si="6"/>
        <v>13.028706102295809</v>
      </c>
    </row>
    <row r="10" spans="1:13" x14ac:dyDescent="0.25">
      <c r="A10" s="2">
        <v>4.2999999999999999E-4</v>
      </c>
      <c r="B10" s="2">
        <v>4.6999999999999999E-9</v>
      </c>
      <c r="C10" s="1" t="s">
        <v>4</v>
      </c>
      <c r="D10" s="1">
        <v>21.7</v>
      </c>
      <c r="E10" s="1">
        <f t="shared" si="0"/>
        <v>13.938805722118603</v>
      </c>
      <c r="F10" s="1" t="e">
        <f t="shared" si="1"/>
        <v>#VALUE!</v>
      </c>
      <c r="G10" s="1" t="e">
        <f t="shared" si="7"/>
        <v>#VALUE!</v>
      </c>
      <c r="H10" s="1" t="e">
        <f t="shared" si="2"/>
        <v>#VALUE!</v>
      </c>
      <c r="I10" s="1" t="e">
        <f t="shared" si="3"/>
        <v>#VALUE!</v>
      </c>
      <c r="J10" s="4" t="e">
        <f t="shared" si="4"/>
        <v>#VALUE!</v>
      </c>
      <c r="K10" s="1" t="s">
        <v>12</v>
      </c>
      <c r="L10" s="1">
        <f t="shared" si="5"/>
        <v>111956.62128888721</v>
      </c>
      <c r="M10" s="1">
        <f t="shared" si="6"/>
        <v>8.9320308927477416</v>
      </c>
    </row>
    <row r="11" spans="1:13" x14ac:dyDescent="0.25">
      <c r="A11" s="2">
        <v>4.2999999999999999E-4</v>
      </c>
      <c r="B11" s="2">
        <v>2.1999999999999998E-9</v>
      </c>
      <c r="C11" s="1" t="s">
        <v>4</v>
      </c>
      <c r="D11" s="1">
        <v>21.7</v>
      </c>
      <c r="E11" s="1">
        <f t="shared" si="0"/>
        <v>20.37338318523306</v>
      </c>
      <c r="F11" s="1" t="e">
        <f t="shared" si="1"/>
        <v>#VALUE!</v>
      </c>
      <c r="G11" s="1" t="e">
        <f t="shared" si="7"/>
        <v>#VALUE!</v>
      </c>
      <c r="H11" s="1" t="e">
        <f t="shared" si="2"/>
        <v>#VALUE!</v>
      </c>
      <c r="I11" s="1" t="e">
        <f t="shared" si="3"/>
        <v>#VALUE!</v>
      </c>
      <c r="J11" s="4" t="e">
        <f t="shared" si="4"/>
        <v>#VALUE!</v>
      </c>
      <c r="K11" s="1" t="s">
        <v>12</v>
      </c>
      <c r="L11" s="1">
        <f t="shared" si="5"/>
        <v>163639.2092059257</v>
      </c>
      <c r="M11" s="1">
        <f t="shared" si="6"/>
        <v>6.1110048432315942</v>
      </c>
    </row>
    <row r="12" spans="1:13" x14ac:dyDescent="0.25">
      <c r="A12" s="2">
        <v>4.2999999999999999E-4</v>
      </c>
      <c r="B12" s="2">
        <v>1.0000000000000001E-9</v>
      </c>
      <c r="C12" s="1" t="s">
        <v>4</v>
      </c>
      <c r="D12" s="1">
        <v>21.7</v>
      </c>
      <c r="E12" s="1">
        <f t="shared" si="0"/>
        <v>30.218610711069125</v>
      </c>
      <c r="F12" s="1" t="e">
        <f t="shared" si="1"/>
        <v>#VALUE!</v>
      </c>
      <c r="G12" s="1" t="e">
        <f t="shared" si="7"/>
        <v>#VALUE!</v>
      </c>
      <c r="H12" s="1" t="e">
        <f t="shared" si="2"/>
        <v>#VALUE!</v>
      </c>
      <c r="I12" s="1" t="e">
        <f t="shared" si="3"/>
        <v>#VALUE!</v>
      </c>
      <c r="J12" s="4" t="e">
        <f t="shared" si="4"/>
        <v>#VALUE!</v>
      </c>
      <c r="K12" s="1" t="s">
        <v>12</v>
      </c>
      <c r="L12" s="1">
        <f t="shared" si="5"/>
        <v>242716.17114850337</v>
      </c>
      <c r="M12" s="1">
        <f t="shared" si="6"/>
        <v>4.1200386248189469</v>
      </c>
    </row>
    <row r="13" spans="1:13" x14ac:dyDescent="0.25">
      <c r="A13" s="2"/>
      <c r="B13" s="2"/>
      <c r="C13" s="1"/>
      <c r="D13" s="1"/>
      <c r="E13" s="1"/>
      <c r="F13" s="1"/>
      <c r="G13" s="1"/>
      <c r="H13" s="1"/>
      <c r="I13" s="1"/>
      <c r="J13" s="4"/>
      <c r="K13" s="1"/>
      <c r="L13" s="1"/>
    </row>
    <row r="14" spans="1:13" x14ac:dyDescent="0.25">
      <c r="A14" s="2">
        <v>4.2000000000000002E-4</v>
      </c>
      <c r="B14" s="2">
        <v>9.9999999999999995E-7</v>
      </c>
      <c r="C14" s="1" t="s">
        <v>4</v>
      </c>
      <c r="D14" s="1">
        <v>21.7</v>
      </c>
      <c r="E14" s="1">
        <f t="shared" ref="E14:E24" si="8">SQRT(A14/B14)/D14</f>
        <v>0.94441942543406454</v>
      </c>
      <c r="F14" s="1" t="e">
        <f t="shared" ref="F14:F24" si="9">C14*0.000001</f>
        <v>#VALUE!</v>
      </c>
      <c r="G14" s="1" t="e">
        <f t="shared" ref="G14:G24" si="10">1/F14</f>
        <v>#VALUE!</v>
      </c>
      <c r="H14" s="1" t="e">
        <f t="shared" ref="H14:H24" si="11">1/(B14*G14*G14*4*3.14159*3.14159)</f>
        <v>#VALUE!</v>
      </c>
      <c r="I14" s="1" t="e">
        <f t="shared" ref="I14:I24" si="12">H14-A14</f>
        <v>#VALUE!</v>
      </c>
      <c r="J14" s="4" t="e">
        <f t="shared" ref="J14:J24" si="13">I14/A14</f>
        <v>#VALUE!</v>
      </c>
      <c r="K14" s="1" t="s">
        <v>14</v>
      </c>
      <c r="L14" s="1">
        <f t="shared" si="5"/>
        <v>7766.1950735996579</v>
      </c>
      <c r="M14" s="1">
        <f t="shared" si="6"/>
        <v>128.76318332504835</v>
      </c>
    </row>
    <row r="15" spans="1:13" x14ac:dyDescent="0.25">
      <c r="A15" s="2">
        <v>4.2000000000000002E-4</v>
      </c>
      <c r="B15" s="2">
        <v>4.7E-7</v>
      </c>
      <c r="C15" s="1">
        <v>85</v>
      </c>
      <c r="D15" s="1">
        <v>21.7</v>
      </c>
      <c r="E15" s="1">
        <f t="shared" si="8"/>
        <v>1.3775773146138628</v>
      </c>
      <c r="F15" s="1">
        <f t="shared" si="9"/>
        <v>8.4999999999999993E-5</v>
      </c>
      <c r="G15" s="1">
        <f t="shared" si="10"/>
        <v>11764.705882352942</v>
      </c>
      <c r="H15" s="1">
        <f t="shared" si="11"/>
        <v>3.8938658961824873E-4</v>
      </c>
      <c r="I15" s="1">
        <f t="shared" si="12"/>
        <v>-3.0613410381751286E-5</v>
      </c>
      <c r="J15" s="4">
        <f t="shared" si="13"/>
        <v>-7.2889072337503052E-2</v>
      </c>
      <c r="K15" s="1" t="s">
        <v>14</v>
      </c>
      <c r="L15" s="1">
        <f t="shared" si="5"/>
        <v>11328.159783816047</v>
      </c>
      <c r="M15" s="1">
        <f t="shared" si="6"/>
        <v>88.275591012465071</v>
      </c>
    </row>
    <row r="16" spans="1:13" x14ac:dyDescent="0.25">
      <c r="A16" s="2">
        <v>4.2000000000000002E-4</v>
      </c>
      <c r="B16" s="2">
        <v>2.2000000000000001E-7</v>
      </c>
      <c r="C16" s="1">
        <v>72</v>
      </c>
      <c r="D16" s="1">
        <v>21.7</v>
      </c>
      <c r="E16" s="1">
        <f t="shared" si="8"/>
        <v>2.0135089804269652</v>
      </c>
      <c r="F16" s="1">
        <f t="shared" si="9"/>
        <v>7.2000000000000002E-5</v>
      </c>
      <c r="G16" s="1">
        <f t="shared" si="10"/>
        <v>13888.888888888889</v>
      </c>
      <c r="H16" s="1">
        <f t="shared" si="11"/>
        <v>5.9687489013719459E-4</v>
      </c>
      <c r="I16" s="1">
        <f t="shared" si="12"/>
        <v>1.7687489013719457E-4</v>
      </c>
      <c r="J16" s="4">
        <f t="shared" si="13"/>
        <v>0.42113069080284421</v>
      </c>
      <c r="K16" s="1" t="s">
        <v>14</v>
      </c>
      <c r="L16" s="1">
        <f t="shared" si="5"/>
        <v>16557.583530488599</v>
      </c>
      <c r="M16" s="1">
        <f t="shared" si="6"/>
        <v>60.395286435284014</v>
      </c>
    </row>
    <row r="17" spans="1:13" x14ac:dyDescent="0.25">
      <c r="A17" s="2">
        <v>4.2000000000000002E-4</v>
      </c>
      <c r="B17" s="2">
        <v>9.9999999999999995E-8</v>
      </c>
      <c r="C17" s="1">
        <v>50</v>
      </c>
      <c r="D17" s="1">
        <v>21.7</v>
      </c>
      <c r="E17" s="1">
        <f t="shared" si="8"/>
        <v>2.9865164508791979</v>
      </c>
      <c r="F17" s="1">
        <f t="shared" si="9"/>
        <v>4.9999999999999996E-5</v>
      </c>
      <c r="G17" s="1">
        <f t="shared" si="10"/>
        <v>20000</v>
      </c>
      <c r="H17" s="1">
        <f t="shared" si="11"/>
        <v>6.3325846754524887E-4</v>
      </c>
      <c r="I17" s="1">
        <f t="shared" si="12"/>
        <v>2.1325846754524885E-4</v>
      </c>
      <c r="J17" s="4">
        <f t="shared" si="13"/>
        <v>0.50775825606011626</v>
      </c>
      <c r="K17" s="1" t="s">
        <v>14</v>
      </c>
      <c r="L17" s="1">
        <f t="shared" si="5"/>
        <v>24558.865185753923</v>
      </c>
      <c r="M17" s="1">
        <f t="shared" si="6"/>
        <v>40.718493808096589</v>
      </c>
    </row>
    <row r="18" spans="1:13" x14ac:dyDescent="0.25">
      <c r="A18" s="2">
        <v>4.2000000000000002E-4</v>
      </c>
      <c r="B18" s="2">
        <v>6.8E-8</v>
      </c>
      <c r="C18" s="1">
        <v>40</v>
      </c>
      <c r="D18" s="1">
        <v>21.7</v>
      </c>
      <c r="E18" s="1">
        <f t="shared" si="8"/>
        <v>3.6216831704763859</v>
      </c>
      <c r="F18" s="1">
        <f t="shared" si="9"/>
        <v>3.9999999999999996E-5</v>
      </c>
      <c r="G18" s="1">
        <f t="shared" si="10"/>
        <v>25000.000000000004</v>
      </c>
      <c r="H18" s="1">
        <f t="shared" si="11"/>
        <v>5.9600796945435161E-4</v>
      </c>
      <c r="I18" s="1">
        <f t="shared" si="12"/>
        <v>1.7600796945435159E-4</v>
      </c>
      <c r="J18" s="4">
        <f t="shared" si="13"/>
        <v>0.41906659393893236</v>
      </c>
      <c r="K18" s="1" t="s">
        <v>14</v>
      </c>
      <c r="L18" s="1">
        <f t="shared" si="5"/>
        <v>29781.998590049323</v>
      </c>
      <c r="M18" s="1">
        <f t="shared" si="6"/>
        <v>33.577330177368189</v>
      </c>
    </row>
    <row r="19" spans="1:13" x14ac:dyDescent="0.25">
      <c r="A19" s="2">
        <v>4.2000000000000002E-4</v>
      </c>
      <c r="B19" s="2">
        <v>4.6999999999999997E-8</v>
      </c>
      <c r="C19" s="1">
        <v>34</v>
      </c>
      <c r="D19" s="1">
        <v>21.7</v>
      </c>
      <c r="E19" s="1">
        <f t="shared" si="8"/>
        <v>4.3562819671581652</v>
      </c>
      <c r="F19" s="1">
        <f t="shared" si="9"/>
        <v>3.4E-5</v>
      </c>
      <c r="G19" s="1">
        <f t="shared" si="10"/>
        <v>29411.764705882353</v>
      </c>
      <c r="H19" s="1">
        <f t="shared" si="11"/>
        <v>6.2301854338919814E-4</v>
      </c>
      <c r="I19" s="1">
        <f t="shared" si="12"/>
        <v>2.0301854338919813E-4</v>
      </c>
      <c r="J19" s="4">
        <f t="shared" si="13"/>
        <v>0.48337748425999549</v>
      </c>
      <c r="K19" s="1" t="s">
        <v>14</v>
      </c>
      <c r="L19" s="1">
        <f t="shared" si="5"/>
        <v>35822.786615179342</v>
      </c>
      <c r="M19" s="1">
        <f t="shared" si="6"/>
        <v>27.915192939687884</v>
      </c>
    </row>
    <row r="20" spans="1:13" x14ac:dyDescent="0.25">
      <c r="A20" s="2">
        <v>4.2000000000000002E-4</v>
      </c>
      <c r="B20" s="2">
        <v>2.1999999999999998E-8</v>
      </c>
      <c r="C20" s="1" t="s">
        <v>4</v>
      </c>
      <c r="D20" s="1">
        <v>21.7</v>
      </c>
      <c r="E20" s="2">
        <f t="shared" si="8"/>
        <v>6.3672744673526038</v>
      </c>
      <c r="F20" s="1" t="e">
        <f t="shared" si="9"/>
        <v>#VALUE!</v>
      </c>
      <c r="G20" s="1" t="e">
        <f t="shared" si="10"/>
        <v>#VALUE!</v>
      </c>
      <c r="H20" s="1" t="e">
        <f t="shared" si="11"/>
        <v>#VALUE!</v>
      </c>
      <c r="I20" s="1" t="e">
        <f t="shared" si="12"/>
        <v>#VALUE!</v>
      </c>
      <c r="J20" s="4" t="e">
        <f t="shared" si="13"/>
        <v>#VALUE!</v>
      </c>
      <c r="K20" s="1" t="s">
        <v>14</v>
      </c>
      <c r="L20" s="1">
        <f t="shared" si="5"/>
        <v>52359.676504835981</v>
      </c>
      <c r="M20" s="1">
        <f t="shared" si="6"/>
        <v>19.098666507376898</v>
      </c>
    </row>
    <row r="21" spans="1:13" x14ac:dyDescent="0.25">
      <c r="A21" s="2">
        <v>4.2000000000000002E-4</v>
      </c>
      <c r="B21" s="2">
        <v>1E-8</v>
      </c>
      <c r="C21" s="1" t="s">
        <v>4</v>
      </c>
      <c r="D21" s="1">
        <v>21.7</v>
      </c>
      <c r="E21" s="1">
        <f t="shared" si="8"/>
        <v>9.4441942543406441</v>
      </c>
      <c r="F21" s="1" t="e">
        <f t="shared" si="9"/>
        <v>#VALUE!</v>
      </c>
      <c r="G21" s="1" t="e">
        <f t="shared" si="10"/>
        <v>#VALUE!</v>
      </c>
      <c r="H21" s="1" t="e">
        <f t="shared" si="11"/>
        <v>#VALUE!</v>
      </c>
      <c r="I21" s="1" t="e">
        <f t="shared" si="12"/>
        <v>#VALUE!</v>
      </c>
      <c r="J21" s="4" t="e">
        <f t="shared" si="13"/>
        <v>#VALUE!</v>
      </c>
      <c r="K21" s="1" t="s">
        <v>14</v>
      </c>
      <c r="L21" s="1">
        <f t="shared" si="5"/>
        <v>77661.950735996608</v>
      </c>
      <c r="M21" s="1">
        <f t="shared" si="6"/>
        <v>12.876318332504828</v>
      </c>
    </row>
    <row r="22" spans="1:13" x14ac:dyDescent="0.25">
      <c r="A22" s="2">
        <v>4.2000000000000002E-4</v>
      </c>
      <c r="B22" s="2">
        <v>4.6999999999999999E-9</v>
      </c>
      <c r="C22" s="1" t="s">
        <v>4</v>
      </c>
      <c r="D22" s="1">
        <v>21.7</v>
      </c>
      <c r="E22" s="1">
        <f t="shared" si="8"/>
        <v>13.775773146138627</v>
      </c>
      <c r="F22" s="1" t="e">
        <f t="shared" si="9"/>
        <v>#VALUE!</v>
      </c>
      <c r="G22" s="1" t="e">
        <f t="shared" si="10"/>
        <v>#VALUE!</v>
      </c>
      <c r="H22" s="1" t="e">
        <f t="shared" si="11"/>
        <v>#VALUE!</v>
      </c>
      <c r="I22" s="1" t="e">
        <f t="shared" si="12"/>
        <v>#VALUE!</v>
      </c>
      <c r="J22" s="4" t="e">
        <f t="shared" si="13"/>
        <v>#VALUE!</v>
      </c>
      <c r="K22" s="1" t="s">
        <v>14</v>
      </c>
      <c r="L22" s="1">
        <f t="shared" si="5"/>
        <v>113281.59783816048</v>
      </c>
      <c r="M22" s="1">
        <f t="shared" si="6"/>
        <v>8.8275591012465071</v>
      </c>
    </row>
    <row r="23" spans="1:13" x14ac:dyDescent="0.25">
      <c r="A23" s="2">
        <v>4.2000000000000002E-4</v>
      </c>
      <c r="B23" s="2">
        <v>2.1999999999999998E-9</v>
      </c>
      <c r="C23" s="1" t="s">
        <v>4</v>
      </c>
      <c r="D23" s="1">
        <v>21.7</v>
      </c>
      <c r="E23" s="1">
        <f t="shared" si="8"/>
        <v>20.135089804269658</v>
      </c>
      <c r="F23" s="1" t="e">
        <f t="shared" si="9"/>
        <v>#VALUE!</v>
      </c>
      <c r="G23" s="1" t="e">
        <f t="shared" si="10"/>
        <v>#VALUE!</v>
      </c>
      <c r="H23" s="1" t="e">
        <f t="shared" si="11"/>
        <v>#VALUE!</v>
      </c>
      <c r="I23" s="1" t="e">
        <f t="shared" si="12"/>
        <v>#VALUE!</v>
      </c>
      <c r="J23" s="4" t="e">
        <f t="shared" si="13"/>
        <v>#VALUE!</v>
      </c>
      <c r="K23" s="1" t="s">
        <v>14</v>
      </c>
      <c r="L23" s="1">
        <f t="shared" si="5"/>
        <v>165575.83530488602</v>
      </c>
      <c r="M23" s="1">
        <f t="shared" si="6"/>
        <v>6.0395286435284001</v>
      </c>
    </row>
    <row r="24" spans="1:13" x14ac:dyDescent="0.25">
      <c r="A24" s="2">
        <v>4.2000000000000002E-4</v>
      </c>
      <c r="B24" s="2">
        <v>1.0000000000000001E-9</v>
      </c>
      <c r="C24" s="1" t="s">
        <v>4</v>
      </c>
      <c r="D24" s="1">
        <v>21.7</v>
      </c>
      <c r="E24" s="1">
        <f t="shared" si="8"/>
        <v>29.865164508791985</v>
      </c>
      <c r="F24" s="1" t="e">
        <f t="shared" si="9"/>
        <v>#VALUE!</v>
      </c>
      <c r="G24" s="1" t="e">
        <f t="shared" si="10"/>
        <v>#VALUE!</v>
      </c>
      <c r="H24" s="1" t="e">
        <f t="shared" si="11"/>
        <v>#VALUE!</v>
      </c>
      <c r="I24" s="1" t="e">
        <f t="shared" si="12"/>
        <v>#VALUE!</v>
      </c>
      <c r="J24" s="4" t="e">
        <f t="shared" si="13"/>
        <v>#VALUE!</v>
      </c>
      <c r="K24" s="1" t="s">
        <v>14</v>
      </c>
      <c r="L24" s="1">
        <f t="shared" si="5"/>
        <v>245588.65185753923</v>
      </c>
      <c r="M24" s="1">
        <f t="shared" si="6"/>
        <v>4.0718493808096587</v>
      </c>
    </row>
    <row r="25" spans="1:13" x14ac:dyDescent="0.25">
      <c r="A25" s="2"/>
      <c r="B25" s="2"/>
      <c r="C25" s="1"/>
      <c r="D25" s="1"/>
      <c r="E25" s="1"/>
      <c r="F25" s="1"/>
      <c r="G25" s="1"/>
      <c r="H25" s="1"/>
      <c r="I25" s="1"/>
      <c r="J25" s="4"/>
      <c r="K25" s="1"/>
      <c r="L25" s="1"/>
    </row>
    <row r="26" spans="1:13" x14ac:dyDescent="0.25">
      <c r="A26" s="2">
        <v>3.8200000000000002E-4</v>
      </c>
      <c r="B26" s="2">
        <v>9.9999999999999995E-7</v>
      </c>
      <c r="C26" s="1" t="s">
        <v>4</v>
      </c>
      <c r="D26" s="1">
        <v>21.7</v>
      </c>
      <c r="E26" s="1">
        <f t="shared" ref="E26:E36" si="14">SQRT(A26/B26)/D26</f>
        <v>0.9006829624742887</v>
      </c>
      <c r="F26" s="1" t="e">
        <f t="shared" ref="F26:F36" si="15">C26*0.000001</f>
        <v>#VALUE!</v>
      </c>
      <c r="G26" s="1" t="e">
        <f t="shared" ref="G26:G36" si="16">1/F26</f>
        <v>#VALUE!</v>
      </c>
      <c r="H26" s="1" t="e">
        <f t="shared" ref="H26:H36" si="17">1/(B26*G26*G26*4*3.14159*3.14159)</f>
        <v>#VALUE!</v>
      </c>
      <c r="I26" s="1" t="e">
        <f t="shared" ref="I26:I36" si="18">H26-A26</f>
        <v>#VALUE!</v>
      </c>
      <c r="J26" s="4" t="e">
        <f t="shared" ref="J26:J36" si="19">I26/A26</f>
        <v>#VALUE!</v>
      </c>
      <c r="K26" s="1" t="s">
        <v>15</v>
      </c>
      <c r="L26" s="1">
        <f t="shared" si="5"/>
        <v>8143.3154559390541</v>
      </c>
      <c r="M26" s="1">
        <f t="shared" si="6"/>
        <v>122.80010585500327</v>
      </c>
    </row>
    <row r="27" spans="1:13" x14ac:dyDescent="0.25">
      <c r="A27" s="2">
        <v>3.8200000000000002E-4</v>
      </c>
      <c r="B27" s="2">
        <v>4.7E-7</v>
      </c>
      <c r="C27" s="1">
        <v>82</v>
      </c>
      <c r="D27" s="1">
        <v>21.7</v>
      </c>
      <c r="E27" s="1">
        <f t="shared" si="14"/>
        <v>1.3137811266361059</v>
      </c>
      <c r="F27" s="1">
        <f t="shared" si="15"/>
        <v>8.2000000000000001E-5</v>
      </c>
      <c r="G27" s="1">
        <f t="shared" si="16"/>
        <v>12195.121951219511</v>
      </c>
      <c r="H27" s="1">
        <f t="shared" si="17"/>
        <v>3.6238552644887262E-4</v>
      </c>
      <c r="I27" s="1">
        <f t="shared" si="18"/>
        <v>-1.9614473551127394E-5</v>
      </c>
      <c r="J27" s="4">
        <f t="shared" si="19"/>
        <v>-5.1346789400857053E-2</v>
      </c>
      <c r="K27" s="1" t="s">
        <v>15</v>
      </c>
      <c r="L27" s="1">
        <f t="shared" si="5"/>
        <v>11878.246397452236</v>
      </c>
      <c r="M27" s="1">
        <f t="shared" si="6"/>
        <v>84.187511063458814</v>
      </c>
    </row>
    <row r="28" spans="1:13" x14ac:dyDescent="0.25">
      <c r="A28" s="2">
        <v>3.8200000000000002E-4</v>
      </c>
      <c r="B28" s="2">
        <v>2.2000000000000001E-7</v>
      </c>
      <c r="C28" s="1">
        <v>68</v>
      </c>
      <c r="D28" s="1">
        <v>21.7</v>
      </c>
      <c r="E28" s="1">
        <f t="shared" si="14"/>
        <v>1.9202625280881174</v>
      </c>
      <c r="F28" s="1">
        <f t="shared" si="15"/>
        <v>6.7999999999999999E-5</v>
      </c>
      <c r="G28" s="1">
        <f t="shared" si="16"/>
        <v>14705.882352941177</v>
      </c>
      <c r="H28" s="1">
        <f t="shared" si="17"/>
        <v>5.3239766435076916E-4</v>
      </c>
      <c r="I28" s="1">
        <f t="shared" si="18"/>
        <v>1.5039766435076914E-4</v>
      </c>
      <c r="J28" s="4">
        <f t="shared" si="19"/>
        <v>0.39371116322190874</v>
      </c>
      <c r="K28" s="1" t="s">
        <v>15</v>
      </c>
      <c r="L28" s="1">
        <f t="shared" si="5"/>
        <v>17361.606887159207</v>
      </c>
      <c r="M28" s="1">
        <f t="shared" si="6"/>
        <v>57.598355181029277</v>
      </c>
    </row>
    <row r="29" spans="1:13" x14ac:dyDescent="0.25">
      <c r="A29" s="2">
        <v>3.8200000000000002E-4</v>
      </c>
      <c r="B29" s="2">
        <v>9.9999999999999995E-8</v>
      </c>
      <c r="C29" s="1">
        <v>48</v>
      </c>
      <c r="D29" s="1">
        <v>21.7</v>
      </c>
      <c r="E29" s="1">
        <f t="shared" si="14"/>
        <v>2.8482096111267183</v>
      </c>
      <c r="F29" s="1">
        <f t="shared" si="15"/>
        <v>4.8000000000000001E-5</v>
      </c>
      <c r="G29" s="1">
        <f t="shared" si="16"/>
        <v>20833.333333333332</v>
      </c>
      <c r="H29" s="1">
        <f t="shared" si="17"/>
        <v>5.8361100368970148E-4</v>
      </c>
      <c r="I29" s="1">
        <f t="shared" si="18"/>
        <v>2.0161100368970146E-4</v>
      </c>
      <c r="J29" s="4">
        <f t="shared" si="19"/>
        <v>0.52777749656989914</v>
      </c>
      <c r="K29" s="1" t="s">
        <v>15</v>
      </c>
      <c r="L29" s="1">
        <f t="shared" si="5"/>
        <v>25751.424546019956</v>
      </c>
      <c r="M29" s="1">
        <f t="shared" si="6"/>
        <v>38.832803141158891</v>
      </c>
    </row>
    <row r="30" spans="1:13" x14ac:dyDescent="0.25">
      <c r="A30" s="2">
        <v>3.8200000000000002E-4</v>
      </c>
      <c r="B30" s="2">
        <v>6.8E-8</v>
      </c>
      <c r="C30" s="1">
        <v>38</v>
      </c>
      <c r="D30" s="1">
        <v>21.7</v>
      </c>
      <c r="E30" s="1">
        <f t="shared" si="14"/>
        <v>3.453961491345547</v>
      </c>
      <c r="F30" s="1">
        <f t="shared" si="15"/>
        <v>3.7999999999999995E-5</v>
      </c>
      <c r="G30" s="1">
        <f t="shared" si="16"/>
        <v>26315.789473684214</v>
      </c>
      <c r="H30" s="1">
        <f t="shared" si="17"/>
        <v>5.3789719243255239E-4</v>
      </c>
      <c r="I30" s="1">
        <f t="shared" si="18"/>
        <v>1.5589719243255237E-4</v>
      </c>
      <c r="J30" s="4">
        <f t="shared" si="19"/>
        <v>0.40810783359306901</v>
      </c>
      <c r="K30" s="1" t="s">
        <v>15</v>
      </c>
      <c r="L30" s="1">
        <f t="shared" si="5"/>
        <v>31228.189239224583</v>
      </c>
      <c r="M30" s="1">
        <f t="shared" si="6"/>
        <v>32.022349817963082</v>
      </c>
    </row>
    <row r="31" spans="1:13" x14ac:dyDescent="0.25">
      <c r="A31" s="2">
        <v>3.8200000000000002E-4</v>
      </c>
      <c r="B31" s="2">
        <v>4.6999999999999997E-8</v>
      </c>
      <c r="C31" s="1">
        <v>32</v>
      </c>
      <c r="D31" s="1">
        <v>21.7</v>
      </c>
      <c r="E31" s="1">
        <f t="shared" si="14"/>
        <v>4.1545407071122034</v>
      </c>
      <c r="F31" s="1">
        <f t="shared" si="15"/>
        <v>3.1999999999999999E-5</v>
      </c>
      <c r="G31" s="1">
        <f t="shared" si="16"/>
        <v>31250</v>
      </c>
      <c r="H31" s="1">
        <f t="shared" si="17"/>
        <v>5.5187801767347651E-4</v>
      </c>
      <c r="I31" s="1">
        <f t="shared" si="18"/>
        <v>1.6987801767347649E-4</v>
      </c>
      <c r="J31" s="4">
        <f t="shared" si="19"/>
        <v>0.44470685254836778</v>
      </c>
      <c r="K31" s="1" t="s">
        <v>15</v>
      </c>
      <c r="L31" s="1">
        <f t="shared" si="5"/>
        <v>37562.313224638739</v>
      </c>
      <c r="M31" s="1">
        <f t="shared" si="6"/>
        <v>26.622428550115412</v>
      </c>
    </row>
    <row r="32" spans="1:13" x14ac:dyDescent="0.25">
      <c r="A32" s="2">
        <v>3.8200000000000002E-4</v>
      </c>
      <c r="B32" s="2">
        <v>2.1999999999999998E-8</v>
      </c>
      <c r="C32" s="1" t="s">
        <v>4</v>
      </c>
      <c r="D32" s="1">
        <v>21.7</v>
      </c>
      <c r="E32" s="1">
        <f t="shared" si="14"/>
        <v>6.0724032942315089</v>
      </c>
      <c r="F32" s="1" t="e">
        <f t="shared" si="15"/>
        <v>#VALUE!</v>
      </c>
      <c r="G32" s="1" t="e">
        <f t="shared" si="16"/>
        <v>#VALUE!</v>
      </c>
      <c r="H32" s="1" t="e">
        <f t="shared" si="17"/>
        <v>#VALUE!</v>
      </c>
      <c r="I32" s="1" t="e">
        <f t="shared" si="18"/>
        <v>#VALUE!</v>
      </c>
      <c r="J32" s="4" t="e">
        <f t="shared" si="19"/>
        <v>#VALUE!</v>
      </c>
      <c r="K32" s="1" t="s">
        <v>15</v>
      </c>
      <c r="L32" s="1">
        <f t="shared" si="5"/>
        <v>54902.221603889047</v>
      </c>
      <c r="M32" s="1">
        <f t="shared" si="6"/>
        <v>18.214199185141247</v>
      </c>
    </row>
    <row r="33" spans="1:13" x14ac:dyDescent="0.25">
      <c r="A33" s="2">
        <v>3.8200000000000002E-4</v>
      </c>
      <c r="B33" s="2">
        <v>1E-8</v>
      </c>
      <c r="C33" s="1" t="s">
        <v>4</v>
      </c>
      <c r="D33" s="1">
        <v>21.7</v>
      </c>
      <c r="E33" s="1">
        <f t="shared" si="14"/>
        <v>9.0068296247428865</v>
      </c>
      <c r="F33" s="1" t="e">
        <f t="shared" si="15"/>
        <v>#VALUE!</v>
      </c>
      <c r="G33" s="1" t="e">
        <f t="shared" si="16"/>
        <v>#VALUE!</v>
      </c>
      <c r="H33" s="1" t="e">
        <f t="shared" si="17"/>
        <v>#VALUE!</v>
      </c>
      <c r="I33" s="1" t="e">
        <f t="shared" si="18"/>
        <v>#VALUE!</v>
      </c>
      <c r="J33" s="4" t="e">
        <f t="shared" si="19"/>
        <v>#VALUE!</v>
      </c>
      <c r="K33" s="1" t="s">
        <v>15</v>
      </c>
      <c r="L33" s="1">
        <f t="shared" si="5"/>
        <v>81433.154559390561</v>
      </c>
      <c r="M33" s="1">
        <f t="shared" si="6"/>
        <v>12.280010585500325</v>
      </c>
    </row>
    <row r="34" spans="1:13" x14ac:dyDescent="0.25">
      <c r="A34" s="2">
        <v>3.8200000000000002E-4</v>
      </c>
      <c r="B34" s="2">
        <v>4.6999999999999999E-9</v>
      </c>
      <c r="C34" s="1" t="s">
        <v>4</v>
      </c>
      <c r="D34" s="1">
        <v>21.7</v>
      </c>
      <c r="E34" s="1">
        <f t="shared" si="14"/>
        <v>13.13781126636106</v>
      </c>
      <c r="F34" s="1" t="e">
        <f t="shared" si="15"/>
        <v>#VALUE!</v>
      </c>
      <c r="G34" s="1" t="e">
        <f t="shared" si="16"/>
        <v>#VALUE!</v>
      </c>
      <c r="H34" s="1" t="e">
        <f t="shared" si="17"/>
        <v>#VALUE!</v>
      </c>
      <c r="I34" s="1" t="e">
        <f t="shared" si="18"/>
        <v>#VALUE!</v>
      </c>
      <c r="J34" s="4" t="e">
        <f t="shared" si="19"/>
        <v>#VALUE!</v>
      </c>
      <c r="K34" s="1" t="s">
        <v>15</v>
      </c>
      <c r="L34" s="1">
        <f t="shared" si="5"/>
        <v>118782.46397452237</v>
      </c>
      <c r="M34" s="1">
        <f t="shared" si="6"/>
        <v>8.4187511063458818</v>
      </c>
    </row>
    <row r="35" spans="1:13" x14ac:dyDescent="0.25">
      <c r="A35" s="2">
        <v>3.8200000000000002E-4</v>
      </c>
      <c r="B35" s="2">
        <v>2.1999999999999998E-9</v>
      </c>
      <c r="C35" s="1" t="s">
        <v>4</v>
      </c>
      <c r="D35" s="1">
        <v>21.7</v>
      </c>
      <c r="E35" s="1">
        <f t="shared" si="14"/>
        <v>19.202625280881175</v>
      </c>
      <c r="F35" s="1" t="e">
        <f t="shared" si="15"/>
        <v>#VALUE!</v>
      </c>
      <c r="G35" s="1" t="e">
        <f t="shared" si="16"/>
        <v>#VALUE!</v>
      </c>
      <c r="H35" s="1" t="e">
        <f t="shared" si="17"/>
        <v>#VALUE!</v>
      </c>
      <c r="I35" s="1" t="e">
        <f t="shared" si="18"/>
        <v>#VALUE!</v>
      </c>
      <c r="J35" s="4" t="e">
        <f t="shared" si="19"/>
        <v>#VALUE!</v>
      </c>
      <c r="K35" s="1" t="s">
        <v>15</v>
      </c>
      <c r="L35" s="1">
        <f t="shared" si="5"/>
        <v>173616.06887159211</v>
      </c>
      <c r="M35" s="1">
        <f t="shared" si="6"/>
        <v>5.7598355181029257</v>
      </c>
    </row>
    <row r="36" spans="1:13" x14ac:dyDescent="0.25">
      <c r="A36" s="2">
        <v>3.8200000000000002E-4</v>
      </c>
      <c r="B36" s="2">
        <v>1.0000000000000001E-9</v>
      </c>
      <c r="C36" s="1" t="s">
        <v>4</v>
      </c>
      <c r="D36" s="1">
        <v>21.7</v>
      </c>
      <c r="E36" s="1">
        <f t="shared" si="14"/>
        <v>28.482096111267179</v>
      </c>
      <c r="F36" s="1" t="e">
        <f t="shared" si="15"/>
        <v>#VALUE!</v>
      </c>
      <c r="G36" s="1" t="e">
        <f t="shared" si="16"/>
        <v>#VALUE!</v>
      </c>
      <c r="H36" s="1" t="e">
        <f t="shared" si="17"/>
        <v>#VALUE!</v>
      </c>
      <c r="I36" s="1" t="e">
        <f t="shared" si="18"/>
        <v>#VALUE!</v>
      </c>
      <c r="J36" s="4" t="e">
        <f t="shared" si="19"/>
        <v>#VALUE!</v>
      </c>
      <c r="K36" s="1" t="s">
        <v>15</v>
      </c>
      <c r="L36" s="1">
        <f t="shared" si="5"/>
        <v>257514.24546019957</v>
      </c>
      <c r="M36" s="1">
        <f t="shared" si="6"/>
        <v>3.8832803141158894</v>
      </c>
    </row>
    <row r="37" spans="1:13" x14ac:dyDescent="0.25">
      <c r="A37" s="2"/>
      <c r="B37" s="2"/>
      <c r="C37" s="1"/>
      <c r="D37" s="1"/>
      <c r="E37" s="1"/>
      <c r="F37" s="1"/>
      <c r="G37" s="1"/>
      <c r="H37" s="1"/>
      <c r="I37" s="1"/>
      <c r="J37" s="4"/>
      <c r="K37" s="1"/>
      <c r="L37" s="1"/>
    </row>
    <row r="38" spans="1:13" x14ac:dyDescent="0.25">
      <c r="A38" s="2">
        <v>3.5E-4</v>
      </c>
      <c r="B38" s="2">
        <v>9.9999999999999995E-7</v>
      </c>
      <c r="C38" s="1" t="s">
        <v>4</v>
      </c>
      <c r="D38" s="1">
        <v>21.7</v>
      </c>
      <c r="E38" s="1">
        <f t="shared" ref="E38:E48" si="20">SQRT(A38/B38)/D38</f>
        <v>0.86213303842717548</v>
      </c>
      <c r="F38" s="1" t="e">
        <f t="shared" ref="F38:F48" si="21">C38*0.000001</f>
        <v>#VALUE!</v>
      </c>
      <c r="G38" s="1" t="e">
        <f t="shared" ref="G38:G48" si="22">1/F38</f>
        <v>#VALUE!</v>
      </c>
      <c r="H38" s="1" t="e">
        <f t="shared" ref="H38:H48" si="23">1/(B38*G38*G38*4*3.14159*3.14159)</f>
        <v>#VALUE!</v>
      </c>
      <c r="I38" s="1" t="e">
        <f t="shared" ref="I38:I48" si="24">H38-A38</f>
        <v>#VALUE!</v>
      </c>
      <c r="J38" s="4" t="e">
        <f t="shared" ref="J38:J48" si="25">I38/A38</f>
        <v>#VALUE!</v>
      </c>
      <c r="K38" s="1" t="s">
        <v>16</v>
      </c>
      <c r="L38" s="1">
        <f t="shared" si="5"/>
        <v>8507.4404555920537</v>
      </c>
      <c r="M38" s="1">
        <f t="shared" si="6"/>
        <v>117.54416680550338</v>
      </c>
    </row>
    <row r="39" spans="1:13" x14ac:dyDescent="0.25">
      <c r="A39" s="2">
        <v>3.5E-4</v>
      </c>
      <c r="B39" s="2">
        <v>4.7E-7</v>
      </c>
      <c r="C39" s="1">
        <v>68</v>
      </c>
      <c r="D39" s="1">
        <v>21.7</v>
      </c>
      <c r="E39" s="1">
        <f t="shared" si="20"/>
        <v>1.2575502832023395</v>
      </c>
      <c r="F39" s="1">
        <f t="shared" si="21"/>
        <v>6.7999999999999999E-5</v>
      </c>
      <c r="G39" s="1">
        <f t="shared" si="22"/>
        <v>14705.882352941177</v>
      </c>
      <c r="H39" s="1">
        <f t="shared" si="23"/>
        <v>2.4920741735567925E-4</v>
      </c>
      <c r="I39" s="1">
        <f t="shared" si="24"/>
        <v>-1.0079258264432075E-4</v>
      </c>
      <c r="J39" s="4">
        <f t="shared" si="25"/>
        <v>-0.28797880755520217</v>
      </c>
      <c r="K39" s="1" t="s">
        <v>16</v>
      </c>
      <c r="L39" s="1">
        <f t="shared" si="5"/>
        <v>12409.37729723779</v>
      </c>
      <c r="M39" s="1">
        <f t="shared" si="6"/>
        <v>80.584220791045709</v>
      </c>
    </row>
    <row r="40" spans="1:13" x14ac:dyDescent="0.25">
      <c r="A40" s="2">
        <v>3.5E-4</v>
      </c>
      <c r="B40" s="2">
        <v>2.2000000000000001E-7</v>
      </c>
      <c r="C40" s="1">
        <v>64</v>
      </c>
      <c r="D40" s="1">
        <v>21.7</v>
      </c>
      <c r="E40" s="1">
        <f t="shared" si="20"/>
        <v>1.838073813865128</v>
      </c>
      <c r="F40" s="1">
        <f t="shared" si="21"/>
        <v>6.3999999999999997E-5</v>
      </c>
      <c r="G40" s="1">
        <f t="shared" si="22"/>
        <v>15625</v>
      </c>
      <c r="H40" s="1">
        <f t="shared" si="23"/>
        <v>4.7160485146642534E-4</v>
      </c>
      <c r="I40" s="1">
        <f t="shared" si="24"/>
        <v>1.2160485146642534E-4</v>
      </c>
      <c r="J40" s="4">
        <f t="shared" si="25"/>
        <v>0.34744243276121528</v>
      </c>
      <c r="K40" s="1" t="s">
        <v>16</v>
      </c>
      <c r="L40" s="1">
        <f t="shared" si="5"/>
        <v>18137.923994849265</v>
      </c>
      <c r="M40" s="1">
        <f t="shared" si="6"/>
        <v>55.133101245984712</v>
      </c>
    </row>
    <row r="41" spans="1:13" x14ac:dyDescent="0.25">
      <c r="A41" s="2">
        <v>3.5E-4</v>
      </c>
      <c r="B41" s="2">
        <v>9.9999999999999995E-8</v>
      </c>
      <c r="C41" s="1">
        <v>46</v>
      </c>
      <c r="D41" s="1">
        <v>21.7</v>
      </c>
      <c r="E41" s="1">
        <f t="shared" si="20"/>
        <v>2.726304047511344</v>
      </c>
      <c r="F41" s="1">
        <f t="shared" si="21"/>
        <v>4.6E-5</v>
      </c>
      <c r="G41" s="1">
        <f t="shared" si="22"/>
        <v>21739.130434782608</v>
      </c>
      <c r="H41" s="1">
        <f t="shared" si="23"/>
        <v>5.3598996693029869E-4</v>
      </c>
      <c r="I41" s="1">
        <f t="shared" si="24"/>
        <v>1.859899669302987E-4</v>
      </c>
      <c r="J41" s="4">
        <f t="shared" si="25"/>
        <v>0.53139990551513916</v>
      </c>
      <c r="K41" s="1" t="s">
        <v>16</v>
      </c>
      <c r="L41" s="1">
        <f t="shared" si="5"/>
        <v>26902.888897931458</v>
      </c>
      <c r="M41" s="1">
        <f t="shared" si="6"/>
        <v>37.170729277214882</v>
      </c>
    </row>
    <row r="42" spans="1:13" x14ac:dyDescent="0.25">
      <c r="A42" s="2">
        <v>3.5E-4</v>
      </c>
      <c r="B42" s="2">
        <v>6.8E-8</v>
      </c>
      <c r="C42" s="1">
        <v>36</v>
      </c>
      <c r="D42" s="1">
        <v>21.7</v>
      </c>
      <c r="E42" s="1">
        <f t="shared" si="20"/>
        <v>3.3061292810112413</v>
      </c>
      <c r="F42" s="1">
        <f t="shared" si="21"/>
        <v>3.6000000000000001E-5</v>
      </c>
      <c r="G42" s="1">
        <f t="shared" si="22"/>
        <v>27777.777777777777</v>
      </c>
      <c r="H42" s="1">
        <f t="shared" si="23"/>
        <v>4.82766455258025E-4</v>
      </c>
      <c r="I42" s="1">
        <f t="shared" si="24"/>
        <v>1.32766455258025E-4</v>
      </c>
      <c r="J42" s="4">
        <f t="shared" si="25"/>
        <v>0.37933272930864287</v>
      </c>
      <c r="K42" s="1" t="s">
        <v>16</v>
      </c>
      <c r="L42" s="1">
        <f t="shared" si="5"/>
        <v>32624.544870714137</v>
      </c>
      <c r="M42" s="1">
        <f t="shared" si="6"/>
        <v>30.651768598239158</v>
      </c>
    </row>
    <row r="43" spans="1:13" x14ac:dyDescent="0.25">
      <c r="A43" s="2">
        <v>3.5E-4</v>
      </c>
      <c r="B43" s="2">
        <v>4.6999999999999997E-8</v>
      </c>
      <c r="C43" s="1">
        <v>30</v>
      </c>
      <c r="D43" s="1">
        <v>21.7</v>
      </c>
      <c r="E43" s="1">
        <f t="shared" si="20"/>
        <v>3.9767231671091769</v>
      </c>
      <c r="F43" s="1">
        <f t="shared" si="21"/>
        <v>2.9999999999999997E-5</v>
      </c>
      <c r="G43" s="1">
        <f t="shared" si="22"/>
        <v>33333.333333333336</v>
      </c>
      <c r="H43" s="1">
        <f t="shared" si="23"/>
        <v>4.8504903897082888E-4</v>
      </c>
      <c r="I43" s="1">
        <f t="shared" si="24"/>
        <v>1.3504903897082888E-4</v>
      </c>
      <c r="J43" s="4">
        <f t="shared" si="25"/>
        <v>0.38585439705951108</v>
      </c>
      <c r="K43" s="1" t="s">
        <v>16</v>
      </c>
      <c r="L43" s="1">
        <f t="shared" si="5"/>
        <v>39241.896603655725</v>
      </c>
      <c r="M43" s="1">
        <f t="shared" si="6"/>
        <v>25.482968116960009</v>
      </c>
    </row>
    <row r="44" spans="1:13" x14ac:dyDescent="0.25">
      <c r="A44" s="2">
        <v>3.5E-4</v>
      </c>
      <c r="B44" s="2">
        <v>2.1999999999999998E-8</v>
      </c>
      <c r="C44" s="1" t="s">
        <v>4</v>
      </c>
      <c r="D44" s="1">
        <v>21.7</v>
      </c>
      <c r="E44" s="1">
        <f t="shared" si="20"/>
        <v>5.8124997593261876</v>
      </c>
      <c r="F44" s="1" t="e">
        <f t="shared" si="21"/>
        <v>#VALUE!</v>
      </c>
      <c r="G44" s="1" t="e">
        <f t="shared" si="22"/>
        <v>#VALUE!</v>
      </c>
      <c r="H44" s="1" t="e">
        <f t="shared" si="23"/>
        <v>#VALUE!</v>
      </c>
      <c r="I44" s="1" t="e">
        <f t="shared" si="24"/>
        <v>#VALUE!</v>
      </c>
      <c r="J44" s="4" t="e">
        <f t="shared" si="25"/>
        <v>#VALUE!</v>
      </c>
      <c r="K44" s="1" t="s">
        <v>16</v>
      </c>
      <c r="L44" s="1">
        <f t="shared" si="5"/>
        <v>57357.151850743838</v>
      </c>
      <c r="M44" s="1">
        <f t="shared" si="6"/>
        <v>17.43461744059789</v>
      </c>
    </row>
    <row r="45" spans="1:13" x14ac:dyDescent="0.25">
      <c r="A45" s="2">
        <v>3.5E-4</v>
      </c>
      <c r="B45" s="2">
        <v>1E-8</v>
      </c>
      <c r="C45" s="1" t="s">
        <v>4</v>
      </c>
      <c r="D45" s="1">
        <v>21.7</v>
      </c>
      <c r="E45" s="1">
        <f t="shared" si="20"/>
        <v>8.6213303842717544</v>
      </c>
      <c r="F45" s="1" t="e">
        <f t="shared" si="21"/>
        <v>#VALUE!</v>
      </c>
      <c r="G45" s="1" t="e">
        <f t="shared" si="22"/>
        <v>#VALUE!</v>
      </c>
      <c r="H45" s="1" t="e">
        <f t="shared" si="23"/>
        <v>#VALUE!</v>
      </c>
      <c r="I45" s="1" t="e">
        <f t="shared" si="24"/>
        <v>#VALUE!</v>
      </c>
      <c r="J45" s="4" t="e">
        <f t="shared" si="25"/>
        <v>#VALUE!</v>
      </c>
      <c r="K45" s="1" t="s">
        <v>16</v>
      </c>
      <c r="L45" s="1">
        <f t="shared" si="5"/>
        <v>85074.404555920526</v>
      </c>
      <c r="M45" s="1">
        <f t="shared" si="6"/>
        <v>11.754416680550339</v>
      </c>
    </row>
    <row r="46" spans="1:13" x14ac:dyDescent="0.25">
      <c r="A46" s="2">
        <v>3.5E-4</v>
      </c>
      <c r="B46" s="2">
        <v>4.6999999999999999E-9</v>
      </c>
      <c r="C46" s="1" t="s">
        <v>4</v>
      </c>
      <c r="D46" s="1">
        <v>21.7</v>
      </c>
      <c r="E46" s="1">
        <f t="shared" si="20"/>
        <v>12.575502832023396</v>
      </c>
      <c r="F46" s="1" t="e">
        <f t="shared" si="21"/>
        <v>#VALUE!</v>
      </c>
      <c r="G46" s="1" t="e">
        <f t="shared" si="22"/>
        <v>#VALUE!</v>
      </c>
      <c r="H46" s="1" t="e">
        <f t="shared" si="23"/>
        <v>#VALUE!</v>
      </c>
      <c r="I46" s="1" t="e">
        <f t="shared" si="24"/>
        <v>#VALUE!</v>
      </c>
      <c r="J46" s="4" t="e">
        <f t="shared" si="25"/>
        <v>#VALUE!</v>
      </c>
      <c r="K46" s="1" t="s">
        <v>16</v>
      </c>
      <c r="L46" s="1">
        <f t="shared" si="5"/>
        <v>124093.77297237792</v>
      </c>
      <c r="M46" s="1">
        <f t="shared" si="6"/>
        <v>8.0584220791045684</v>
      </c>
    </row>
    <row r="47" spans="1:13" x14ac:dyDescent="0.25">
      <c r="A47" s="2">
        <v>3.5E-4</v>
      </c>
      <c r="B47" s="2">
        <v>2.1999999999999998E-9</v>
      </c>
      <c r="C47" s="1" t="s">
        <v>4</v>
      </c>
      <c r="D47" s="1">
        <v>21.7</v>
      </c>
      <c r="E47" s="1">
        <f t="shared" si="20"/>
        <v>18.380738138651282</v>
      </c>
      <c r="F47" s="1" t="e">
        <f t="shared" si="21"/>
        <v>#VALUE!</v>
      </c>
      <c r="G47" s="1" t="e">
        <f t="shared" si="22"/>
        <v>#VALUE!</v>
      </c>
      <c r="H47" s="1" t="e">
        <f t="shared" si="23"/>
        <v>#VALUE!</v>
      </c>
      <c r="I47" s="1" t="e">
        <f t="shared" si="24"/>
        <v>#VALUE!</v>
      </c>
      <c r="J47" s="4" t="e">
        <f t="shared" si="25"/>
        <v>#VALUE!</v>
      </c>
      <c r="K47" s="1" t="s">
        <v>16</v>
      </c>
      <c r="L47" s="1">
        <f t="shared" si="5"/>
        <v>181379.23994849267</v>
      </c>
      <c r="M47" s="1">
        <f t="shared" si="6"/>
        <v>5.5133101245984708</v>
      </c>
    </row>
    <row r="48" spans="1:13" x14ac:dyDescent="0.25">
      <c r="A48" s="2">
        <v>3.5E-4</v>
      </c>
      <c r="B48" s="2">
        <v>1.0000000000000001E-9</v>
      </c>
      <c r="C48" s="1" t="s">
        <v>4</v>
      </c>
      <c r="D48" s="1">
        <v>21.7</v>
      </c>
      <c r="E48" s="1">
        <f t="shared" si="20"/>
        <v>27.263040475113439</v>
      </c>
      <c r="F48" s="1" t="e">
        <f t="shared" si="21"/>
        <v>#VALUE!</v>
      </c>
      <c r="G48" s="1" t="e">
        <f t="shared" si="22"/>
        <v>#VALUE!</v>
      </c>
      <c r="H48" s="1" t="e">
        <f t="shared" si="23"/>
        <v>#VALUE!</v>
      </c>
      <c r="I48" s="1" t="e">
        <f t="shared" si="24"/>
        <v>#VALUE!</v>
      </c>
      <c r="J48" s="4" t="e">
        <f t="shared" si="25"/>
        <v>#VALUE!</v>
      </c>
      <c r="K48" s="1" t="s">
        <v>16</v>
      </c>
      <c r="L48" s="1">
        <f t="shared" si="5"/>
        <v>269028.88897931448</v>
      </c>
      <c r="M48" s="1">
        <f t="shared" si="6"/>
        <v>3.7170729277214893</v>
      </c>
    </row>
    <row r="49" spans="1:11" x14ac:dyDescent="0.25">
      <c r="A49" s="2"/>
      <c r="B49" s="2"/>
      <c r="C49" s="1"/>
      <c r="D49" s="1"/>
      <c r="E49" s="1"/>
      <c r="F49" s="1"/>
      <c r="G49" s="1"/>
      <c r="H49" s="1"/>
      <c r="I49" s="1"/>
      <c r="J49" s="4"/>
      <c r="K49" s="1"/>
    </row>
    <row r="50" spans="1:11" x14ac:dyDescent="0.25">
      <c r="C50" s="2">
        <v>4.7E-7</v>
      </c>
      <c r="D50" s="2">
        <v>2.2000000000000001E-7</v>
      </c>
    </row>
    <row r="51" spans="1:11" x14ac:dyDescent="0.25">
      <c r="A51" s="1">
        <v>21</v>
      </c>
      <c r="C51" s="1">
        <v>92</v>
      </c>
      <c r="D51" s="1">
        <v>74</v>
      </c>
      <c r="G51">
        <v>3.3</v>
      </c>
      <c r="H51" s="7">
        <v>1.7999999999999999E-6</v>
      </c>
    </row>
    <row r="52" spans="1:11" x14ac:dyDescent="0.25">
      <c r="A52" s="1">
        <v>20</v>
      </c>
      <c r="C52" s="1"/>
      <c r="D52" s="1"/>
      <c r="G52">
        <v>5</v>
      </c>
      <c r="H52" s="7">
        <v>6.3999999999999997E-6</v>
      </c>
    </row>
    <row r="53" spans="1:11" x14ac:dyDescent="0.25">
      <c r="A53" s="1">
        <v>19</v>
      </c>
      <c r="C53" s="1"/>
      <c r="D53" s="1"/>
    </row>
    <row r="54" spans="1:11" x14ac:dyDescent="0.25">
      <c r="A54" s="1">
        <v>18</v>
      </c>
      <c r="C54" s="1">
        <v>90</v>
      </c>
      <c r="D54" s="1">
        <v>72</v>
      </c>
    </row>
    <row r="55" spans="1:11" x14ac:dyDescent="0.25">
      <c r="A55" s="1">
        <v>17</v>
      </c>
      <c r="C55" s="1"/>
      <c r="D55" s="1"/>
    </row>
    <row r="56" spans="1:11" x14ac:dyDescent="0.25">
      <c r="A56" s="1">
        <v>16</v>
      </c>
      <c r="C56" s="1">
        <v>88</v>
      </c>
      <c r="D56" s="1"/>
    </row>
    <row r="57" spans="1:11" x14ac:dyDescent="0.25">
      <c r="A57" s="1">
        <v>15</v>
      </c>
      <c r="C57" s="1"/>
      <c r="D57" s="1"/>
    </row>
    <row r="58" spans="1:11" x14ac:dyDescent="0.25">
      <c r="A58" s="1">
        <v>14</v>
      </c>
      <c r="C58" s="1">
        <v>86</v>
      </c>
      <c r="D58" s="1"/>
    </row>
    <row r="59" spans="1:11" x14ac:dyDescent="0.25">
      <c r="A59" s="1">
        <v>13</v>
      </c>
      <c r="C59" s="1"/>
      <c r="D59" s="1">
        <v>70</v>
      </c>
    </row>
    <row r="60" spans="1:11" x14ac:dyDescent="0.25">
      <c r="A60" s="1">
        <v>12</v>
      </c>
      <c r="C60" s="1">
        <v>84</v>
      </c>
      <c r="D60" s="1"/>
    </row>
    <row r="61" spans="1:11" x14ac:dyDescent="0.25">
      <c r="A61" s="1">
        <v>11</v>
      </c>
      <c r="C61" s="1">
        <v>82</v>
      </c>
      <c r="D61" s="1">
        <v>68</v>
      </c>
    </row>
    <row r="62" spans="1:11" x14ac:dyDescent="0.25">
      <c r="A62" s="1">
        <v>10</v>
      </c>
      <c r="C62" s="1">
        <v>80</v>
      </c>
      <c r="D62" s="1"/>
    </row>
    <row r="63" spans="1:11" x14ac:dyDescent="0.25">
      <c r="A63" s="1">
        <v>9.5</v>
      </c>
      <c r="C63" s="1">
        <v>78</v>
      </c>
      <c r="D63" s="1"/>
    </row>
    <row r="64" spans="1:11" x14ac:dyDescent="0.25">
      <c r="A64" s="1">
        <v>9</v>
      </c>
      <c r="C64" s="1">
        <v>76</v>
      </c>
      <c r="D64" s="1"/>
    </row>
    <row r="65" spans="1:4" x14ac:dyDescent="0.25">
      <c r="A65" s="1">
        <v>8.8000000000000007</v>
      </c>
      <c r="C65" s="1">
        <v>74</v>
      </c>
      <c r="D65" s="1"/>
    </row>
    <row r="66" spans="1:4" x14ac:dyDescent="0.25">
      <c r="A66" s="1">
        <v>8</v>
      </c>
      <c r="C66" s="1">
        <v>72</v>
      </c>
      <c r="D66" s="1">
        <v>66</v>
      </c>
    </row>
    <row r="67" spans="1:4" x14ac:dyDescent="0.25">
      <c r="A67" s="1">
        <v>7</v>
      </c>
      <c r="C67" s="1">
        <v>68</v>
      </c>
      <c r="D67" s="1"/>
    </row>
    <row r="68" spans="1:4" x14ac:dyDescent="0.25">
      <c r="A68" s="1">
        <v>6</v>
      </c>
      <c r="C68" s="1">
        <v>64</v>
      </c>
      <c r="D68" s="1">
        <v>64</v>
      </c>
    </row>
    <row r="69" spans="1:4" x14ac:dyDescent="0.25">
      <c r="A69" s="1">
        <v>5</v>
      </c>
      <c r="C69" s="1">
        <v>56</v>
      </c>
      <c r="D69" s="1"/>
    </row>
    <row r="70" spans="1:4" x14ac:dyDescent="0.25">
      <c r="A70" s="1">
        <v>4</v>
      </c>
      <c r="C70" s="1">
        <v>46</v>
      </c>
      <c r="D70" s="1">
        <v>62</v>
      </c>
    </row>
    <row r="71" spans="1:4" x14ac:dyDescent="0.25">
      <c r="A71" s="1">
        <v>3.5</v>
      </c>
      <c r="C71" s="1">
        <v>40</v>
      </c>
      <c r="D71" s="1"/>
    </row>
    <row r="72" spans="1:4" x14ac:dyDescent="0.25">
      <c r="A72" s="1">
        <v>3</v>
      </c>
      <c r="C72" s="1">
        <v>30</v>
      </c>
      <c r="D72" s="1">
        <v>60</v>
      </c>
    </row>
    <row r="73" spans="1:4" x14ac:dyDescent="0.25">
      <c r="A73" s="1">
        <v>2</v>
      </c>
      <c r="C73" s="1">
        <v>26</v>
      </c>
      <c r="D73" s="1">
        <v>58</v>
      </c>
    </row>
    <row r="74" spans="1:4" x14ac:dyDescent="0.25">
      <c r="A74" s="1">
        <v>1</v>
      </c>
      <c r="C74" s="1">
        <v>12</v>
      </c>
      <c r="D74" s="1"/>
    </row>
    <row r="75" spans="1:4" x14ac:dyDescent="0.25">
      <c r="A75" s="1">
        <v>0</v>
      </c>
      <c r="C75" s="1"/>
      <c r="D75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C5DF-04C4-47DC-9AB9-8BDCAA6A498C}">
  <dimension ref="A1:N37"/>
  <sheetViews>
    <sheetView tabSelected="1" zoomScaleNormal="100" workbookViewId="0">
      <selection activeCell="B14" sqref="B14"/>
    </sheetView>
  </sheetViews>
  <sheetFormatPr defaultRowHeight="15" x14ac:dyDescent="0.25"/>
  <cols>
    <col min="1" max="1" width="13.140625" customWidth="1"/>
    <col min="2" max="2" width="15.28515625" customWidth="1"/>
    <col min="3" max="3" width="11.42578125" customWidth="1"/>
    <col min="5" max="5" width="17.85546875" customWidth="1"/>
    <col min="6" max="6" width="11" customWidth="1"/>
    <col min="7" max="7" width="12.7109375" customWidth="1"/>
    <col min="8" max="8" width="22.28515625" customWidth="1"/>
    <col min="9" max="9" width="16.5703125" customWidth="1"/>
    <col min="10" max="10" width="14.42578125" customWidth="1"/>
    <col min="11" max="11" width="11.85546875" customWidth="1"/>
    <col min="12" max="12" width="20.140625" customWidth="1"/>
    <col min="13" max="13" width="21.5703125" style="1" customWidth="1"/>
    <col min="14" max="14" width="16.140625" customWidth="1"/>
  </cols>
  <sheetData>
    <row r="1" spans="1:14" x14ac:dyDescent="0.25">
      <c r="A1" s="2" t="s">
        <v>0</v>
      </c>
      <c r="B1" s="2" t="s">
        <v>1</v>
      </c>
      <c r="C1" s="1" t="s">
        <v>7</v>
      </c>
      <c r="D1" s="1" t="s">
        <v>10</v>
      </c>
      <c r="E1" s="1" t="s">
        <v>2</v>
      </c>
      <c r="F1" s="1" t="s">
        <v>3</v>
      </c>
      <c r="G1" s="1" t="s">
        <v>6</v>
      </c>
      <c r="H1" s="1" t="s">
        <v>5</v>
      </c>
      <c r="I1" s="1" t="s">
        <v>8</v>
      </c>
      <c r="J1" s="5" t="s">
        <v>9</v>
      </c>
      <c r="K1" s="1" t="s">
        <v>11</v>
      </c>
      <c r="L1" s="1" t="s">
        <v>18</v>
      </c>
      <c r="M1" s="1" t="s">
        <v>21</v>
      </c>
      <c r="N1" s="1"/>
    </row>
    <row r="2" spans="1:14" x14ac:dyDescent="0.25">
      <c r="A2" s="2">
        <v>1.2E-5</v>
      </c>
      <c r="B2" s="2">
        <v>9.9999999999999995E-7</v>
      </c>
      <c r="C2" s="1">
        <v>12</v>
      </c>
      <c r="D2" s="1">
        <v>1.7</v>
      </c>
      <c r="E2" s="1">
        <f t="shared" ref="E2:E12" si="0">SQRT(A2/B2)/D2</f>
        <v>2.0377068324339733</v>
      </c>
      <c r="F2" s="1">
        <f t="shared" ref="F2:F12" si="1">C2*0.000001</f>
        <v>1.2E-5</v>
      </c>
      <c r="G2" s="1">
        <f>1/F2</f>
        <v>83333.333333333328</v>
      </c>
      <c r="H2" s="2">
        <f t="shared" ref="H2:H12" si="2">1/(B2*G2*G2*4*3.14159*3.14159)</f>
        <v>3.6475687730606342E-6</v>
      </c>
      <c r="I2" s="1">
        <f t="shared" ref="I2:I12" si="3">H2-A2</f>
        <v>-8.3524312269393657E-6</v>
      </c>
      <c r="J2" s="5">
        <f t="shared" ref="J2:J12" si="4">I2/A2</f>
        <v>-0.69603593557828047</v>
      </c>
      <c r="K2" s="1" t="s">
        <v>17</v>
      </c>
      <c r="L2" s="1">
        <f>1/(2*3.1415*SQRT(A2*B2))</f>
        <v>45945.429666530777</v>
      </c>
      <c r="M2" s="1">
        <f>1/(L2*0.000001)</f>
        <v>21.764950447910511</v>
      </c>
    </row>
    <row r="3" spans="1:14" x14ac:dyDescent="0.25">
      <c r="A3" s="2">
        <v>1.2E-5</v>
      </c>
      <c r="B3" s="2">
        <v>4.7E-7</v>
      </c>
      <c r="C3" s="1">
        <v>8</v>
      </c>
      <c r="D3" s="1">
        <v>1.7</v>
      </c>
      <c r="E3" s="1">
        <f t="shared" si="0"/>
        <v>2.9723008978818317</v>
      </c>
      <c r="F3" s="1">
        <f t="shared" si="1"/>
        <v>7.9999999999999996E-6</v>
      </c>
      <c r="G3" s="1">
        <f>1/F3</f>
        <v>125000</v>
      </c>
      <c r="H3" s="1">
        <f t="shared" si="2"/>
        <v>3.4492376104592276E-6</v>
      </c>
      <c r="I3" s="1">
        <f t="shared" si="3"/>
        <v>-8.5507623895407731E-6</v>
      </c>
      <c r="J3" s="5">
        <f t="shared" si="4"/>
        <v>-0.7125635324617311</v>
      </c>
      <c r="K3" s="1" t="s">
        <v>17</v>
      </c>
      <c r="L3" s="1">
        <f t="shared" ref="L3:L12" si="5">1/(2*3.1415*SQRT(A3*B3))</f>
        <v>67018.297076756251</v>
      </c>
      <c r="M3" s="1">
        <f t="shared" ref="M3:M12" si="6">1/(L3*0.000001)</f>
        <v>14.921298266571846</v>
      </c>
    </row>
    <row r="4" spans="1:14" x14ac:dyDescent="0.25">
      <c r="A4" s="2">
        <v>1.2E-5</v>
      </c>
      <c r="B4" s="2">
        <v>2.2000000000000001E-7</v>
      </c>
      <c r="C4" s="1">
        <v>6</v>
      </c>
      <c r="D4" s="1">
        <v>1.7</v>
      </c>
      <c r="E4" s="1">
        <f t="shared" si="0"/>
        <v>4.3444055639764496</v>
      </c>
      <c r="F4" s="1">
        <f t="shared" si="1"/>
        <v>6.0000000000000002E-6</v>
      </c>
      <c r="G4" s="1">
        <f t="shared" ref="G4:G12" si="7">1/F4</f>
        <v>166666.66666666666</v>
      </c>
      <c r="H4" s="1">
        <f t="shared" si="2"/>
        <v>4.1449645148416297E-6</v>
      </c>
      <c r="I4" s="1">
        <f t="shared" si="3"/>
        <v>-7.8550354851583706E-6</v>
      </c>
      <c r="J4" s="5">
        <f t="shared" si="4"/>
        <v>-0.65458629042986416</v>
      </c>
      <c r="K4" s="1" t="s">
        <v>17</v>
      </c>
      <c r="L4" s="1">
        <f t="shared" si="5"/>
        <v>97955.985181706754</v>
      </c>
      <c r="M4" s="1">
        <f>1/(L4*0.000001)</f>
        <v>10.20866665926555</v>
      </c>
    </row>
    <row r="5" spans="1:14" x14ac:dyDescent="0.25">
      <c r="A5" s="2">
        <v>1.2E-5</v>
      </c>
      <c r="B5" s="2">
        <v>9.9999999999999995E-8</v>
      </c>
      <c r="C5" s="1">
        <v>4</v>
      </c>
      <c r="D5" s="1">
        <v>1.7</v>
      </c>
      <c r="E5" s="1">
        <f t="shared" si="0"/>
        <v>6.4437947941784248</v>
      </c>
      <c r="F5" s="1">
        <f t="shared" si="1"/>
        <v>3.9999999999999998E-6</v>
      </c>
      <c r="G5" s="1">
        <f t="shared" si="7"/>
        <v>250000</v>
      </c>
      <c r="H5" s="1">
        <f t="shared" si="2"/>
        <v>4.0528541922895934E-6</v>
      </c>
      <c r="I5" s="1">
        <f t="shared" si="3"/>
        <v>-7.9471458077104069E-6</v>
      </c>
      <c r="J5" s="5">
        <f t="shared" si="4"/>
        <v>-0.66226215064253391</v>
      </c>
      <c r="K5" s="1" t="s">
        <v>17</v>
      </c>
      <c r="L5" s="1">
        <f t="shared" si="5"/>
        <v>145292.20582130778</v>
      </c>
      <c r="M5" s="1">
        <f t="shared" si="6"/>
        <v>6.8826816576099183</v>
      </c>
    </row>
    <row r="6" spans="1:14" x14ac:dyDescent="0.25">
      <c r="A6" s="2">
        <v>1.2E-5</v>
      </c>
      <c r="B6" s="2">
        <v>6.8E-8</v>
      </c>
      <c r="C6" s="1">
        <v>2</v>
      </c>
      <c r="D6" s="1">
        <v>1.7</v>
      </c>
      <c r="E6" s="1">
        <f t="shared" si="0"/>
        <v>7.8142489900596646</v>
      </c>
      <c r="F6" s="1">
        <f t="shared" si="1"/>
        <v>1.9999999999999999E-6</v>
      </c>
      <c r="G6" s="1">
        <f t="shared" si="7"/>
        <v>500000</v>
      </c>
      <c r="H6" s="1">
        <f t="shared" si="2"/>
        <v>1.4900199236358796E-6</v>
      </c>
      <c r="I6" s="1">
        <f t="shared" si="3"/>
        <v>-1.0509980076364121E-5</v>
      </c>
      <c r="J6" s="5">
        <f t="shared" si="4"/>
        <v>-0.87583167303034337</v>
      </c>
      <c r="K6" s="1" t="s">
        <v>17</v>
      </c>
      <c r="L6" s="1">
        <f t="shared" si="5"/>
        <v>176192.67975889207</v>
      </c>
      <c r="M6" s="1">
        <f t="shared" si="6"/>
        <v>5.675604692365388</v>
      </c>
    </row>
    <row r="7" spans="1:14" x14ac:dyDescent="0.25">
      <c r="A7" s="2">
        <v>1.2E-5</v>
      </c>
      <c r="B7" s="2">
        <v>4.6999999999999997E-8</v>
      </c>
      <c r="C7" s="1" t="s">
        <v>4</v>
      </c>
      <c r="D7" s="1">
        <v>1.7</v>
      </c>
      <c r="E7" s="1">
        <f t="shared" si="0"/>
        <v>9.3992407286701329</v>
      </c>
      <c r="F7" s="1" t="e">
        <f t="shared" si="1"/>
        <v>#VALUE!</v>
      </c>
      <c r="G7" s="1" t="e">
        <f t="shared" si="7"/>
        <v>#VALUE!</v>
      </c>
      <c r="H7" s="1" t="e">
        <f t="shared" si="2"/>
        <v>#VALUE!</v>
      </c>
      <c r="I7" s="1" t="e">
        <f t="shared" si="3"/>
        <v>#VALUE!</v>
      </c>
      <c r="J7" s="5" t="e">
        <f t="shared" si="4"/>
        <v>#VALUE!</v>
      </c>
      <c r="K7" s="1" t="s">
        <v>17</v>
      </c>
      <c r="L7" s="1">
        <f t="shared" si="5"/>
        <v>211930.46366835406</v>
      </c>
      <c r="M7" s="1">
        <f t="shared" si="6"/>
        <v>4.7185288169089317</v>
      </c>
    </row>
    <row r="8" spans="1:14" x14ac:dyDescent="0.25">
      <c r="A8" s="2">
        <v>1.2E-5</v>
      </c>
      <c r="B8" s="2">
        <v>2.1999999999999998E-8</v>
      </c>
      <c r="C8" s="1" t="s">
        <v>4</v>
      </c>
      <c r="D8" s="1">
        <v>1.7</v>
      </c>
      <c r="E8" s="1">
        <f t="shared" si="0"/>
        <v>13.738216661673935</v>
      </c>
      <c r="F8" s="1" t="e">
        <f t="shared" si="1"/>
        <v>#VALUE!</v>
      </c>
      <c r="G8" s="1" t="e">
        <f t="shared" si="7"/>
        <v>#VALUE!</v>
      </c>
      <c r="H8" s="1" t="e">
        <f t="shared" si="2"/>
        <v>#VALUE!</v>
      </c>
      <c r="I8" s="1" t="e">
        <f t="shared" si="3"/>
        <v>#VALUE!</v>
      </c>
      <c r="J8" s="5" t="e">
        <f t="shared" si="4"/>
        <v>#VALUE!</v>
      </c>
      <c r="K8" s="1" t="s">
        <v>17</v>
      </c>
      <c r="L8" s="1">
        <f t="shared" si="5"/>
        <v>309764.02361989615</v>
      </c>
      <c r="M8" s="1">
        <f t="shared" si="6"/>
        <v>3.2282638516701203</v>
      </c>
    </row>
    <row r="9" spans="1:14" x14ac:dyDescent="0.25">
      <c r="A9" s="2">
        <v>1.2E-5</v>
      </c>
      <c r="B9" s="2">
        <v>1E-8</v>
      </c>
      <c r="C9" s="1" t="s">
        <v>4</v>
      </c>
      <c r="D9" s="1">
        <v>1.7</v>
      </c>
      <c r="E9" s="1">
        <f t="shared" si="0"/>
        <v>20.377068324339735</v>
      </c>
      <c r="F9" s="1" t="e">
        <f t="shared" si="1"/>
        <v>#VALUE!</v>
      </c>
      <c r="G9" s="1" t="e">
        <f t="shared" si="7"/>
        <v>#VALUE!</v>
      </c>
      <c r="H9" s="1" t="e">
        <f t="shared" si="2"/>
        <v>#VALUE!</v>
      </c>
      <c r="I9" s="1" t="e">
        <f t="shared" si="3"/>
        <v>#VALUE!</v>
      </c>
      <c r="J9" s="5" t="e">
        <f t="shared" si="4"/>
        <v>#VALUE!</v>
      </c>
      <c r="K9" s="1" t="s">
        <v>17</v>
      </c>
      <c r="L9" s="1">
        <f t="shared" si="5"/>
        <v>459454.29666530777</v>
      </c>
      <c r="M9" s="1">
        <f t="shared" si="6"/>
        <v>2.1764950447910514</v>
      </c>
    </row>
    <row r="10" spans="1:14" x14ac:dyDescent="0.25">
      <c r="A10" s="2">
        <v>1.2E-5</v>
      </c>
      <c r="B10" s="2">
        <v>4.6999999999999999E-9</v>
      </c>
      <c r="C10" s="1" t="s">
        <v>4</v>
      </c>
      <c r="D10" s="1">
        <v>1.7</v>
      </c>
      <c r="E10" s="1">
        <f t="shared" si="0"/>
        <v>29.723008978818317</v>
      </c>
      <c r="F10" s="1" t="e">
        <f t="shared" si="1"/>
        <v>#VALUE!</v>
      </c>
      <c r="G10" s="1" t="e">
        <f t="shared" si="7"/>
        <v>#VALUE!</v>
      </c>
      <c r="H10" s="1" t="e">
        <f t="shared" si="2"/>
        <v>#VALUE!</v>
      </c>
      <c r="I10" s="1" t="e">
        <f t="shared" si="3"/>
        <v>#VALUE!</v>
      </c>
      <c r="J10" s="5" t="e">
        <f t="shared" si="4"/>
        <v>#VALUE!</v>
      </c>
      <c r="K10" s="1" t="s">
        <v>17</v>
      </c>
      <c r="L10" s="1">
        <f t="shared" si="5"/>
        <v>670182.97076756239</v>
      </c>
      <c r="M10" s="1">
        <f t="shared" si="6"/>
        <v>1.4921298266571847</v>
      </c>
    </row>
    <row r="11" spans="1:14" x14ac:dyDescent="0.25">
      <c r="A11" s="2">
        <v>1.2E-5</v>
      </c>
      <c r="B11" s="2">
        <v>2.1999999999999998E-9</v>
      </c>
      <c r="C11" s="1" t="s">
        <v>4</v>
      </c>
      <c r="D11" s="1">
        <v>1.7</v>
      </c>
      <c r="E11" s="1">
        <f t="shared" si="0"/>
        <v>43.4440556397645</v>
      </c>
      <c r="F11" s="1" t="e">
        <f t="shared" si="1"/>
        <v>#VALUE!</v>
      </c>
      <c r="G11" s="1" t="e">
        <f t="shared" si="7"/>
        <v>#VALUE!</v>
      </c>
      <c r="H11" s="1" t="e">
        <f t="shared" si="2"/>
        <v>#VALUE!</v>
      </c>
      <c r="I11" s="1" t="e">
        <f t="shared" si="3"/>
        <v>#VALUE!</v>
      </c>
      <c r="J11" s="5" t="e">
        <f t="shared" si="4"/>
        <v>#VALUE!</v>
      </c>
      <c r="K11" s="1" t="s">
        <v>17</v>
      </c>
      <c r="L11" s="1">
        <f t="shared" si="5"/>
        <v>979559.85181706771</v>
      </c>
      <c r="M11" s="1">
        <f t="shared" si="6"/>
        <v>1.0208666659265548</v>
      </c>
    </row>
    <row r="12" spans="1:14" x14ac:dyDescent="0.25">
      <c r="A12" s="2">
        <v>1.2E-5</v>
      </c>
      <c r="B12" s="2">
        <v>1.0000000000000001E-9</v>
      </c>
      <c r="C12" s="1" t="s">
        <v>4</v>
      </c>
      <c r="D12" s="1">
        <v>1.7</v>
      </c>
      <c r="E12" s="1">
        <f t="shared" si="0"/>
        <v>64.437947941784259</v>
      </c>
      <c r="F12" s="1" t="e">
        <f t="shared" si="1"/>
        <v>#VALUE!</v>
      </c>
      <c r="G12" s="1" t="e">
        <f t="shared" si="7"/>
        <v>#VALUE!</v>
      </c>
      <c r="H12" s="1" t="e">
        <f t="shared" si="2"/>
        <v>#VALUE!</v>
      </c>
      <c r="I12" s="1" t="e">
        <f t="shared" si="3"/>
        <v>#VALUE!</v>
      </c>
      <c r="J12" s="5" t="e">
        <f t="shared" si="4"/>
        <v>#VALUE!</v>
      </c>
      <c r="K12" s="1" t="s">
        <v>17</v>
      </c>
      <c r="L12" s="1">
        <f t="shared" si="5"/>
        <v>1452922.0582130777</v>
      </c>
      <c r="M12" s="1">
        <f t="shared" si="6"/>
        <v>0.68826816576099181</v>
      </c>
    </row>
    <row r="14" spans="1:14" x14ac:dyDescent="0.25">
      <c r="B14" s="2">
        <v>9.9999999999999995E-7</v>
      </c>
    </row>
    <row r="15" spans="1:14" x14ac:dyDescent="0.25">
      <c r="A15">
        <v>22</v>
      </c>
      <c r="B15" s="1">
        <v>12</v>
      </c>
    </row>
    <row r="16" spans="1:14" x14ac:dyDescent="0.25">
      <c r="A16">
        <v>21</v>
      </c>
      <c r="B16" s="1"/>
    </row>
    <row r="17" spans="1:2" x14ac:dyDescent="0.25">
      <c r="A17">
        <v>20</v>
      </c>
      <c r="B17" s="1"/>
    </row>
    <row r="18" spans="1:2" x14ac:dyDescent="0.25">
      <c r="A18">
        <v>19</v>
      </c>
      <c r="B18" s="1"/>
    </row>
    <row r="19" spans="1:2" x14ac:dyDescent="0.25">
      <c r="A19">
        <v>18</v>
      </c>
      <c r="B19" s="1"/>
    </row>
    <row r="20" spans="1:2" x14ac:dyDescent="0.25">
      <c r="A20">
        <v>17</v>
      </c>
      <c r="B20" s="1">
        <v>10</v>
      </c>
    </row>
    <row r="21" spans="1:2" x14ac:dyDescent="0.25">
      <c r="A21">
        <v>16</v>
      </c>
      <c r="B21" s="1"/>
    </row>
    <row r="22" spans="1:2" x14ac:dyDescent="0.25">
      <c r="A22">
        <v>15</v>
      </c>
      <c r="B22" s="1"/>
    </row>
    <row r="23" spans="1:2" x14ac:dyDescent="0.25">
      <c r="A23">
        <v>14</v>
      </c>
      <c r="B23" s="1"/>
    </row>
    <row r="24" spans="1:2" x14ac:dyDescent="0.25">
      <c r="A24">
        <v>13</v>
      </c>
      <c r="B24" s="1"/>
    </row>
    <row r="25" spans="1:2" x14ac:dyDescent="0.25">
      <c r="A25">
        <v>12</v>
      </c>
      <c r="B25" s="1">
        <v>8</v>
      </c>
    </row>
    <row r="26" spans="1:2" x14ac:dyDescent="0.25">
      <c r="A26">
        <v>11</v>
      </c>
      <c r="B26" s="1"/>
    </row>
    <row r="27" spans="1:2" x14ac:dyDescent="0.25">
      <c r="A27">
        <v>10</v>
      </c>
      <c r="B27" s="1"/>
    </row>
    <row r="28" spans="1:2" x14ac:dyDescent="0.25">
      <c r="A28">
        <v>9</v>
      </c>
      <c r="B28" s="1"/>
    </row>
    <row r="29" spans="1:2" x14ac:dyDescent="0.25">
      <c r="A29">
        <v>8</v>
      </c>
      <c r="B29" s="1"/>
    </row>
    <row r="30" spans="1:2" x14ac:dyDescent="0.25">
      <c r="A30">
        <v>7</v>
      </c>
      <c r="B30" s="1"/>
    </row>
    <row r="31" spans="1:2" x14ac:dyDescent="0.25">
      <c r="A31">
        <v>6</v>
      </c>
      <c r="B31" s="1"/>
    </row>
    <row r="32" spans="1:2" x14ac:dyDescent="0.25">
      <c r="A32">
        <v>5</v>
      </c>
      <c r="B32" s="1"/>
    </row>
    <row r="33" spans="1:2" x14ac:dyDescent="0.25">
      <c r="A33">
        <v>4</v>
      </c>
      <c r="B33" s="1">
        <v>6</v>
      </c>
    </row>
    <row r="34" spans="1:2" x14ac:dyDescent="0.25">
      <c r="A34">
        <v>3</v>
      </c>
      <c r="B34" s="1">
        <v>4</v>
      </c>
    </row>
    <row r="35" spans="1:2" x14ac:dyDescent="0.25">
      <c r="A35">
        <v>2</v>
      </c>
      <c r="B35" s="1">
        <v>2</v>
      </c>
    </row>
    <row r="36" spans="1:2" x14ac:dyDescent="0.25">
      <c r="A36">
        <v>1</v>
      </c>
      <c r="B36" s="1">
        <v>0</v>
      </c>
    </row>
    <row r="37" spans="1:2" x14ac:dyDescent="0.25">
      <c r="B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Zhang</dc:creator>
  <cp:lastModifiedBy>Mike Zhang</cp:lastModifiedBy>
  <dcterms:created xsi:type="dcterms:W3CDTF">2015-06-05T18:17:20Z</dcterms:created>
  <dcterms:modified xsi:type="dcterms:W3CDTF">2024-06-11T10:11:57Z</dcterms:modified>
</cp:coreProperties>
</file>