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michaelallwright/Documents/python/PDBP/Project Final/data/"/>
    </mc:Choice>
  </mc:AlternateContent>
  <xr:revisionPtr revIDLastSave="0" documentId="13_ncr:1_{6B4BFB94-2BE5-844B-9E92-97C9E9254C4C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Calcs" sheetId="10" r:id="rId1"/>
    <sheet name="Hyb Layout" sheetId="7" r:id="rId2"/>
    <sheet name="BarcodetoCO" sheetId="9" r:id="rId3"/>
    <sheet name="GUID" sheetId="11" r:id="rId4"/>
    <sheet name="manifestA" sheetId="13" r:id="rId5"/>
    <sheet name="manifestB" sheetId="14" r:id="rId6"/>
    <sheet name="DiseaseDes" sheetId="8" r:id="rId7"/>
    <sheet name="params" sheetId="15" r:id="rId8"/>
  </sheets>
  <definedNames>
    <definedName name="diseaselkup">params!$A$1:$B$5</definedName>
    <definedName name="LIST1">#REF!</definedName>
    <definedName name="LIST2">#REF!</definedName>
    <definedName name="LIST3">#REF!</definedName>
    <definedName name="sheet1">#REF!</definedName>
    <definedName name="table2">#REF!</definedName>
    <definedName name="table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0" l="1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K276" i="10"/>
  <c r="K277" i="10"/>
  <c r="K278" i="10"/>
  <c r="K279" i="10"/>
  <c r="K280" i="10"/>
  <c r="K281" i="10"/>
  <c r="K282" i="10"/>
  <c r="K283" i="10"/>
  <c r="K284" i="10"/>
  <c r="K285" i="10"/>
  <c r="K286" i="10"/>
  <c r="K287" i="10"/>
  <c r="K288" i="10"/>
  <c r="K289" i="10"/>
  <c r="G19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3" i="9"/>
  <c r="H289" i="7"/>
  <c r="H290" i="7"/>
  <c r="H291" i="7"/>
  <c r="H288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24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187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4" i="7"/>
  <c r="A3" i="10"/>
  <c r="B3" i="10" s="1"/>
  <c r="A4" i="10"/>
  <c r="B4" i="10" s="1"/>
  <c r="A5" i="10"/>
  <c r="B5" i="10" s="1"/>
  <c r="A6" i="10"/>
  <c r="B6" i="10" s="1"/>
  <c r="A7" i="10"/>
  <c r="B7" i="10" s="1"/>
  <c r="A8" i="10"/>
  <c r="B8" i="10" s="1"/>
  <c r="A9" i="10"/>
  <c r="B9" i="10" s="1"/>
  <c r="A10" i="10"/>
  <c r="B10" i="10" s="1"/>
  <c r="A11" i="10"/>
  <c r="B11" i="10" s="1"/>
  <c r="A12" i="10"/>
  <c r="B12" i="10" s="1"/>
  <c r="A13" i="10"/>
  <c r="B13" i="10" s="1"/>
  <c r="A14" i="10"/>
  <c r="B14" i="10" s="1"/>
  <c r="A15" i="10"/>
  <c r="B15" i="10" s="1"/>
  <c r="A16" i="10"/>
  <c r="B16" i="10" s="1"/>
  <c r="A17" i="10"/>
  <c r="B17" i="10" s="1"/>
  <c r="A18" i="10"/>
  <c r="B18" i="10" s="1"/>
  <c r="A19" i="10"/>
  <c r="B19" i="10" s="1"/>
  <c r="A20" i="10"/>
  <c r="B20" i="10" s="1"/>
  <c r="A21" i="10"/>
  <c r="B21" i="10" s="1"/>
  <c r="A22" i="10"/>
  <c r="B22" i="10" s="1"/>
  <c r="A23" i="10"/>
  <c r="B23" i="10" s="1"/>
  <c r="A24" i="10"/>
  <c r="B24" i="10" s="1"/>
  <c r="A25" i="10"/>
  <c r="B25" i="10" s="1"/>
  <c r="A26" i="10"/>
  <c r="B26" i="10" s="1"/>
  <c r="A27" i="10"/>
  <c r="B27" i="10" s="1"/>
  <c r="A28" i="10"/>
  <c r="B28" i="10" s="1"/>
  <c r="A29" i="10"/>
  <c r="B29" i="10" s="1"/>
  <c r="A30" i="10"/>
  <c r="B30" i="10" s="1"/>
  <c r="A31" i="10"/>
  <c r="B31" i="10" s="1"/>
  <c r="A32" i="10"/>
  <c r="B32" i="10" s="1"/>
  <c r="A33" i="10"/>
  <c r="B33" i="10" s="1"/>
  <c r="A34" i="10"/>
  <c r="B34" i="10" s="1"/>
  <c r="A35" i="10"/>
  <c r="B35" i="10" s="1"/>
  <c r="A36" i="10"/>
  <c r="B36" i="10" s="1"/>
  <c r="A37" i="10"/>
  <c r="B37" i="10" s="1"/>
  <c r="A38" i="10"/>
  <c r="B38" i="10" s="1"/>
  <c r="A39" i="10"/>
  <c r="B39" i="10" s="1"/>
  <c r="A40" i="10"/>
  <c r="B40" i="10" s="1"/>
  <c r="A41" i="10"/>
  <c r="B41" i="10" s="1"/>
  <c r="A42" i="10"/>
  <c r="B42" i="10" s="1"/>
  <c r="A43" i="10"/>
  <c r="B43" i="10" s="1"/>
  <c r="A44" i="10"/>
  <c r="B44" i="10" s="1"/>
  <c r="A45" i="10"/>
  <c r="B45" i="10" s="1"/>
  <c r="A46" i="10"/>
  <c r="B46" i="10" s="1"/>
  <c r="A47" i="10"/>
  <c r="B47" i="10" s="1"/>
  <c r="A48" i="10"/>
  <c r="B48" i="10" s="1"/>
  <c r="A49" i="10"/>
  <c r="B49" i="10" s="1"/>
  <c r="A50" i="10"/>
  <c r="B50" i="10" s="1"/>
  <c r="A51" i="10"/>
  <c r="B51" i="10" s="1"/>
  <c r="A52" i="10"/>
  <c r="B52" i="10" s="1"/>
  <c r="A53" i="10"/>
  <c r="B53" i="10" s="1"/>
  <c r="A54" i="10"/>
  <c r="B54" i="10" s="1"/>
  <c r="A55" i="10"/>
  <c r="B55" i="10" s="1"/>
  <c r="A56" i="10"/>
  <c r="B56" i="10" s="1"/>
  <c r="A57" i="10"/>
  <c r="B57" i="10" s="1"/>
  <c r="A58" i="10"/>
  <c r="B58" i="10" s="1"/>
  <c r="A59" i="10"/>
  <c r="B59" i="10" s="1"/>
  <c r="A60" i="10"/>
  <c r="B60" i="10" s="1"/>
  <c r="A61" i="10"/>
  <c r="B61" i="10" s="1"/>
  <c r="A62" i="10"/>
  <c r="B62" i="10" s="1"/>
  <c r="A63" i="10"/>
  <c r="B63" i="10" s="1"/>
  <c r="A64" i="10"/>
  <c r="B64" i="10" s="1"/>
  <c r="A65" i="10"/>
  <c r="B65" i="10" s="1"/>
  <c r="A66" i="10"/>
  <c r="B66" i="10" s="1"/>
  <c r="A67" i="10"/>
  <c r="B67" i="10" s="1"/>
  <c r="A68" i="10"/>
  <c r="B68" i="10" s="1"/>
  <c r="A69" i="10"/>
  <c r="B69" i="10" s="1"/>
  <c r="A70" i="10"/>
  <c r="B70" i="10" s="1"/>
  <c r="A71" i="10"/>
  <c r="B71" i="10" s="1"/>
  <c r="A72" i="10"/>
  <c r="B72" i="10" s="1"/>
  <c r="A73" i="10"/>
  <c r="B73" i="10" s="1"/>
  <c r="A74" i="10"/>
  <c r="B74" i="10" s="1"/>
  <c r="A75" i="10"/>
  <c r="B75" i="10" s="1"/>
  <c r="A76" i="10"/>
  <c r="B76" i="10" s="1"/>
  <c r="A77" i="10"/>
  <c r="B77" i="10" s="1"/>
  <c r="A78" i="10"/>
  <c r="B78" i="10" s="1"/>
  <c r="A79" i="10"/>
  <c r="B79" i="10" s="1"/>
  <c r="A80" i="10"/>
  <c r="B80" i="10" s="1"/>
  <c r="A81" i="10"/>
  <c r="B81" i="10" s="1"/>
  <c r="A82" i="10"/>
  <c r="B82" i="10" s="1"/>
  <c r="A83" i="10"/>
  <c r="B83" i="10" s="1"/>
  <c r="A84" i="10"/>
  <c r="B84" i="10" s="1"/>
  <c r="A85" i="10"/>
  <c r="B85" i="10" s="1"/>
  <c r="A86" i="10"/>
  <c r="B86" i="10" s="1"/>
  <c r="A87" i="10"/>
  <c r="B87" i="10" s="1"/>
  <c r="A88" i="10"/>
  <c r="B88" i="10" s="1"/>
  <c r="A89" i="10"/>
  <c r="B89" i="10" s="1"/>
  <c r="A90" i="10"/>
  <c r="B90" i="10" s="1"/>
  <c r="A91" i="10"/>
  <c r="B91" i="10" s="1"/>
  <c r="A92" i="10"/>
  <c r="B92" i="10" s="1"/>
  <c r="A93" i="10"/>
  <c r="B93" i="10" s="1"/>
  <c r="A94" i="10"/>
  <c r="B94" i="10" s="1"/>
  <c r="A95" i="10"/>
  <c r="B95" i="10" s="1"/>
  <c r="A96" i="10"/>
  <c r="B96" i="10" s="1"/>
  <c r="A97" i="10"/>
  <c r="B97" i="10" s="1"/>
  <c r="A98" i="10"/>
  <c r="B98" i="10" s="1"/>
  <c r="A99" i="10"/>
  <c r="B99" i="10" s="1"/>
  <c r="A100" i="10"/>
  <c r="B100" i="10" s="1"/>
  <c r="A101" i="10"/>
  <c r="B101" i="10" s="1"/>
  <c r="A102" i="10"/>
  <c r="B102" i="10" s="1"/>
  <c r="A103" i="10"/>
  <c r="B103" i="10" s="1"/>
  <c r="A104" i="10"/>
  <c r="B104" i="10" s="1"/>
  <c r="A105" i="10"/>
  <c r="B105" i="10" s="1"/>
  <c r="A106" i="10"/>
  <c r="B106" i="10" s="1"/>
  <c r="A107" i="10"/>
  <c r="B107" i="10" s="1"/>
  <c r="A108" i="10"/>
  <c r="B108" i="10" s="1"/>
  <c r="A109" i="10"/>
  <c r="B109" i="10" s="1"/>
  <c r="A110" i="10"/>
  <c r="B110" i="10" s="1"/>
  <c r="A111" i="10"/>
  <c r="B111" i="10" s="1"/>
  <c r="A112" i="10"/>
  <c r="B112" i="10" s="1"/>
  <c r="A113" i="10"/>
  <c r="B113" i="10" s="1"/>
  <c r="A114" i="10"/>
  <c r="B114" i="10" s="1"/>
  <c r="A115" i="10"/>
  <c r="B115" i="10" s="1"/>
  <c r="A116" i="10"/>
  <c r="B116" i="10" s="1"/>
  <c r="A117" i="10"/>
  <c r="B117" i="10" s="1"/>
  <c r="A118" i="10"/>
  <c r="B118" i="10" s="1"/>
  <c r="A119" i="10"/>
  <c r="B119" i="10" s="1"/>
  <c r="A120" i="10"/>
  <c r="B120" i="10" s="1"/>
  <c r="A121" i="10"/>
  <c r="B121" i="10" s="1"/>
  <c r="A122" i="10"/>
  <c r="B122" i="10" s="1"/>
  <c r="A123" i="10"/>
  <c r="B123" i="10" s="1"/>
  <c r="A124" i="10"/>
  <c r="B124" i="10" s="1"/>
  <c r="A125" i="10"/>
  <c r="B125" i="10" s="1"/>
  <c r="A126" i="10"/>
  <c r="B126" i="10" s="1"/>
  <c r="A127" i="10"/>
  <c r="B127" i="10" s="1"/>
  <c r="A128" i="10"/>
  <c r="B128" i="10" s="1"/>
  <c r="A129" i="10"/>
  <c r="B129" i="10" s="1"/>
  <c r="A130" i="10"/>
  <c r="B130" i="10" s="1"/>
  <c r="A131" i="10"/>
  <c r="B131" i="10" s="1"/>
  <c r="A132" i="10"/>
  <c r="B132" i="10" s="1"/>
  <c r="A133" i="10"/>
  <c r="B133" i="10" s="1"/>
  <c r="A134" i="10"/>
  <c r="B134" i="10" s="1"/>
  <c r="A135" i="10"/>
  <c r="B135" i="10" s="1"/>
  <c r="A136" i="10"/>
  <c r="B136" i="10" s="1"/>
  <c r="A137" i="10"/>
  <c r="B137" i="10" s="1"/>
  <c r="A138" i="10"/>
  <c r="B138" i="10" s="1"/>
  <c r="A139" i="10"/>
  <c r="B139" i="10" s="1"/>
  <c r="A140" i="10"/>
  <c r="B140" i="10" s="1"/>
  <c r="A141" i="10"/>
  <c r="B141" i="10" s="1"/>
  <c r="A142" i="10"/>
  <c r="B142" i="10" s="1"/>
  <c r="A143" i="10"/>
  <c r="B143" i="10" s="1"/>
  <c r="A144" i="10"/>
  <c r="B144" i="10" s="1"/>
  <c r="A145" i="10"/>
  <c r="B145" i="10" s="1"/>
  <c r="A146" i="10"/>
  <c r="B146" i="10" s="1"/>
  <c r="A147" i="10"/>
  <c r="B147" i="10" s="1"/>
  <c r="A148" i="10"/>
  <c r="B148" i="10" s="1"/>
  <c r="A149" i="10"/>
  <c r="B149" i="10" s="1"/>
  <c r="A150" i="10"/>
  <c r="B150" i="10" s="1"/>
  <c r="A151" i="10"/>
  <c r="B151" i="10" s="1"/>
  <c r="A152" i="10"/>
  <c r="B152" i="10" s="1"/>
  <c r="A153" i="10"/>
  <c r="B153" i="10" s="1"/>
  <c r="A154" i="10"/>
  <c r="B154" i="10" s="1"/>
  <c r="A155" i="10"/>
  <c r="B155" i="10" s="1"/>
  <c r="A156" i="10"/>
  <c r="B156" i="10" s="1"/>
  <c r="A157" i="10"/>
  <c r="B157" i="10" s="1"/>
  <c r="A158" i="10"/>
  <c r="B158" i="10" s="1"/>
  <c r="A159" i="10"/>
  <c r="B159" i="10" s="1"/>
  <c r="A160" i="10"/>
  <c r="B160" i="10" s="1"/>
  <c r="A161" i="10"/>
  <c r="B161" i="10" s="1"/>
  <c r="A162" i="10"/>
  <c r="B162" i="10" s="1"/>
  <c r="A163" i="10"/>
  <c r="B163" i="10" s="1"/>
  <c r="A164" i="10"/>
  <c r="B164" i="10" s="1"/>
  <c r="A165" i="10"/>
  <c r="B165" i="10" s="1"/>
  <c r="A166" i="10"/>
  <c r="B166" i="10" s="1"/>
  <c r="A167" i="10"/>
  <c r="B167" i="10" s="1"/>
  <c r="A168" i="10"/>
  <c r="B168" i="10" s="1"/>
  <c r="A169" i="10"/>
  <c r="B169" i="10" s="1"/>
  <c r="A170" i="10"/>
  <c r="B170" i="10" s="1"/>
  <c r="A171" i="10"/>
  <c r="B171" i="10" s="1"/>
  <c r="A172" i="10"/>
  <c r="B172" i="10" s="1"/>
  <c r="A173" i="10"/>
  <c r="B173" i="10" s="1"/>
  <c r="A174" i="10"/>
  <c r="B174" i="10" s="1"/>
  <c r="A175" i="10"/>
  <c r="B175" i="10" s="1"/>
  <c r="A176" i="10"/>
  <c r="B176" i="10" s="1"/>
  <c r="A177" i="10"/>
  <c r="B177" i="10" s="1"/>
  <c r="A178" i="10"/>
  <c r="B178" i="10" s="1"/>
  <c r="A179" i="10"/>
  <c r="B179" i="10" s="1"/>
  <c r="A180" i="10"/>
  <c r="B180" i="10" s="1"/>
  <c r="A181" i="10"/>
  <c r="B181" i="10" s="1"/>
  <c r="A182" i="10"/>
  <c r="B182" i="10" s="1"/>
  <c r="A183" i="10"/>
  <c r="B183" i="10" s="1"/>
  <c r="A184" i="10"/>
  <c r="B184" i="10" s="1"/>
  <c r="A185" i="10"/>
  <c r="B185" i="10" s="1"/>
  <c r="A186" i="10"/>
  <c r="B186" i="10" s="1"/>
  <c r="A187" i="10"/>
  <c r="B187" i="10" s="1"/>
  <c r="A188" i="10"/>
  <c r="B188" i="10" s="1"/>
  <c r="A189" i="10"/>
  <c r="B189" i="10" s="1"/>
  <c r="A190" i="10"/>
  <c r="B190" i="10" s="1"/>
  <c r="A191" i="10"/>
  <c r="B191" i="10" s="1"/>
  <c r="A192" i="10"/>
  <c r="B192" i="10" s="1"/>
  <c r="A193" i="10"/>
  <c r="B193" i="10" s="1"/>
  <c r="A194" i="10"/>
  <c r="B194" i="10" s="1"/>
  <c r="A195" i="10"/>
  <c r="B195" i="10" s="1"/>
  <c r="A196" i="10"/>
  <c r="B196" i="10" s="1"/>
  <c r="A197" i="10"/>
  <c r="B197" i="10" s="1"/>
  <c r="A198" i="10"/>
  <c r="B198" i="10" s="1"/>
  <c r="A199" i="10"/>
  <c r="B199" i="10" s="1"/>
  <c r="A200" i="10"/>
  <c r="B200" i="10" s="1"/>
  <c r="A201" i="10"/>
  <c r="B201" i="10" s="1"/>
  <c r="A202" i="10"/>
  <c r="B202" i="10" s="1"/>
  <c r="A203" i="10"/>
  <c r="B203" i="10" s="1"/>
  <c r="A204" i="10"/>
  <c r="B204" i="10" s="1"/>
  <c r="A205" i="10"/>
  <c r="B205" i="10" s="1"/>
  <c r="A206" i="10"/>
  <c r="B206" i="10" s="1"/>
  <c r="A207" i="10"/>
  <c r="B207" i="10" s="1"/>
  <c r="A208" i="10"/>
  <c r="B208" i="10" s="1"/>
  <c r="A209" i="10"/>
  <c r="B209" i="10" s="1"/>
  <c r="A210" i="10"/>
  <c r="B210" i="10" s="1"/>
  <c r="A211" i="10"/>
  <c r="B211" i="10" s="1"/>
  <c r="A212" i="10"/>
  <c r="B212" i="10" s="1"/>
  <c r="A213" i="10"/>
  <c r="B213" i="10" s="1"/>
  <c r="A214" i="10"/>
  <c r="B214" i="10" s="1"/>
  <c r="A215" i="10"/>
  <c r="B215" i="10" s="1"/>
  <c r="A216" i="10"/>
  <c r="B216" i="10" s="1"/>
  <c r="A217" i="10"/>
  <c r="B217" i="10" s="1"/>
  <c r="A218" i="10"/>
  <c r="B218" i="10" s="1"/>
  <c r="A219" i="10"/>
  <c r="B219" i="10" s="1"/>
  <c r="A220" i="10"/>
  <c r="B220" i="10" s="1"/>
  <c r="A221" i="10"/>
  <c r="B221" i="10" s="1"/>
  <c r="A222" i="10"/>
  <c r="B222" i="10" s="1"/>
  <c r="A223" i="10"/>
  <c r="B223" i="10" s="1"/>
  <c r="A224" i="10"/>
  <c r="B224" i="10" s="1"/>
  <c r="A225" i="10"/>
  <c r="B225" i="10" s="1"/>
  <c r="A226" i="10"/>
  <c r="B226" i="10" s="1"/>
  <c r="A227" i="10"/>
  <c r="B227" i="10" s="1"/>
  <c r="A228" i="10"/>
  <c r="B228" i="10" s="1"/>
  <c r="A229" i="10"/>
  <c r="B229" i="10" s="1"/>
  <c r="A230" i="10"/>
  <c r="B230" i="10" s="1"/>
  <c r="A231" i="10"/>
  <c r="B231" i="10" s="1"/>
  <c r="A232" i="10"/>
  <c r="B232" i="10" s="1"/>
  <c r="A233" i="10"/>
  <c r="B233" i="10" s="1"/>
  <c r="A234" i="10"/>
  <c r="B234" i="10" s="1"/>
  <c r="A235" i="10"/>
  <c r="B235" i="10" s="1"/>
  <c r="A236" i="10"/>
  <c r="B236" i="10" s="1"/>
  <c r="A237" i="10"/>
  <c r="B237" i="10" s="1"/>
  <c r="A238" i="10"/>
  <c r="B238" i="10" s="1"/>
  <c r="A239" i="10"/>
  <c r="B239" i="10" s="1"/>
  <c r="A240" i="10"/>
  <c r="B240" i="10" s="1"/>
  <c r="A241" i="10"/>
  <c r="B241" i="10" s="1"/>
  <c r="A242" i="10"/>
  <c r="B242" i="10" s="1"/>
  <c r="A243" i="10"/>
  <c r="B243" i="10" s="1"/>
  <c r="A244" i="10"/>
  <c r="B244" i="10" s="1"/>
  <c r="A245" i="10"/>
  <c r="B245" i="10" s="1"/>
  <c r="A246" i="10"/>
  <c r="B246" i="10" s="1"/>
  <c r="A247" i="10"/>
  <c r="B247" i="10" s="1"/>
  <c r="A248" i="10"/>
  <c r="B248" i="10" s="1"/>
  <c r="A249" i="10"/>
  <c r="B249" i="10" s="1"/>
  <c r="A250" i="10"/>
  <c r="B250" i="10" s="1"/>
  <c r="A251" i="10"/>
  <c r="B251" i="10" s="1"/>
  <c r="A252" i="10"/>
  <c r="B252" i="10" s="1"/>
  <c r="A253" i="10"/>
  <c r="B253" i="10" s="1"/>
  <c r="A254" i="10"/>
  <c r="B254" i="10" s="1"/>
  <c r="A255" i="10"/>
  <c r="B255" i="10" s="1"/>
  <c r="A256" i="10"/>
  <c r="B256" i="10" s="1"/>
  <c r="A257" i="10"/>
  <c r="B257" i="10" s="1"/>
  <c r="A258" i="10"/>
  <c r="B258" i="10" s="1"/>
  <c r="A259" i="10"/>
  <c r="B259" i="10" s="1"/>
  <c r="A260" i="10"/>
  <c r="B260" i="10" s="1"/>
  <c r="A261" i="10"/>
  <c r="B261" i="10" s="1"/>
  <c r="A262" i="10"/>
  <c r="B262" i="10" s="1"/>
  <c r="A263" i="10"/>
  <c r="B263" i="10" s="1"/>
  <c r="A264" i="10"/>
  <c r="A265" i="10"/>
  <c r="A266" i="10"/>
  <c r="B266" i="10" s="1"/>
  <c r="A267" i="10"/>
  <c r="B267" i="10" s="1"/>
  <c r="A268" i="10"/>
  <c r="B268" i="10" s="1"/>
  <c r="A269" i="10"/>
  <c r="B269" i="10" s="1"/>
  <c r="A270" i="10"/>
  <c r="B270" i="10" s="1"/>
  <c r="A271" i="10"/>
  <c r="B271" i="10" s="1"/>
  <c r="A272" i="10"/>
  <c r="A273" i="10"/>
  <c r="A274" i="10"/>
  <c r="B274" i="10" s="1"/>
  <c r="A275" i="10"/>
  <c r="B275" i="10" s="1"/>
  <c r="A276" i="10"/>
  <c r="B276" i="10" s="1"/>
  <c r="A277" i="10"/>
  <c r="B277" i="10" s="1"/>
  <c r="A278" i="10"/>
  <c r="B278" i="10" s="1"/>
  <c r="A279" i="10"/>
  <c r="B279" i="10" s="1"/>
  <c r="A280" i="10"/>
  <c r="A281" i="10"/>
  <c r="A282" i="10"/>
  <c r="B282" i="10" s="1"/>
  <c r="A283" i="10"/>
  <c r="B283" i="10" s="1"/>
  <c r="A284" i="10"/>
  <c r="B284" i="10" s="1"/>
  <c r="A285" i="10"/>
  <c r="B285" i="10" s="1"/>
  <c r="A286" i="10"/>
  <c r="B286" i="10" s="1"/>
  <c r="A287" i="10"/>
  <c r="B287" i="10" s="1"/>
  <c r="A288" i="10"/>
  <c r="A289" i="10"/>
  <c r="A2" i="10"/>
  <c r="C2" i="10" s="1"/>
  <c r="C254" i="10" l="1"/>
  <c r="D254" i="10" s="1"/>
  <c r="C190" i="10"/>
  <c r="D190" i="10" s="1"/>
  <c r="C126" i="10"/>
  <c r="D126" i="10" s="1"/>
  <c r="C62" i="10"/>
  <c r="D62" i="10" s="1"/>
  <c r="C246" i="10"/>
  <c r="D246" i="10" s="1"/>
  <c r="C182" i="10"/>
  <c r="D182" i="10" s="1"/>
  <c r="E182" i="10" s="1"/>
  <c r="F182" i="10" s="1" a="1"/>
  <c r="F182" i="10" s="1"/>
  <c r="G182" i="10" s="1" a="1"/>
  <c r="G182" i="10" s="1"/>
  <c r="H182" i="10" s="1"/>
  <c r="I182" i="10" s="1"/>
  <c r="C118" i="10"/>
  <c r="D118" i="10" s="1"/>
  <c r="C54" i="10"/>
  <c r="D54" i="10" s="1"/>
  <c r="C238" i="10"/>
  <c r="D238" i="10" s="1"/>
  <c r="C174" i="10"/>
  <c r="D174" i="10" s="1"/>
  <c r="E174" i="10" s="1"/>
  <c r="F174" i="10" s="1" a="1"/>
  <c r="F174" i="10" s="1"/>
  <c r="G174" i="10" s="1" a="1"/>
  <c r="G174" i="10" s="1"/>
  <c r="H174" i="10" s="1"/>
  <c r="I174" i="10" s="1"/>
  <c r="C110" i="10"/>
  <c r="D110" i="10" s="1"/>
  <c r="C46" i="10"/>
  <c r="D46" i="10" s="1"/>
  <c r="C230" i="10"/>
  <c r="D230" i="10" s="1"/>
  <c r="C166" i="10"/>
  <c r="C102" i="10"/>
  <c r="D102" i="10" s="1"/>
  <c r="C38" i="10"/>
  <c r="D38" i="10" s="1"/>
  <c r="C286" i="10"/>
  <c r="D286" i="10" s="1"/>
  <c r="E286" i="10" s="1"/>
  <c r="C222" i="10"/>
  <c r="D222" i="10" s="1"/>
  <c r="C158" i="10"/>
  <c r="C94" i="10"/>
  <c r="D94" i="10" s="1"/>
  <c r="C30" i="10"/>
  <c r="D30" i="10" s="1"/>
  <c r="C278" i="10"/>
  <c r="D278" i="10" s="1"/>
  <c r="E278" i="10" s="1"/>
  <c r="C214" i="10"/>
  <c r="D214" i="10" s="1"/>
  <c r="C150" i="10"/>
  <c r="D150" i="10" s="1"/>
  <c r="C86" i="10"/>
  <c r="D86" i="10" s="1"/>
  <c r="C22" i="10"/>
  <c r="D22" i="10" s="1"/>
  <c r="C270" i="10"/>
  <c r="D270" i="10" s="1"/>
  <c r="C206" i="10"/>
  <c r="D206" i="10" s="1"/>
  <c r="C142" i="10"/>
  <c r="D142" i="10" s="1"/>
  <c r="C78" i="10"/>
  <c r="D78" i="10" s="1"/>
  <c r="C14" i="10"/>
  <c r="D14" i="10" s="1"/>
  <c r="C262" i="10"/>
  <c r="D262" i="10" s="1"/>
  <c r="C198" i="10"/>
  <c r="D198" i="10" s="1"/>
  <c r="C134" i="10"/>
  <c r="D134" i="10" s="1"/>
  <c r="C70" i="10"/>
  <c r="D70" i="10" s="1"/>
  <c r="C6" i="10"/>
  <c r="D6" i="10" s="1"/>
  <c r="C258" i="10"/>
  <c r="D258" i="10" s="1"/>
  <c r="C194" i="10"/>
  <c r="D194" i="10" s="1"/>
  <c r="C130" i="10"/>
  <c r="D130" i="10" s="1"/>
  <c r="C98" i="10"/>
  <c r="D98" i="10" s="1"/>
  <c r="B289" i="10"/>
  <c r="C289" i="10"/>
  <c r="B281" i="10"/>
  <c r="C281" i="10"/>
  <c r="B273" i="10"/>
  <c r="C273" i="10"/>
  <c r="B265" i="10"/>
  <c r="C265" i="10"/>
  <c r="B2" i="10"/>
  <c r="D2" i="10" s="1"/>
  <c r="E2" i="10" s="1"/>
  <c r="F2" i="10" s="1" a="1"/>
  <c r="F2" i="10" s="1"/>
  <c r="G2" i="10" s="1" a="1"/>
  <c r="G2" i="10" s="1"/>
  <c r="H2" i="10" s="1"/>
  <c r="I2" i="10" s="1"/>
  <c r="C226" i="10"/>
  <c r="D226" i="10" s="1"/>
  <c r="C162" i="10"/>
  <c r="D162" i="10" s="1"/>
  <c r="C66" i="10"/>
  <c r="D66" i="10" s="1"/>
  <c r="E66" i="10" s="1"/>
  <c r="B288" i="10"/>
  <c r="C288" i="10"/>
  <c r="B280" i="10"/>
  <c r="C280" i="10"/>
  <c r="B272" i="10"/>
  <c r="C272" i="10"/>
  <c r="B264" i="10"/>
  <c r="C264" i="10"/>
  <c r="C282" i="10"/>
  <c r="D282" i="10" s="1"/>
  <c r="C250" i="10"/>
  <c r="D250" i="10" s="1"/>
  <c r="C218" i="10"/>
  <c r="D218" i="10" s="1"/>
  <c r="E218" i="10" s="1"/>
  <c r="F218" i="10" s="1" a="1"/>
  <c r="F218" i="10" s="1"/>
  <c r="G218" i="10" s="1" a="1"/>
  <c r="G218" i="10" s="1"/>
  <c r="H218" i="10" s="1"/>
  <c r="I218" i="10" s="1"/>
  <c r="C186" i="10"/>
  <c r="D186" i="10" s="1"/>
  <c r="C154" i="10"/>
  <c r="D154" i="10" s="1"/>
  <c r="C122" i="10"/>
  <c r="D122" i="10" s="1"/>
  <c r="C90" i="10"/>
  <c r="D90" i="10" s="1"/>
  <c r="C58" i="10"/>
  <c r="D58" i="10" s="1"/>
  <c r="C26" i="10"/>
  <c r="D26" i="10" s="1"/>
  <c r="C34" i="10"/>
  <c r="D34" i="10" s="1"/>
  <c r="E34" i="10" s="1"/>
  <c r="F34" i="10" s="1" a="1"/>
  <c r="F34" i="10" s="1"/>
  <c r="G34" i="10" s="1" a="1"/>
  <c r="G34" i="10" s="1"/>
  <c r="H34" i="10" s="1"/>
  <c r="I34" i="10" s="1"/>
  <c r="C274" i="10"/>
  <c r="D274" i="10" s="1"/>
  <c r="C242" i="10"/>
  <c r="D242" i="10" s="1"/>
  <c r="C210" i="10"/>
  <c r="D210" i="10" s="1"/>
  <c r="C178" i="10"/>
  <c r="D178" i="10" s="1"/>
  <c r="E178" i="10" s="1"/>
  <c r="F178" i="10" s="1" a="1"/>
  <c r="F178" i="10" s="1"/>
  <c r="G178" i="10" s="1" a="1"/>
  <c r="G178" i="10" s="1"/>
  <c r="H178" i="10" s="1"/>
  <c r="I178" i="10" s="1"/>
  <c r="C146" i="10"/>
  <c r="D146" i="10" s="1"/>
  <c r="C114" i="10"/>
  <c r="D114" i="10" s="1"/>
  <c r="C82" i="10"/>
  <c r="D82" i="10" s="1"/>
  <c r="C50" i="10"/>
  <c r="D50" i="10" s="1"/>
  <c r="C18" i="10"/>
  <c r="D18" i="10" s="1"/>
  <c r="C266" i="10"/>
  <c r="D266" i="10" s="1"/>
  <c r="C234" i="10"/>
  <c r="D234" i="10" s="1"/>
  <c r="C202" i="10"/>
  <c r="D202" i="10" s="1"/>
  <c r="C170" i="10"/>
  <c r="D170" i="10" s="1"/>
  <c r="E170" i="10" s="1"/>
  <c r="F170" i="10" s="1" a="1"/>
  <c r="F170" i="10" s="1"/>
  <c r="G170" i="10" s="1" a="1"/>
  <c r="G170" i="10" s="1"/>
  <c r="H170" i="10" s="1"/>
  <c r="I170" i="10" s="1"/>
  <c r="C138" i="10"/>
  <c r="D138" i="10" s="1"/>
  <c r="C106" i="10"/>
  <c r="D106" i="10" s="1"/>
  <c r="C74" i="10"/>
  <c r="D74" i="10" s="1"/>
  <c r="C42" i="10"/>
  <c r="D42" i="10" s="1"/>
  <c r="C10" i="10"/>
  <c r="D10" i="10" s="1"/>
  <c r="C285" i="10"/>
  <c r="D285" i="10" s="1"/>
  <c r="E285" i="10" s="1"/>
  <c r="F285" i="10" s="1" a="1"/>
  <c r="F285" i="10" s="1"/>
  <c r="G285" i="10" s="1" a="1"/>
  <c r="G285" i="10" s="1"/>
  <c r="H285" i="10" s="1"/>
  <c r="I285" i="10" s="1"/>
  <c r="C277" i="10"/>
  <c r="D277" i="10" s="1"/>
  <c r="E277" i="10" s="1"/>
  <c r="F277" i="10" s="1" a="1"/>
  <c r="F277" i="10" s="1"/>
  <c r="G277" i="10" s="1" a="1"/>
  <c r="G277" i="10" s="1"/>
  <c r="H277" i="10" s="1"/>
  <c r="I277" i="10" s="1"/>
  <c r="C269" i="10"/>
  <c r="D269" i="10" s="1"/>
  <c r="E269" i="10" s="1"/>
  <c r="F269" i="10" s="1" a="1"/>
  <c r="F269" i="10" s="1"/>
  <c r="G269" i="10" s="1" a="1"/>
  <c r="G269" i="10" s="1"/>
  <c r="H269" i="10" s="1"/>
  <c r="I269" i="10" s="1"/>
  <c r="C261" i="10"/>
  <c r="D261" i="10" s="1"/>
  <c r="C257" i="10"/>
  <c r="D257" i="10" s="1"/>
  <c r="C253" i="10"/>
  <c r="D253" i="10" s="1"/>
  <c r="E253" i="10" s="1"/>
  <c r="F253" i="10" s="1" a="1"/>
  <c r="F253" i="10" s="1"/>
  <c r="G253" i="10" s="1" a="1"/>
  <c r="G253" i="10" s="1"/>
  <c r="H253" i="10" s="1"/>
  <c r="I253" i="10" s="1"/>
  <c r="C249" i="10"/>
  <c r="D249" i="10" s="1"/>
  <c r="C245" i="10"/>
  <c r="D245" i="10" s="1"/>
  <c r="C241" i="10"/>
  <c r="D241" i="10" s="1"/>
  <c r="E241" i="10" s="1"/>
  <c r="F241" i="10" s="1" a="1"/>
  <c r="F241" i="10" s="1"/>
  <c r="G241" i="10" s="1" a="1"/>
  <c r="G241" i="10" s="1"/>
  <c r="H241" i="10" s="1"/>
  <c r="I241" i="10" s="1"/>
  <c r="C237" i="10"/>
  <c r="D237" i="10" s="1"/>
  <c r="E237" i="10" s="1"/>
  <c r="F237" i="10" s="1" a="1"/>
  <c r="F237" i="10" s="1"/>
  <c r="G237" i="10" s="1" a="1"/>
  <c r="G237" i="10" s="1"/>
  <c r="H237" i="10" s="1"/>
  <c r="I237" i="10" s="1"/>
  <c r="C233" i="10"/>
  <c r="D233" i="10" s="1"/>
  <c r="E233" i="10" s="1"/>
  <c r="F233" i="10" s="1" a="1"/>
  <c r="F233" i="10" s="1"/>
  <c r="G233" i="10" s="1" a="1"/>
  <c r="G233" i="10" s="1"/>
  <c r="H233" i="10" s="1"/>
  <c r="I233" i="10" s="1"/>
  <c r="C229" i="10"/>
  <c r="D229" i="10" s="1"/>
  <c r="E229" i="10" s="1"/>
  <c r="F229" i="10" s="1" a="1"/>
  <c r="F229" i="10" s="1"/>
  <c r="G229" i="10" s="1" a="1"/>
  <c r="G229" i="10" s="1"/>
  <c r="H229" i="10" s="1"/>
  <c r="I229" i="10" s="1"/>
  <c r="C225" i="10"/>
  <c r="D225" i="10" s="1"/>
  <c r="E225" i="10" s="1"/>
  <c r="F225" i="10" s="1" a="1"/>
  <c r="F225" i="10" s="1"/>
  <c r="G225" i="10" s="1" a="1"/>
  <c r="G225" i="10" s="1"/>
  <c r="H225" i="10" s="1"/>
  <c r="I225" i="10" s="1"/>
  <c r="C221" i="10"/>
  <c r="D221" i="10" s="1"/>
  <c r="E221" i="10" s="1"/>
  <c r="F221" i="10" s="1" a="1"/>
  <c r="F221" i="10" s="1"/>
  <c r="G221" i="10" s="1" a="1"/>
  <c r="G221" i="10" s="1"/>
  <c r="H221" i="10" s="1"/>
  <c r="I221" i="10" s="1"/>
  <c r="C217" i="10"/>
  <c r="D217" i="10" s="1"/>
  <c r="E217" i="10" s="1"/>
  <c r="F217" i="10" s="1" a="1"/>
  <c r="F217" i="10" s="1"/>
  <c r="G217" i="10" s="1" a="1"/>
  <c r="G217" i="10" s="1"/>
  <c r="H217" i="10" s="1"/>
  <c r="I217" i="10" s="1"/>
  <c r="C213" i="10"/>
  <c r="D213" i="10" s="1"/>
  <c r="C209" i="10"/>
  <c r="D209" i="10" s="1"/>
  <c r="E209" i="10" s="1"/>
  <c r="F209" i="10" s="1" a="1"/>
  <c r="F209" i="10" s="1"/>
  <c r="G209" i="10" s="1" a="1"/>
  <c r="G209" i="10" s="1"/>
  <c r="H209" i="10" s="1"/>
  <c r="I209" i="10" s="1"/>
  <c r="C205" i="10"/>
  <c r="D205" i="10" s="1"/>
  <c r="E205" i="10" s="1"/>
  <c r="F205" i="10" s="1" a="1"/>
  <c r="F205" i="10" s="1"/>
  <c r="G205" i="10" s="1" a="1"/>
  <c r="G205" i="10" s="1"/>
  <c r="H205" i="10" s="1"/>
  <c r="I205" i="10" s="1"/>
  <c r="C201" i="10"/>
  <c r="D201" i="10" s="1"/>
  <c r="E201" i="10" s="1"/>
  <c r="F201" i="10" s="1" a="1"/>
  <c r="F201" i="10" s="1"/>
  <c r="G201" i="10" s="1" a="1"/>
  <c r="G201" i="10" s="1"/>
  <c r="H201" i="10" s="1"/>
  <c r="I201" i="10" s="1"/>
  <c r="C197" i="10"/>
  <c r="D197" i="10" s="1"/>
  <c r="C193" i="10"/>
  <c r="D193" i="10" s="1"/>
  <c r="E193" i="10" s="1"/>
  <c r="F193" i="10" s="1" a="1"/>
  <c r="F193" i="10" s="1"/>
  <c r="G193" i="10" s="1" a="1"/>
  <c r="G193" i="10" s="1"/>
  <c r="H193" i="10" s="1"/>
  <c r="I193" i="10" s="1"/>
  <c r="C189" i="10"/>
  <c r="D189" i="10" s="1"/>
  <c r="E189" i="10" s="1"/>
  <c r="F189" i="10" s="1" a="1"/>
  <c r="F189" i="10" s="1"/>
  <c r="G189" i="10" s="1" a="1"/>
  <c r="G189" i="10" s="1"/>
  <c r="H189" i="10" s="1"/>
  <c r="I189" i="10" s="1"/>
  <c r="C185" i="10"/>
  <c r="D185" i="10" s="1"/>
  <c r="C181" i="10"/>
  <c r="D181" i="10" s="1"/>
  <c r="C177" i="10"/>
  <c r="D177" i="10" s="1"/>
  <c r="C173" i="10"/>
  <c r="D173" i="10" s="1"/>
  <c r="E173" i="10" s="1"/>
  <c r="F173" i="10" s="1" a="1"/>
  <c r="F173" i="10" s="1"/>
  <c r="G173" i="10" s="1" a="1"/>
  <c r="G173" i="10" s="1"/>
  <c r="H173" i="10" s="1"/>
  <c r="I173" i="10" s="1"/>
  <c r="C169" i="10"/>
  <c r="D169" i="10" s="1"/>
  <c r="C165" i="10"/>
  <c r="D165" i="10" s="1"/>
  <c r="C161" i="10"/>
  <c r="D161" i="10" s="1"/>
  <c r="E161" i="10" s="1"/>
  <c r="F161" i="10" s="1" a="1"/>
  <c r="F161" i="10" s="1"/>
  <c r="G161" i="10" s="1" a="1"/>
  <c r="G161" i="10" s="1"/>
  <c r="H161" i="10" s="1"/>
  <c r="I161" i="10" s="1"/>
  <c r="C157" i="10"/>
  <c r="D157" i="10" s="1"/>
  <c r="E157" i="10" s="1"/>
  <c r="F157" i="10" s="1" a="1"/>
  <c r="F157" i="10" s="1"/>
  <c r="G157" i="10" s="1" a="1"/>
  <c r="G157" i="10" s="1"/>
  <c r="H157" i="10" s="1"/>
  <c r="I157" i="10" s="1"/>
  <c r="C153" i="10"/>
  <c r="D153" i="10" s="1"/>
  <c r="E153" i="10" s="1"/>
  <c r="F153" i="10" s="1" a="1"/>
  <c r="F153" i="10" s="1"/>
  <c r="G153" i="10" s="1" a="1"/>
  <c r="G153" i="10" s="1"/>
  <c r="H153" i="10" s="1"/>
  <c r="I153" i="10" s="1"/>
  <c r="C149" i="10"/>
  <c r="D149" i="10" s="1"/>
  <c r="C145" i="10"/>
  <c r="C141" i="10"/>
  <c r="D141" i="10" s="1"/>
  <c r="C137" i="10"/>
  <c r="D137" i="10" s="1"/>
  <c r="E137" i="10" s="1"/>
  <c r="C133" i="10"/>
  <c r="D133" i="10" s="1"/>
  <c r="C129" i="10"/>
  <c r="D129" i="10" s="1"/>
  <c r="C125" i="10"/>
  <c r="D125" i="10" s="1"/>
  <c r="C121" i="10"/>
  <c r="D121" i="10" s="1"/>
  <c r="C117" i="10"/>
  <c r="D117" i="10" s="1"/>
  <c r="C113" i="10"/>
  <c r="D113" i="10" s="1"/>
  <c r="C109" i="10"/>
  <c r="D109" i="10" s="1"/>
  <c r="C105" i="10"/>
  <c r="D105" i="10" s="1"/>
  <c r="C101" i="10"/>
  <c r="D101" i="10" s="1"/>
  <c r="C97" i="10"/>
  <c r="D97" i="10" s="1"/>
  <c r="C93" i="10"/>
  <c r="D93" i="10" s="1"/>
  <c r="C89" i="10"/>
  <c r="D89" i="10" s="1"/>
  <c r="C85" i="10"/>
  <c r="D85" i="10" s="1"/>
  <c r="C81" i="10"/>
  <c r="D81" i="10" s="1"/>
  <c r="C77" i="10"/>
  <c r="D77" i="10" s="1"/>
  <c r="C73" i="10"/>
  <c r="D73" i="10" s="1"/>
  <c r="C69" i="10"/>
  <c r="C65" i="10"/>
  <c r="D65" i="10" s="1"/>
  <c r="C61" i="10"/>
  <c r="D61" i="10" s="1"/>
  <c r="E61" i="10" s="1"/>
  <c r="F61" i="10" s="1" a="1"/>
  <c r="F61" i="10" s="1"/>
  <c r="G61" i="10" s="1" a="1"/>
  <c r="G61" i="10" s="1"/>
  <c r="H61" i="10" s="1"/>
  <c r="I61" i="10" s="1"/>
  <c r="C57" i="10"/>
  <c r="D57" i="10" s="1"/>
  <c r="C53" i="10"/>
  <c r="D53" i="10" s="1"/>
  <c r="C49" i="10"/>
  <c r="D49" i="10" s="1"/>
  <c r="C45" i="10"/>
  <c r="D45" i="10" s="1"/>
  <c r="C41" i="10"/>
  <c r="D41" i="10" s="1"/>
  <c r="E41" i="10" s="1"/>
  <c r="F41" i="10" s="1" a="1"/>
  <c r="F41" i="10" s="1"/>
  <c r="G41" i="10" s="1" a="1"/>
  <c r="G41" i="10" s="1"/>
  <c r="H41" i="10" s="1"/>
  <c r="I41" i="10" s="1"/>
  <c r="C37" i="10"/>
  <c r="D37" i="10" s="1"/>
  <c r="C33" i="10"/>
  <c r="D33" i="10" s="1"/>
  <c r="C29" i="10"/>
  <c r="D29" i="10" s="1"/>
  <c r="C25" i="10"/>
  <c r="D25" i="10" s="1"/>
  <c r="E25" i="10" s="1"/>
  <c r="F25" i="10" s="1" a="1"/>
  <c r="F25" i="10" s="1"/>
  <c r="G25" i="10" s="1" a="1"/>
  <c r="G25" i="10" s="1"/>
  <c r="H25" i="10" s="1"/>
  <c r="I25" i="10" s="1"/>
  <c r="C21" i="10"/>
  <c r="D21" i="10" s="1"/>
  <c r="C17" i="10"/>
  <c r="D17" i="10" s="1"/>
  <c r="E17" i="10" s="1"/>
  <c r="F17" i="10" s="1" a="1"/>
  <c r="F17" i="10" s="1"/>
  <c r="G17" i="10" s="1" a="1"/>
  <c r="G17" i="10" s="1"/>
  <c r="H17" i="10" s="1"/>
  <c r="I17" i="10" s="1"/>
  <c r="C13" i="10"/>
  <c r="D13" i="10" s="1"/>
  <c r="C9" i="10"/>
  <c r="D9" i="10" s="1"/>
  <c r="C5" i="10"/>
  <c r="D5" i="10" s="1"/>
  <c r="C284" i="10"/>
  <c r="D284" i="10" s="1"/>
  <c r="C276" i="10"/>
  <c r="D276" i="10" s="1"/>
  <c r="E276" i="10" s="1"/>
  <c r="F276" i="10" s="1" a="1"/>
  <c r="F276" i="10" s="1"/>
  <c r="G276" i="10" s="1" a="1"/>
  <c r="G276" i="10" s="1"/>
  <c r="H276" i="10" s="1"/>
  <c r="I276" i="10" s="1"/>
  <c r="C268" i="10"/>
  <c r="D268" i="10" s="1"/>
  <c r="E268" i="10" s="1"/>
  <c r="F268" i="10" s="1" a="1"/>
  <c r="F268" i="10" s="1"/>
  <c r="G268" i="10" s="1" a="1"/>
  <c r="G268" i="10" s="1"/>
  <c r="H268" i="10" s="1"/>
  <c r="I268" i="10" s="1"/>
  <c r="C260" i="10"/>
  <c r="D260" i="10" s="1"/>
  <c r="C256" i="10"/>
  <c r="D256" i="10" s="1"/>
  <c r="E256" i="10" s="1"/>
  <c r="F256" i="10" s="1" a="1"/>
  <c r="F256" i="10" s="1"/>
  <c r="G256" i="10" s="1" a="1"/>
  <c r="G256" i="10" s="1"/>
  <c r="H256" i="10" s="1"/>
  <c r="I256" i="10" s="1"/>
  <c r="C252" i="10"/>
  <c r="D252" i="10" s="1"/>
  <c r="E252" i="10" s="1"/>
  <c r="F252" i="10" s="1" a="1"/>
  <c r="F252" i="10" s="1"/>
  <c r="G252" i="10" s="1" a="1"/>
  <c r="G252" i="10" s="1"/>
  <c r="H252" i="10" s="1"/>
  <c r="I252" i="10" s="1"/>
  <c r="C248" i="10"/>
  <c r="D248" i="10" s="1"/>
  <c r="E248" i="10" s="1"/>
  <c r="F248" i="10" s="1" a="1"/>
  <c r="F248" i="10" s="1"/>
  <c r="G248" i="10" s="1" a="1"/>
  <c r="G248" i="10" s="1"/>
  <c r="H248" i="10" s="1"/>
  <c r="I248" i="10" s="1"/>
  <c r="C244" i="10"/>
  <c r="D244" i="10" s="1"/>
  <c r="C240" i="10"/>
  <c r="D240" i="10" s="1"/>
  <c r="C236" i="10"/>
  <c r="D236" i="10" s="1"/>
  <c r="E236" i="10" s="1"/>
  <c r="F236" i="10" s="1" a="1"/>
  <c r="F236" i="10" s="1"/>
  <c r="G236" i="10" s="1" a="1"/>
  <c r="G236" i="10" s="1"/>
  <c r="H236" i="10" s="1"/>
  <c r="I236" i="10" s="1"/>
  <c r="C232" i="10"/>
  <c r="D232" i="10" s="1"/>
  <c r="E232" i="10" s="1"/>
  <c r="F232" i="10" s="1" a="1"/>
  <c r="F232" i="10" s="1"/>
  <c r="G232" i="10" s="1" a="1"/>
  <c r="G232" i="10" s="1"/>
  <c r="H232" i="10" s="1"/>
  <c r="I232" i="10" s="1"/>
  <c r="C228" i="10"/>
  <c r="D228" i="10" s="1"/>
  <c r="C224" i="10"/>
  <c r="D224" i="10" s="1"/>
  <c r="E224" i="10" s="1"/>
  <c r="C220" i="10"/>
  <c r="D220" i="10" s="1"/>
  <c r="E220" i="10" s="1"/>
  <c r="F220" i="10" s="1" a="1"/>
  <c r="F220" i="10" s="1"/>
  <c r="G220" i="10" s="1" a="1"/>
  <c r="G220" i="10" s="1"/>
  <c r="H220" i="10" s="1"/>
  <c r="I220" i="10" s="1"/>
  <c r="C216" i="10"/>
  <c r="D216" i="10" s="1"/>
  <c r="E216" i="10" s="1"/>
  <c r="F216" i="10" s="1" a="1"/>
  <c r="F216" i="10" s="1"/>
  <c r="G216" i="10" s="1" a="1"/>
  <c r="G216" i="10" s="1"/>
  <c r="H216" i="10" s="1"/>
  <c r="I216" i="10" s="1"/>
  <c r="C212" i="10"/>
  <c r="D212" i="10" s="1"/>
  <c r="E212" i="10" s="1"/>
  <c r="F212" i="10" s="1" a="1"/>
  <c r="F212" i="10" s="1"/>
  <c r="G212" i="10" s="1" a="1"/>
  <c r="G212" i="10" s="1"/>
  <c r="H212" i="10" s="1"/>
  <c r="I212" i="10" s="1"/>
  <c r="C208" i="10"/>
  <c r="D208" i="10" s="1"/>
  <c r="C204" i="10"/>
  <c r="D204" i="10" s="1"/>
  <c r="E204" i="10" s="1"/>
  <c r="F204" i="10" s="1" a="1"/>
  <c r="F204" i="10" s="1"/>
  <c r="G204" i="10" s="1" a="1"/>
  <c r="G204" i="10" s="1"/>
  <c r="H204" i="10" s="1"/>
  <c r="I204" i="10" s="1"/>
  <c r="C200" i="10"/>
  <c r="D200" i="10" s="1"/>
  <c r="E200" i="10" s="1"/>
  <c r="F200" i="10" s="1" a="1"/>
  <c r="F200" i="10" s="1"/>
  <c r="G200" i="10" s="1" a="1"/>
  <c r="G200" i="10" s="1"/>
  <c r="H200" i="10" s="1"/>
  <c r="I200" i="10" s="1"/>
  <c r="C196" i="10"/>
  <c r="D196" i="10" s="1"/>
  <c r="C192" i="10"/>
  <c r="D192" i="10" s="1"/>
  <c r="E192" i="10" s="1"/>
  <c r="F192" i="10" s="1" a="1"/>
  <c r="F192" i="10" s="1"/>
  <c r="G192" i="10" s="1" a="1"/>
  <c r="G192" i="10" s="1"/>
  <c r="H192" i="10" s="1"/>
  <c r="I192" i="10" s="1"/>
  <c r="C188" i="10"/>
  <c r="D188" i="10" s="1"/>
  <c r="E188" i="10" s="1"/>
  <c r="F188" i="10" s="1" a="1"/>
  <c r="F188" i="10" s="1"/>
  <c r="G188" i="10" s="1" a="1"/>
  <c r="G188" i="10" s="1"/>
  <c r="H188" i="10" s="1"/>
  <c r="I188" i="10" s="1"/>
  <c r="C184" i="10"/>
  <c r="D184" i="10" s="1"/>
  <c r="C180" i="10"/>
  <c r="D180" i="10" s="1"/>
  <c r="C176" i="10"/>
  <c r="D176" i="10" s="1"/>
  <c r="C172" i="10"/>
  <c r="D172" i="10" s="1"/>
  <c r="E172" i="10" s="1"/>
  <c r="F172" i="10" s="1" a="1"/>
  <c r="F172" i="10" s="1"/>
  <c r="G172" i="10" s="1" a="1"/>
  <c r="G172" i="10" s="1"/>
  <c r="H172" i="10" s="1"/>
  <c r="I172" i="10" s="1"/>
  <c r="C168" i="10"/>
  <c r="D168" i="10" s="1"/>
  <c r="C164" i="10"/>
  <c r="D164" i="10" s="1"/>
  <c r="C160" i="10"/>
  <c r="D160" i="10" s="1"/>
  <c r="C156" i="10"/>
  <c r="D156" i="10" s="1"/>
  <c r="E156" i="10" s="1"/>
  <c r="F156" i="10" s="1" a="1"/>
  <c r="F156" i="10" s="1"/>
  <c r="G156" i="10" s="1" a="1"/>
  <c r="G156" i="10" s="1"/>
  <c r="H156" i="10" s="1"/>
  <c r="I156" i="10" s="1"/>
  <c r="C152" i="10"/>
  <c r="D152" i="10" s="1"/>
  <c r="C148" i="10"/>
  <c r="D148" i="10" s="1"/>
  <c r="C144" i="10"/>
  <c r="D144" i="10" s="1"/>
  <c r="C140" i="10"/>
  <c r="D140" i="10" s="1"/>
  <c r="E140" i="10" s="1"/>
  <c r="F140" i="10" s="1" a="1"/>
  <c r="F140" i="10" s="1"/>
  <c r="G140" i="10" s="1" a="1"/>
  <c r="G140" i="10" s="1"/>
  <c r="H140" i="10" s="1"/>
  <c r="I140" i="10" s="1"/>
  <c r="C136" i="10"/>
  <c r="D136" i="10" s="1"/>
  <c r="E136" i="10" s="1"/>
  <c r="F136" i="10" s="1" a="1"/>
  <c r="F136" i="10" s="1"/>
  <c r="G136" i="10" s="1" a="1"/>
  <c r="G136" i="10" s="1"/>
  <c r="H136" i="10" s="1"/>
  <c r="I136" i="10" s="1"/>
  <c r="C132" i="10"/>
  <c r="D132" i="10" s="1"/>
  <c r="C128" i="10"/>
  <c r="D128" i="10" s="1"/>
  <c r="E128" i="10" s="1"/>
  <c r="F128" i="10" s="1" a="1"/>
  <c r="F128" i="10" s="1"/>
  <c r="G128" i="10" s="1" a="1"/>
  <c r="G128" i="10" s="1"/>
  <c r="H128" i="10" s="1"/>
  <c r="I128" i="10" s="1"/>
  <c r="C124" i="10"/>
  <c r="D124" i="10" s="1"/>
  <c r="E124" i="10" s="1"/>
  <c r="F124" i="10" s="1" a="1"/>
  <c r="F124" i="10" s="1"/>
  <c r="G124" i="10" s="1" a="1"/>
  <c r="G124" i="10" s="1"/>
  <c r="H124" i="10" s="1"/>
  <c r="I124" i="10" s="1"/>
  <c r="C120" i="10"/>
  <c r="D120" i="10" s="1"/>
  <c r="C116" i="10"/>
  <c r="D116" i="10" s="1"/>
  <c r="C112" i="10"/>
  <c r="D112" i="10" s="1"/>
  <c r="C108" i="10"/>
  <c r="D108" i="10" s="1"/>
  <c r="C104" i="10"/>
  <c r="D104" i="10" s="1"/>
  <c r="E104" i="10" s="1"/>
  <c r="F104" i="10" s="1" a="1"/>
  <c r="F104" i="10" s="1"/>
  <c r="G104" i="10" s="1" a="1"/>
  <c r="G104" i="10" s="1"/>
  <c r="H104" i="10" s="1"/>
  <c r="I104" i="10" s="1"/>
  <c r="C100" i="10"/>
  <c r="D100" i="10" s="1"/>
  <c r="C96" i="10"/>
  <c r="D96" i="10" s="1"/>
  <c r="C92" i="10"/>
  <c r="D92" i="10" s="1"/>
  <c r="E92" i="10" s="1"/>
  <c r="F92" i="10" s="1" a="1"/>
  <c r="F92" i="10" s="1"/>
  <c r="G92" i="10" s="1" a="1"/>
  <c r="G92" i="10" s="1"/>
  <c r="H92" i="10" s="1"/>
  <c r="I92" i="10" s="1"/>
  <c r="C88" i="10"/>
  <c r="D88" i="10" s="1"/>
  <c r="C84" i="10"/>
  <c r="D84" i="10" s="1"/>
  <c r="C80" i="10"/>
  <c r="D80" i="10" s="1"/>
  <c r="C76" i="10"/>
  <c r="D76" i="10" s="1"/>
  <c r="C72" i="10"/>
  <c r="D72" i="10" s="1"/>
  <c r="E72" i="10" s="1"/>
  <c r="F72" i="10" s="1" a="1"/>
  <c r="F72" i="10" s="1"/>
  <c r="G72" i="10" s="1" a="1"/>
  <c r="G72" i="10" s="1"/>
  <c r="H72" i="10" s="1"/>
  <c r="I72" i="10" s="1"/>
  <c r="C68" i="10"/>
  <c r="D68" i="10" s="1"/>
  <c r="C64" i="10"/>
  <c r="D64" i="10" s="1"/>
  <c r="C60" i="10"/>
  <c r="D60" i="10" s="1"/>
  <c r="E60" i="10" s="1"/>
  <c r="F60" i="10" s="1" a="1"/>
  <c r="F60" i="10" s="1"/>
  <c r="G60" i="10" s="1" a="1"/>
  <c r="G60" i="10" s="1"/>
  <c r="H60" i="10" s="1"/>
  <c r="I60" i="10" s="1"/>
  <c r="C56" i="10"/>
  <c r="D56" i="10" s="1"/>
  <c r="C52" i="10"/>
  <c r="D52" i="10" s="1"/>
  <c r="C48" i="10"/>
  <c r="D48" i="10" s="1"/>
  <c r="C44" i="10"/>
  <c r="D44" i="10" s="1"/>
  <c r="C40" i="10"/>
  <c r="D40" i="10" s="1"/>
  <c r="E40" i="10" s="1"/>
  <c r="F40" i="10" s="1" a="1"/>
  <c r="F40" i="10" s="1"/>
  <c r="G40" i="10" s="1" a="1"/>
  <c r="G40" i="10" s="1"/>
  <c r="H40" i="10" s="1"/>
  <c r="I40" i="10" s="1"/>
  <c r="C36" i="10"/>
  <c r="D36" i="10" s="1"/>
  <c r="C32" i="10"/>
  <c r="D32" i="10" s="1"/>
  <c r="E32" i="10" s="1"/>
  <c r="F32" i="10" s="1" a="1"/>
  <c r="F32" i="10" s="1"/>
  <c r="G32" i="10" s="1" a="1"/>
  <c r="G32" i="10" s="1"/>
  <c r="H32" i="10" s="1"/>
  <c r="I32" i="10" s="1"/>
  <c r="C28" i="10"/>
  <c r="D28" i="10" s="1"/>
  <c r="C24" i="10"/>
  <c r="D24" i="10" s="1"/>
  <c r="E24" i="10" s="1"/>
  <c r="F24" i="10" s="1" a="1"/>
  <c r="F24" i="10" s="1"/>
  <c r="G24" i="10" s="1" a="1"/>
  <c r="G24" i="10" s="1"/>
  <c r="H24" i="10" s="1"/>
  <c r="I24" i="10" s="1"/>
  <c r="C20" i="10"/>
  <c r="D20" i="10" s="1"/>
  <c r="C16" i="10"/>
  <c r="D16" i="10" s="1"/>
  <c r="C12" i="10"/>
  <c r="D12" i="10" s="1"/>
  <c r="C8" i="10"/>
  <c r="D8" i="10" s="1"/>
  <c r="E8" i="10" s="1"/>
  <c r="F8" i="10" s="1" a="1"/>
  <c r="F8" i="10" s="1"/>
  <c r="G8" i="10" s="1" a="1"/>
  <c r="G8" i="10" s="1"/>
  <c r="H8" i="10" s="1"/>
  <c r="I8" i="10" s="1"/>
  <c r="C4" i="10"/>
  <c r="D4" i="10" s="1"/>
  <c r="C287" i="10"/>
  <c r="D287" i="10" s="1"/>
  <c r="C283" i="10"/>
  <c r="D283" i="10" s="1"/>
  <c r="E283" i="10" s="1"/>
  <c r="F283" i="10" s="1" a="1"/>
  <c r="F283" i="10" s="1"/>
  <c r="G283" i="10" s="1" a="1"/>
  <c r="G283" i="10" s="1"/>
  <c r="H283" i="10" s="1"/>
  <c r="I283" i="10" s="1"/>
  <c r="C279" i="10"/>
  <c r="D279" i="10" s="1"/>
  <c r="C275" i="10"/>
  <c r="D275" i="10" s="1"/>
  <c r="C271" i="10"/>
  <c r="D271" i="10" s="1"/>
  <c r="C267" i="10"/>
  <c r="D267" i="10" s="1"/>
  <c r="E267" i="10" s="1"/>
  <c r="F267" i="10" s="1" a="1"/>
  <c r="F267" i="10" s="1"/>
  <c r="G267" i="10" s="1" a="1"/>
  <c r="G267" i="10" s="1"/>
  <c r="H267" i="10" s="1"/>
  <c r="I267" i="10" s="1"/>
  <c r="C263" i="10"/>
  <c r="D263" i="10" s="1"/>
  <c r="C259" i="10"/>
  <c r="D259" i="10" s="1"/>
  <c r="C255" i="10"/>
  <c r="D255" i="10" s="1"/>
  <c r="C251" i="10"/>
  <c r="D251" i="10" s="1"/>
  <c r="E251" i="10" s="1"/>
  <c r="F251" i="10" s="1" a="1"/>
  <c r="F251" i="10" s="1"/>
  <c r="G251" i="10" s="1" a="1"/>
  <c r="G251" i="10" s="1"/>
  <c r="H251" i="10" s="1"/>
  <c r="I251" i="10" s="1"/>
  <c r="C247" i="10"/>
  <c r="D247" i="10" s="1"/>
  <c r="E247" i="10" s="1"/>
  <c r="F247" i="10" s="1" a="1"/>
  <c r="F247" i="10" s="1"/>
  <c r="G247" i="10" s="1" a="1"/>
  <c r="G247" i="10" s="1"/>
  <c r="H247" i="10" s="1"/>
  <c r="I247" i="10" s="1"/>
  <c r="C243" i="10"/>
  <c r="D243" i="10" s="1"/>
  <c r="C239" i="10"/>
  <c r="D239" i="10" s="1"/>
  <c r="E239" i="10" s="1"/>
  <c r="F239" i="10" s="1" a="1"/>
  <c r="F239" i="10" s="1"/>
  <c r="G239" i="10" s="1" a="1"/>
  <c r="G239" i="10" s="1"/>
  <c r="H239" i="10" s="1"/>
  <c r="I239" i="10" s="1"/>
  <c r="C235" i="10"/>
  <c r="D235" i="10" s="1"/>
  <c r="C231" i="10"/>
  <c r="D231" i="10" s="1"/>
  <c r="E231" i="10" s="1"/>
  <c r="F231" i="10" s="1" a="1"/>
  <c r="F231" i="10" s="1"/>
  <c r="G231" i="10" s="1" a="1"/>
  <c r="G231" i="10" s="1"/>
  <c r="H231" i="10" s="1"/>
  <c r="I231" i="10" s="1"/>
  <c r="C227" i="10"/>
  <c r="D227" i="10" s="1"/>
  <c r="C223" i="10"/>
  <c r="D223" i="10" s="1"/>
  <c r="E223" i="10" s="1"/>
  <c r="F223" i="10" s="1" a="1"/>
  <c r="F223" i="10" s="1"/>
  <c r="G223" i="10" s="1" a="1"/>
  <c r="G223" i="10" s="1"/>
  <c r="H223" i="10" s="1"/>
  <c r="I223" i="10" s="1"/>
  <c r="C219" i="10"/>
  <c r="D219" i="10" s="1"/>
  <c r="E219" i="10" s="1"/>
  <c r="F219" i="10" s="1" a="1"/>
  <c r="F219" i="10" s="1"/>
  <c r="G219" i="10" s="1" a="1"/>
  <c r="G219" i="10" s="1"/>
  <c r="H219" i="10" s="1"/>
  <c r="I219" i="10" s="1"/>
  <c r="C215" i="10"/>
  <c r="D215" i="10" s="1"/>
  <c r="E215" i="10" s="1"/>
  <c r="F215" i="10" s="1" a="1"/>
  <c r="F215" i="10" s="1"/>
  <c r="G215" i="10" s="1" a="1"/>
  <c r="G215" i="10" s="1"/>
  <c r="H215" i="10" s="1"/>
  <c r="I215" i="10" s="1"/>
  <c r="C211" i="10"/>
  <c r="D211" i="10" s="1"/>
  <c r="C207" i="10"/>
  <c r="D207" i="10" s="1"/>
  <c r="C203" i="10"/>
  <c r="D203" i="10" s="1"/>
  <c r="E203" i="10" s="1"/>
  <c r="F203" i="10" s="1" a="1"/>
  <c r="F203" i="10" s="1"/>
  <c r="G203" i="10" s="1" a="1"/>
  <c r="G203" i="10" s="1"/>
  <c r="H203" i="10" s="1"/>
  <c r="I203" i="10" s="1"/>
  <c r="C199" i="10"/>
  <c r="D199" i="10" s="1"/>
  <c r="C195" i="10"/>
  <c r="D195" i="10" s="1"/>
  <c r="C191" i="10"/>
  <c r="D191" i="10" s="1"/>
  <c r="C187" i="10"/>
  <c r="D187" i="10" s="1"/>
  <c r="C183" i="10"/>
  <c r="D183" i="10" s="1"/>
  <c r="E183" i="10" s="1"/>
  <c r="F183" i="10" s="1" a="1"/>
  <c r="F183" i="10" s="1"/>
  <c r="G183" i="10" s="1" a="1"/>
  <c r="G183" i="10" s="1"/>
  <c r="H183" i="10" s="1"/>
  <c r="I183" i="10" s="1"/>
  <c r="C179" i="10"/>
  <c r="D179" i="10" s="1"/>
  <c r="C175" i="10"/>
  <c r="D175" i="10" s="1"/>
  <c r="C171" i="10"/>
  <c r="D171" i="10" s="1"/>
  <c r="E171" i="10" s="1"/>
  <c r="F171" i="10" s="1" a="1"/>
  <c r="F171" i="10" s="1"/>
  <c r="G171" i="10" s="1" a="1"/>
  <c r="G171" i="10" s="1"/>
  <c r="H171" i="10" s="1"/>
  <c r="I171" i="10" s="1"/>
  <c r="C167" i="10"/>
  <c r="D167" i="10" s="1"/>
  <c r="E167" i="10" s="1"/>
  <c r="F167" i="10" s="1" a="1"/>
  <c r="F167" i="10" s="1"/>
  <c r="G167" i="10" s="1" a="1"/>
  <c r="G167" i="10" s="1"/>
  <c r="H167" i="10" s="1"/>
  <c r="I167" i="10" s="1"/>
  <c r="C163" i="10"/>
  <c r="D163" i="10" s="1"/>
  <c r="E163" i="10" s="1"/>
  <c r="F163" i="10" s="1" a="1"/>
  <c r="F163" i="10" s="1"/>
  <c r="G163" i="10" s="1" a="1"/>
  <c r="G163" i="10" s="1"/>
  <c r="H163" i="10" s="1"/>
  <c r="I163" i="10" s="1"/>
  <c r="C159" i="10"/>
  <c r="D159" i="10" s="1"/>
  <c r="C155" i="10"/>
  <c r="D155" i="10" s="1"/>
  <c r="E155" i="10" s="1"/>
  <c r="F155" i="10" s="1" a="1"/>
  <c r="F155" i="10" s="1"/>
  <c r="G155" i="10" s="1" a="1"/>
  <c r="G155" i="10" s="1"/>
  <c r="H155" i="10" s="1"/>
  <c r="I155" i="10" s="1"/>
  <c r="C151" i="10"/>
  <c r="D151" i="10" s="1"/>
  <c r="C147" i="10"/>
  <c r="D147" i="10" s="1"/>
  <c r="C143" i="10"/>
  <c r="D143" i="10" s="1"/>
  <c r="C139" i="10"/>
  <c r="D139" i="10" s="1"/>
  <c r="E139" i="10" s="1"/>
  <c r="F139" i="10" s="1" a="1"/>
  <c r="F139" i="10" s="1"/>
  <c r="G139" i="10" s="1" a="1"/>
  <c r="G139" i="10" s="1"/>
  <c r="H139" i="10" s="1"/>
  <c r="I139" i="10" s="1"/>
  <c r="C135" i="10"/>
  <c r="D135" i="10" s="1"/>
  <c r="E135" i="10" s="1"/>
  <c r="F135" i="10" s="1" a="1"/>
  <c r="F135" i="10" s="1"/>
  <c r="G135" i="10" s="1" a="1"/>
  <c r="G135" i="10" s="1"/>
  <c r="H135" i="10" s="1"/>
  <c r="I135" i="10" s="1"/>
  <c r="C131" i="10"/>
  <c r="D131" i="10" s="1"/>
  <c r="C127" i="10"/>
  <c r="D127" i="10" s="1"/>
  <c r="E127" i="10" s="1"/>
  <c r="F127" i="10" s="1" a="1"/>
  <c r="F127" i="10" s="1"/>
  <c r="G127" i="10" s="1" a="1"/>
  <c r="G127" i="10" s="1"/>
  <c r="H127" i="10" s="1"/>
  <c r="I127" i="10" s="1"/>
  <c r="C123" i="10"/>
  <c r="D123" i="10" s="1"/>
  <c r="E123" i="10" s="1"/>
  <c r="F123" i="10" s="1" a="1"/>
  <c r="F123" i="10" s="1"/>
  <c r="G123" i="10" s="1" a="1"/>
  <c r="G123" i="10" s="1"/>
  <c r="H123" i="10" s="1"/>
  <c r="I123" i="10" s="1"/>
  <c r="C119" i="10"/>
  <c r="D119" i="10" s="1"/>
  <c r="C115" i="10"/>
  <c r="D115" i="10" s="1"/>
  <c r="C111" i="10"/>
  <c r="D111" i="10" s="1"/>
  <c r="C107" i="10"/>
  <c r="D107" i="10" s="1"/>
  <c r="C103" i="10"/>
  <c r="D103" i="10" s="1"/>
  <c r="E103" i="10" s="1"/>
  <c r="F103" i="10" s="1" a="1"/>
  <c r="F103" i="10" s="1"/>
  <c r="G103" i="10" s="1" a="1"/>
  <c r="G103" i="10" s="1"/>
  <c r="H103" i="10" s="1"/>
  <c r="I103" i="10" s="1"/>
  <c r="C99" i="10"/>
  <c r="D99" i="10" s="1"/>
  <c r="C95" i="10"/>
  <c r="D95" i="10" s="1"/>
  <c r="C91" i="10"/>
  <c r="D91" i="10" s="1"/>
  <c r="E91" i="10" s="1"/>
  <c r="F91" i="10" s="1" a="1"/>
  <c r="F91" i="10" s="1"/>
  <c r="G91" i="10" s="1" a="1"/>
  <c r="G91" i="10" s="1"/>
  <c r="H91" i="10" s="1"/>
  <c r="I91" i="10" s="1"/>
  <c r="C87" i="10"/>
  <c r="D87" i="10" s="1"/>
  <c r="C83" i="10"/>
  <c r="D83" i="10" s="1"/>
  <c r="C79" i="10"/>
  <c r="D79" i="10" s="1"/>
  <c r="C75" i="10"/>
  <c r="D75" i="10" s="1"/>
  <c r="C71" i="10"/>
  <c r="D71" i="10" s="1"/>
  <c r="E71" i="10" s="1"/>
  <c r="F71" i="10" s="1" a="1"/>
  <c r="F71" i="10" s="1"/>
  <c r="G71" i="10" s="1" a="1"/>
  <c r="G71" i="10" s="1"/>
  <c r="H71" i="10" s="1"/>
  <c r="I71" i="10" s="1"/>
  <c r="C67" i="10"/>
  <c r="D67" i="10" s="1"/>
  <c r="C63" i="10"/>
  <c r="D63" i="10" s="1"/>
  <c r="C59" i="10"/>
  <c r="D59" i="10" s="1"/>
  <c r="C55" i="10"/>
  <c r="D55" i="10" s="1"/>
  <c r="C51" i="10"/>
  <c r="D51" i="10" s="1"/>
  <c r="C47" i="10"/>
  <c r="D47" i="10" s="1"/>
  <c r="C43" i="10"/>
  <c r="D43" i="10" s="1"/>
  <c r="C39" i="10"/>
  <c r="D39" i="10" s="1"/>
  <c r="C35" i="10"/>
  <c r="D35" i="10" s="1"/>
  <c r="C31" i="10"/>
  <c r="D31" i="10" s="1"/>
  <c r="C27" i="10"/>
  <c r="D27" i="10" s="1"/>
  <c r="C23" i="10"/>
  <c r="D23" i="10" s="1"/>
  <c r="C19" i="10"/>
  <c r="D19" i="10" s="1"/>
  <c r="C15" i="10"/>
  <c r="D15" i="10" s="1"/>
  <c r="C11" i="10"/>
  <c r="D11" i="10" s="1"/>
  <c r="C7" i="10"/>
  <c r="D7" i="10" s="1"/>
  <c r="C3" i="10"/>
  <c r="D3" i="10" s="1"/>
  <c r="D166" i="10"/>
  <c r="D158" i="10"/>
  <c r="E158" i="10" s="1"/>
  <c r="F158" i="10" s="1" a="1"/>
  <c r="F158" i="10" s="1"/>
  <c r="G158" i="10" s="1" a="1"/>
  <c r="G158" i="10" s="1"/>
  <c r="H158" i="10" s="1"/>
  <c r="I158" i="10" s="1"/>
  <c r="D145" i="10"/>
  <c r="D69" i="10"/>
  <c r="O244" i="7"/>
  <c r="O185" i="7"/>
  <c r="O272" i="7"/>
  <c r="O288" i="7"/>
  <c r="O181" i="7"/>
  <c r="O196" i="7"/>
  <c r="O177" i="7"/>
  <c r="O236" i="7"/>
  <c r="O166" i="7"/>
  <c r="O173" i="7"/>
  <c r="O221" i="7"/>
  <c r="O232" i="7"/>
  <c r="O280" i="7"/>
  <c r="O160" i="7" l="1"/>
  <c r="O270" i="7"/>
  <c r="O37" i="7"/>
  <c r="O192" i="7"/>
  <c r="O255" i="7"/>
  <c r="O256" i="7"/>
  <c r="O279" i="7"/>
  <c r="O142" i="7"/>
  <c r="O131" i="7"/>
  <c r="O95" i="7"/>
  <c r="O240" i="7"/>
  <c r="O242" i="7"/>
  <c r="F286" i="10" a="1"/>
  <c r="F286" i="10" s="1"/>
  <c r="G286" i="10" s="1" a="1"/>
  <c r="G286" i="10" s="1"/>
  <c r="H286" i="10" s="1"/>
  <c r="I286" i="10" s="1"/>
  <c r="O289" i="7"/>
  <c r="O158" i="7"/>
  <c r="O164" i="7"/>
  <c r="O219" i="7"/>
  <c r="O28" i="7"/>
  <c r="O130" i="7"/>
  <c r="O212" i="7"/>
  <c r="O75" i="7"/>
  <c r="O94" i="7"/>
  <c r="O63" i="7"/>
  <c r="O239" i="7"/>
  <c r="O64" i="7"/>
  <c r="O223" i="7"/>
  <c r="O44" i="7"/>
  <c r="O204" i="7"/>
  <c r="O175" i="7"/>
  <c r="O259" i="7"/>
  <c r="O176" i="7"/>
  <c r="O235" i="7"/>
  <c r="O20" i="7"/>
  <c r="O127" i="7"/>
  <c r="O250" i="7"/>
  <c r="O234" i="7"/>
  <c r="O138" i="7"/>
  <c r="O220" i="7"/>
  <c r="O215" i="7"/>
  <c r="O74" i="7"/>
  <c r="O170" i="7"/>
  <c r="F278" i="10" a="1"/>
  <c r="F278" i="10" s="1"/>
  <c r="G278" i="10" s="1" a="1"/>
  <c r="G278" i="10" s="1"/>
  <c r="H278" i="10" s="1"/>
  <c r="I278" i="10" s="1"/>
  <c r="O281" i="7"/>
  <c r="F66" i="10" a="1"/>
  <c r="F66" i="10" s="1"/>
  <c r="G66" i="10" s="1" a="1"/>
  <c r="G66" i="10" s="1"/>
  <c r="H66" i="10" s="1"/>
  <c r="I66" i="10" s="1"/>
  <c r="O69" i="7"/>
  <c r="F137" i="10" a="1"/>
  <c r="F137" i="10" s="1"/>
  <c r="G137" i="10" s="1" a="1"/>
  <c r="G137" i="10" s="1"/>
  <c r="H137" i="10" s="1"/>
  <c r="I137" i="10" s="1"/>
  <c r="O140" i="7"/>
  <c r="E141" i="10"/>
  <c r="F141" i="10" s="1" a="1"/>
  <c r="F141" i="10" s="1"/>
  <c r="G141" i="10" s="1" a="1"/>
  <c r="G141" i="10" s="1"/>
  <c r="H141" i="10" s="1"/>
  <c r="I141" i="10" s="1"/>
  <c r="F224" i="10" a="1"/>
  <c r="F224" i="10" s="1"/>
  <c r="G224" i="10" s="1" a="1"/>
  <c r="G224" i="10" s="1"/>
  <c r="H224" i="10" s="1"/>
  <c r="I224" i="10" s="1"/>
  <c r="O227" i="7"/>
  <c r="E89" i="10"/>
  <c r="F89" i="10" s="1" a="1"/>
  <c r="F89" i="10" s="1"/>
  <c r="G89" i="10" s="1" a="1"/>
  <c r="G89" i="10" s="1"/>
  <c r="H89" i="10" s="1"/>
  <c r="I89" i="10" s="1"/>
  <c r="L91" i="10"/>
  <c r="J91" i="10"/>
  <c r="L135" i="10"/>
  <c r="J135" i="10"/>
  <c r="L40" i="10"/>
  <c r="J40" i="10"/>
  <c r="L139" i="10"/>
  <c r="J139" i="10"/>
  <c r="L140" i="10"/>
  <c r="J140" i="10"/>
  <c r="L276" i="10"/>
  <c r="J276" i="10"/>
  <c r="E29" i="10"/>
  <c r="F29" i="10" s="1" a="1"/>
  <c r="F29" i="10" s="1"/>
  <c r="G29" i="10" s="1" a="1"/>
  <c r="G29" i="10" s="1"/>
  <c r="H29" i="10" s="1"/>
  <c r="I29" i="10" s="1"/>
  <c r="L221" i="10"/>
  <c r="J221" i="10"/>
  <c r="O207" i="7"/>
  <c r="O195" i="7"/>
  <c r="O224" i="7"/>
  <c r="O286" i="7"/>
  <c r="O35" i="7"/>
  <c r="E47" i="10"/>
  <c r="F47" i="10" s="1" a="1"/>
  <c r="F47" i="10" s="1"/>
  <c r="G47" i="10" s="1" a="1"/>
  <c r="G47" i="10" s="1"/>
  <c r="H47" i="10" s="1"/>
  <c r="I47" i="10" s="1"/>
  <c r="E111" i="10"/>
  <c r="F111" i="10" s="1" a="1"/>
  <c r="F111" i="10" s="1"/>
  <c r="G111" i="10" s="1" a="1"/>
  <c r="G111" i="10" s="1"/>
  <c r="H111" i="10" s="1"/>
  <c r="I111" i="10" s="1"/>
  <c r="E143" i="10"/>
  <c r="F143" i="10" s="1" a="1"/>
  <c r="F143" i="10" s="1"/>
  <c r="G143" i="10" s="1" a="1"/>
  <c r="G143" i="10" s="1"/>
  <c r="H143" i="10" s="1"/>
  <c r="I143" i="10" s="1"/>
  <c r="E207" i="10"/>
  <c r="F207" i="10" s="1" a="1"/>
  <c r="F207" i="10" s="1"/>
  <c r="G207" i="10" s="1" a="1"/>
  <c r="G207" i="10" s="1"/>
  <c r="H207" i="10" s="1"/>
  <c r="I207" i="10" s="1"/>
  <c r="O126" i="7"/>
  <c r="O191" i="7"/>
  <c r="O208" i="7"/>
  <c r="O139" i="7"/>
  <c r="O11" i="7"/>
  <c r="O254" i="7"/>
  <c r="O174" i="7"/>
  <c r="O106" i="7"/>
  <c r="E19" i="10"/>
  <c r="F19" i="10" s="1" a="1"/>
  <c r="F19" i="10" s="1"/>
  <c r="G19" i="10" s="1" a="1"/>
  <c r="G19" i="10" s="1"/>
  <c r="H19" i="10" s="1"/>
  <c r="I19" i="10" s="1"/>
  <c r="E51" i="10"/>
  <c r="F51" i="10" s="1" a="1"/>
  <c r="F51" i="10" s="1"/>
  <c r="G51" i="10" s="1" a="1"/>
  <c r="G51" i="10" s="1"/>
  <c r="H51" i="10" s="1"/>
  <c r="I51" i="10" s="1"/>
  <c r="E83" i="10"/>
  <c r="F83" i="10" s="1" a="1"/>
  <c r="F83" i="10" s="1"/>
  <c r="G83" i="10" s="1" a="1"/>
  <c r="G83" i="10" s="1"/>
  <c r="H83" i="10" s="1"/>
  <c r="I83" i="10" s="1"/>
  <c r="E115" i="10"/>
  <c r="F115" i="10" s="1" a="1"/>
  <c r="F115" i="10" s="1"/>
  <c r="G115" i="10" s="1" a="1"/>
  <c r="G115" i="10" s="1"/>
  <c r="H115" i="10" s="1"/>
  <c r="I115" i="10" s="1"/>
  <c r="E147" i="10"/>
  <c r="F147" i="10" s="1" a="1"/>
  <c r="F147" i="10" s="1"/>
  <c r="G147" i="10" s="1" a="1"/>
  <c r="G147" i="10" s="1"/>
  <c r="H147" i="10" s="1"/>
  <c r="I147" i="10" s="1"/>
  <c r="E179" i="10"/>
  <c r="F179" i="10" s="1" a="1"/>
  <c r="F179" i="10" s="1"/>
  <c r="G179" i="10" s="1" a="1"/>
  <c r="G179" i="10" s="1"/>
  <c r="H179" i="10" s="1"/>
  <c r="I179" i="10" s="1"/>
  <c r="E211" i="10"/>
  <c r="F211" i="10" s="1" a="1"/>
  <c r="F211" i="10" s="1"/>
  <c r="G211" i="10" s="1" a="1"/>
  <c r="G211" i="10" s="1"/>
  <c r="H211" i="10" s="1"/>
  <c r="I211" i="10" s="1"/>
  <c r="E243" i="10"/>
  <c r="F243" i="10" s="1" a="1"/>
  <c r="F243" i="10" s="1"/>
  <c r="G243" i="10" s="1" a="1"/>
  <c r="G243" i="10" s="1"/>
  <c r="H243" i="10" s="1"/>
  <c r="I243" i="10" s="1"/>
  <c r="E275" i="10"/>
  <c r="F275" i="10" s="1" a="1"/>
  <c r="F275" i="10" s="1"/>
  <c r="G275" i="10" s="1" a="1"/>
  <c r="G275" i="10" s="1"/>
  <c r="H275" i="10" s="1"/>
  <c r="I275" i="10" s="1"/>
  <c r="E20" i="10"/>
  <c r="F20" i="10" s="1" a="1"/>
  <c r="F20" i="10" s="1"/>
  <c r="G20" i="10" s="1" a="1"/>
  <c r="G20" i="10" s="1"/>
  <c r="H20" i="10" s="1"/>
  <c r="I20" i="10" s="1"/>
  <c r="E52" i="10"/>
  <c r="F52" i="10" s="1" a="1"/>
  <c r="F52" i="10" s="1"/>
  <c r="G52" i="10" s="1" a="1"/>
  <c r="G52" i="10" s="1"/>
  <c r="H52" i="10" s="1"/>
  <c r="I52" i="10" s="1"/>
  <c r="E84" i="10"/>
  <c r="F84" i="10" s="1" a="1"/>
  <c r="F84" i="10" s="1"/>
  <c r="G84" i="10" s="1" a="1"/>
  <c r="G84" i="10" s="1"/>
  <c r="H84" i="10" s="1"/>
  <c r="I84" i="10" s="1"/>
  <c r="E116" i="10"/>
  <c r="F116" i="10" s="1" a="1"/>
  <c r="F116" i="10" s="1"/>
  <c r="G116" i="10" s="1" a="1"/>
  <c r="G116" i="10" s="1"/>
  <c r="H116" i="10" s="1"/>
  <c r="I116" i="10" s="1"/>
  <c r="E148" i="10"/>
  <c r="F148" i="10" s="1" a="1"/>
  <c r="F148" i="10" s="1"/>
  <c r="G148" i="10" s="1" a="1"/>
  <c r="G148" i="10" s="1"/>
  <c r="H148" i="10" s="1"/>
  <c r="I148" i="10" s="1"/>
  <c r="E180" i="10"/>
  <c r="F180" i="10" s="1" a="1"/>
  <c r="F180" i="10" s="1"/>
  <c r="G180" i="10" s="1" a="1"/>
  <c r="G180" i="10" s="1"/>
  <c r="H180" i="10" s="1"/>
  <c r="I180" i="10" s="1"/>
  <c r="L212" i="10"/>
  <c r="J212" i="10"/>
  <c r="E244" i="10"/>
  <c r="F244" i="10" s="1" a="1"/>
  <c r="F244" i="10" s="1"/>
  <c r="G244" i="10" s="1" a="1"/>
  <c r="G244" i="10" s="1"/>
  <c r="H244" i="10" s="1"/>
  <c r="I244" i="10" s="1"/>
  <c r="E5" i="10"/>
  <c r="F5" i="10" s="1" a="1"/>
  <c r="F5" i="10" s="1"/>
  <c r="G5" i="10" s="1" a="1"/>
  <c r="G5" i="10" s="1"/>
  <c r="H5" i="10" s="1"/>
  <c r="I5" i="10" s="1"/>
  <c r="E37" i="10"/>
  <c r="F37" i="10" s="1" a="1"/>
  <c r="F37" i="10" s="1"/>
  <c r="G37" i="10" s="1" a="1"/>
  <c r="G37" i="10" s="1"/>
  <c r="H37" i="10" s="1"/>
  <c r="I37" i="10" s="1"/>
  <c r="E101" i="10"/>
  <c r="F101" i="10" s="1" a="1"/>
  <c r="F101" i="10" s="1"/>
  <c r="G101" i="10" s="1" a="1"/>
  <c r="G101" i="10" s="1"/>
  <c r="H101" i="10" s="1"/>
  <c r="I101" i="10" s="1"/>
  <c r="E133" i="10"/>
  <c r="F133" i="10" s="1" a="1"/>
  <c r="F133" i="10" s="1"/>
  <c r="G133" i="10" s="1" a="1"/>
  <c r="G133" i="10" s="1"/>
  <c r="H133" i="10" s="1"/>
  <c r="I133" i="10" s="1"/>
  <c r="E165" i="10"/>
  <c r="F165" i="10" s="1" a="1"/>
  <c r="F165" i="10" s="1"/>
  <c r="G165" i="10" s="1" a="1"/>
  <c r="G165" i="10" s="1"/>
  <c r="H165" i="10" s="1"/>
  <c r="I165" i="10" s="1"/>
  <c r="E197" i="10"/>
  <c r="F197" i="10" s="1" a="1"/>
  <c r="F197" i="10" s="1"/>
  <c r="G197" i="10" s="1" a="1"/>
  <c r="G197" i="10" s="1"/>
  <c r="H197" i="10" s="1"/>
  <c r="I197" i="10" s="1"/>
  <c r="L229" i="10"/>
  <c r="J229" i="10"/>
  <c r="E261" i="10"/>
  <c r="F261" i="10" s="1" a="1"/>
  <c r="F261" i="10" s="1"/>
  <c r="G261" i="10" s="1" a="1"/>
  <c r="G261" i="10" s="1"/>
  <c r="H261" i="10" s="1"/>
  <c r="I261" i="10" s="1"/>
  <c r="E138" i="10"/>
  <c r="F138" i="10" s="1" a="1"/>
  <c r="F138" i="10" s="1"/>
  <c r="G138" i="10" s="1" a="1"/>
  <c r="G138" i="10" s="1"/>
  <c r="H138" i="10" s="1"/>
  <c r="I138" i="10" s="1"/>
  <c r="E114" i="10"/>
  <c r="F114" i="10" s="1" a="1"/>
  <c r="F114" i="10" s="1"/>
  <c r="G114" i="10" s="1" a="1"/>
  <c r="G114" i="10" s="1"/>
  <c r="H114" i="10" s="1"/>
  <c r="I114" i="10" s="1"/>
  <c r="E26" i="10"/>
  <c r="F26" i="10" s="1" a="1"/>
  <c r="F26" i="10" s="1"/>
  <c r="G26" i="10" s="1" a="1"/>
  <c r="G26" i="10" s="1"/>
  <c r="H26" i="10" s="1"/>
  <c r="I26" i="10" s="1"/>
  <c r="E282" i="10"/>
  <c r="F282" i="10" s="1" a="1"/>
  <c r="F282" i="10" s="1"/>
  <c r="G282" i="10" s="1" a="1"/>
  <c r="G282" i="10" s="1"/>
  <c r="H282" i="10" s="1"/>
  <c r="I282" i="10" s="1"/>
  <c r="E258" i="10"/>
  <c r="F258" i="10" s="1" a="1"/>
  <c r="F258" i="10" s="1"/>
  <c r="G258" i="10" s="1" a="1"/>
  <c r="G258" i="10" s="1"/>
  <c r="H258" i="10" s="1"/>
  <c r="I258" i="10" s="1"/>
  <c r="E78" i="10"/>
  <c r="F78" i="10" s="1" a="1"/>
  <c r="F78" i="10" s="1"/>
  <c r="G78" i="10" s="1" a="1"/>
  <c r="G78" i="10" s="1"/>
  <c r="H78" i="10" s="1"/>
  <c r="I78" i="10" s="1"/>
  <c r="E214" i="10"/>
  <c r="F214" i="10" s="1" a="1"/>
  <c r="F214" i="10" s="1"/>
  <c r="G214" i="10" s="1" a="1"/>
  <c r="G214" i="10" s="1"/>
  <c r="H214" i="10" s="1"/>
  <c r="I214" i="10" s="1"/>
  <c r="E102" i="10"/>
  <c r="F102" i="10" s="1" a="1"/>
  <c r="F102" i="10" s="1"/>
  <c r="G102" i="10" s="1" a="1"/>
  <c r="G102" i="10" s="1"/>
  <c r="H102" i="10" s="1"/>
  <c r="I102" i="10" s="1"/>
  <c r="E118" i="10"/>
  <c r="F118" i="10" s="1" a="1"/>
  <c r="F118" i="10" s="1"/>
  <c r="G118" i="10" s="1" a="1"/>
  <c r="G118" i="10" s="1"/>
  <c r="H118" i="10" s="1"/>
  <c r="I118" i="10" s="1"/>
  <c r="L215" i="10"/>
  <c r="J215" i="10"/>
  <c r="L247" i="10"/>
  <c r="J247" i="10"/>
  <c r="E279" i="10"/>
  <c r="F279" i="10" s="1" a="1"/>
  <c r="F279" i="10" s="1"/>
  <c r="G279" i="10" s="1" a="1"/>
  <c r="G279" i="10" s="1"/>
  <c r="H279" i="10" s="1"/>
  <c r="I279" i="10" s="1"/>
  <c r="L24" i="10"/>
  <c r="J24" i="10"/>
  <c r="E88" i="10"/>
  <c r="F88" i="10" s="1" a="1"/>
  <c r="F88" i="10" s="1"/>
  <c r="G88" i="10" s="1" a="1"/>
  <c r="G88" i="10" s="1"/>
  <c r="H88" i="10" s="1"/>
  <c r="I88" i="10" s="1"/>
  <c r="E152" i="10"/>
  <c r="F152" i="10" s="1" a="1"/>
  <c r="F152" i="10" s="1"/>
  <c r="G152" i="10" s="1" a="1"/>
  <c r="G152" i="10" s="1"/>
  <c r="H152" i="10" s="1"/>
  <c r="I152" i="10" s="1"/>
  <c r="L216" i="10"/>
  <c r="J216" i="10"/>
  <c r="L248" i="10"/>
  <c r="J248" i="10"/>
  <c r="E9" i="10"/>
  <c r="F9" i="10" s="1" a="1"/>
  <c r="F9" i="10" s="1"/>
  <c r="G9" i="10" s="1" a="1"/>
  <c r="G9" i="10" s="1"/>
  <c r="H9" i="10" s="1"/>
  <c r="I9" i="10" s="1"/>
  <c r="L41" i="10"/>
  <c r="J41" i="10"/>
  <c r="O172" i="7"/>
  <c r="E169" i="10"/>
  <c r="F169" i="10" s="1" a="1"/>
  <c r="F169" i="10" s="1"/>
  <c r="G169" i="10" s="1" a="1"/>
  <c r="G169" i="10" s="1"/>
  <c r="H169" i="10" s="1"/>
  <c r="I169" i="10" s="1"/>
  <c r="L201" i="10"/>
  <c r="J201" i="10"/>
  <c r="L233" i="10"/>
  <c r="J233" i="10"/>
  <c r="L269" i="10"/>
  <c r="J269" i="10"/>
  <c r="J170" i="10"/>
  <c r="L170" i="10"/>
  <c r="E146" i="10"/>
  <c r="F146" i="10" s="1" a="1"/>
  <c r="F146" i="10" s="1"/>
  <c r="G146" i="10" s="1" a="1"/>
  <c r="G146" i="10" s="1"/>
  <c r="H146" i="10" s="1"/>
  <c r="I146" i="10" s="1"/>
  <c r="E58" i="10"/>
  <c r="F58" i="10" s="1" a="1"/>
  <c r="F58" i="10" s="1"/>
  <c r="G58" i="10" s="1" a="1"/>
  <c r="G58" i="10" s="1"/>
  <c r="H58" i="10" s="1"/>
  <c r="I58" i="10" s="1"/>
  <c r="E6" i="10"/>
  <c r="F6" i="10" s="1" a="1"/>
  <c r="F6" i="10" s="1"/>
  <c r="G6" i="10" s="1" a="1"/>
  <c r="G6" i="10" s="1"/>
  <c r="H6" i="10" s="1"/>
  <c r="I6" i="10" s="1"/>
  <c r="E142" i="10"/>
  <c r="F142" i="10" s="1" a="1"/>
  <c r="F142" i="10" s="1"/>
  <c r="G142" i="10" s="1" a="1"/>
  <c r="G142" i="10" s="1"/>
  <c r="H142" i="10" s="1"/>
  <c r="I142" i="10" s="1"/>
  <c r="L182" i="10"/>
  <c r="J182" i="10"/>
  <c r="E120" i="10"/>
  <c r="F120" i="10" s="1" a="1"/>
  <c r="F120" i="10" s="1"/>
  <c r="G120" i="10" s="1" a="1"/>
  <c r="G120" i="10" s="1"/>
  <c r="H120" i="10" s="1"/>
  <c r="I120" i="10" s="1"/>
  <c r="L123" i="10"/>
  <c r="J123" i="10"/>
  <c r="L251" i="10"/>
  <c r="J251" i="10"/>
  <c r="L92" i="10"/>
  <c r="J92" i="10"/>
  <c r="L188" i="10"/>
  <c r="J188" i="10"/>
  <c r="L220" i="10"/>
  <c r="J220" i="10"/>
  <c r="L252" i="10"/>
  <c r="J252" i="10"/>
  <c r="E13" i="10"/>
  <c r="F13" i="10" s="1" a="1"/>
  <c r="F13" i="10" s="1"/>
  <c r="G13" i="10" s="1" a="1"/>
  <c r="G13" i="10" s="1"/>
  <c r="H13" i="10" s="1"/>
  <c r="I13" i="10" s="1"/>
  <c r="E45" i="10"/>
  <c r="F45" i="10" s="1" a="1"/>
  <c r="F45" i="10" s="1"/>
  <c r="G45" i="10" s="1" a="1"/>
  <c r="G45" i="10" s="1"/>
  <c r="H45" i="10" s="1"/>
  <c r="I45" i="10" s="1"/>
  <c r="L173" i="10"/>
  <c r="J173" i="10"/>
  <c r="L205" i="10"/>
  <c r="J205" i="10"/>
  <c r="L237" i="10"/>
  <c r="J237" i="10"/>
  <c r="L277" i="10"/>
  <c r="J277" i="10"/>
  <c r="E202" i="10"/>
  <c r="F202" i="10" s="1" a="1"/>
  <c r="F202" i="10" s="1"/>
  <c r="G202" i="10" s="1" a="1"/>
  <c r="G202" i="10" s="1"/>
  <c r="H202" i="10" s="1"/>
  <c r="I202" i="10" s="1"/>
  <c r="J178" i="10"/>
  <c r="L178" i="10"/>
  <c r="E90" i="10"/>
  <c r="F90" i="10" s="1" a="1"/>
  <c r="F90" i="10" s="1"/>
  <c r="G90" i="10" s="1" a="1"/>
  <c r="G90" i="10" s="1"/>
  <c r="H90" i="10" s="1"/>
  <c r="I90" i="10" s="1"/>
  <c r="D264" i="10"/>
  <c r="E162" i="10"/>
  <c r="F162" i="10" s="1" a="1"/>
  <c r="F162" i="10" s="1"/>
  <c r="G162" i="10" s="1" a="1"/>
  <c r="G162" i="10" s="1"/>
  <c r="H162" i="10" s="1"/>
  <c r="I162" i="10" s="1"/>
  <c r="D281" i="10"/>
  <c r="E281" i="10" s="1"/>
  <c r="E70" i="10"/>
  <c r="F70" i="10" s="1" a="1"/>
  <c r="F70" i="10" s="1"/>
  <c r="G70" i="10" s="1" a="1"/>
  <c r="G70" i="10" s="1"/>
  <c r="H70" i="10" s="1"/>
  <c r="I70" i="10" s="1"/>
  <c r="E206" i="10"/>
  <c r="F206" i="10" s="1" a="1"/>
  <c r="F206" i="10" s="1"/>
  <c r="G206" i="10" s="1" a="1"/>
  <c r="G206" i="10" s="1"/>
  <c r="H206" i="10" s="1"/>
  <c r="I206" i="10" s="1"/>
  <c r="E30" i="10"/>
  <c r="F30" i="10" s="1" a="1"/>
  <c r="F30" i="10" s="1"/>
  <c r="G30" i="10" s="1" a="1"/>
  <c r="G30" i="10" s="1"/>
  <c r="H30" i="10" s="1"/>
  <c r="I30" i="10" s="1"/>
  <c r="E230" i="10"/>
  <c r="F230" i="10" s="1" a="1"/>
  <c r="F230" i="10" s="1"/>
  <c r="G230" i="10" s="1" a="1"/>
  <c r="G230" i="10" s="1"/>
  <c r="H230" i="10" s="1"/>
  <c r="I230" i="10" s="1"/>
  <c r="E246" i="10"/>
  <c r="F246" i="10" s="1" a="1"/>
  <c r="F246" i="10" s="1"/>
  <c r="G246" i="10" s="1" a="1"/>
  <c r="G246" i="10" s="1"/>
  <c r="H246" i="10" s="1"/>
  <c r="I246" i="10" s="1"/>
  <c r="E184" i="10"/>
  <c r="F184" i="10" s="1" a="1"/>
  <c r="F184" i="10" s="1"/>
  <c r="G184" i="10" s="1" a="1"/>
  <c r="G184" i="10" s="1"/>
  <c r="H184" i="10" s="1"/>
  <c r="I184" i="10" s="1"/>
  <c r="L158" i="10"/>
  <c r="J158" i="10"/>
  <c r="L219" i="10"/>
  <c r="J219" i="10"/>
  <c r="L60" i="10"/>
  <c r="J60" i="10"/>
  <c r="L156" i="10"/>
  <c r="J156" i="10"/>
  <c r="O159" i="7"/>
  <c r="O161" i="7"/>
  <c r="O218" i="7"/>
  <c r="O27" i="7"/>
  <c r="O43" i="7"/>
  <c r="L127" i="10"/>
  <c r="J127" i="10"/>
  <c r="E159" i="10"/>
  <c r="F159" i="10" s="1" a="1"/>
  <c r="F159" i="10" s="1"/>
  <c r="G159" i="10" s="1" a="1"/>
  <c r="G159" i="10" s="1"/>
  <c r="H159" i="10" s="1"/>
  <c r="I159" i="10" s="1"/>
  <c r="E191" i="10"/>
  <c r="F191" i="10" s="1" a="1"/>
  <c r="F191" i="10" s="1"/>
  <c r="G191" i="10" s="1" a="1"/>
  <c r="G191" i="10" s="1"/>
  <c r="H191" i="10" s="1"/>
  <c r="I191" i="10" s="1"/>
  <c r="L32" i="10"/>
  <c r="J32" i="10"/>
  <c r="E64" i="10"/>
  <c r="F64" i="10" s="1" a="1"/>
  <c r="F64" i="10" s="1"/>
  <c r="G64" i="10" s="1" a="1"/>
  <c r="G64" i="10" s="1"/>
  <c r="H64" i="10" s="1"/>
  <c r="I64" i="10" s="1"/>
  <c r="E96" i="10"/>
  <c r="F96" i="10" s="1" a="1"/>
  <c r="F96" i="10" s="1"/>
  <c r="G96" i="10" s="1" a="1"/>
  <c r="G96" i="10" s="1"/>
  <c r="H96" i="10" s="1"/>
  <c r="I96" i="10" s="1"/>
  <c r="L192" i="10"/>
  <c r="J192" i="10"/>
  <c r="L17" i="10"/>
  <c r="J17" i="10"/>
  <c r="E177" i="10"/>
  <c r="F177" i="10" s="1" a="1"/>
  <c r="F177" i="10" s="1"/>
  <c r="G177" i="10" s="1" a="1"/>
  <c r="G177" i="10" s="1"/>
  <c r="H177" i="10" s="1"/>
  <c r="I177" i="10" s="1"/>
  <c r="L209" i="10"/>
  <c r="J209" i="10"/>
  <c r="L241" i="10"/>
  <c r="J241" i="10"/>
  <c r="L285" i="10"/>
  <c r="J285" i="10"/>
  <c r="E234" i="10"/>
  <c r="F234" i="10" s="1" a="1"/>
  <c r="F234" i="10" s="1"/>
  <c r="G234" i="10" s="1" a="1"/>
  <c r="G234" i="10" s="1"/>
  <c r="H234" i="10" s="1"/>
  <c r="I234" i="10" s="1"/>
  <c r="E210" i="10"/>
  <c r="F210" i="10" s="1" a="1"/>
  <c r="F210" i="10" s="1"/>
  <c r="G210" i="10" s="1" a="1"/>
  <c r="G210" i="10" s="1"/>
  <c r="H210" i="10" s="1"/>
  <c r="I210" i="10" s="1"/>
  <c r="E122" i="10"/>
  <c r="F122" i="10" s="1" a="1"/>
  <c r="F122" i="10" s="1"/>
  <c r="G122" i="10" s="1" a="1"/>
  <c r="G122" i="10" s="1"/>
  <c r="H122" i="10" s="1"/>
  <c r="I122" i="10" s="1"/>
  <c r="E226" i="10"/>
  <c r="F226" i="10" s="1" a="1"/>
  <c r="F226" i="10" s="1"/>
  <c r="G226" i="10" s="1" a="1"/>
  <c r="G226" i="10" s="1"/>
  <c r="H226" i="10" s="1"/>
  <c r="I226" i="10" s="1"/>
  <c r="E134" i="10"/>
  <c r="F134" i="10" s="1" a="1"/>
  <c r="F134" i="10" s="1"/>
  <c r="G134" i="10" s="1" a="1"/>
  <c r="G134" i="10" s="1"/>
  <c r="H134" i="10" s="1"/>
  <c r="I134" i="10" s="1"/>
  <c r="E270" i="10"/>
  <c r="F270" i="10" s="1" a="1"/>
  <c r="F270" i="10" s="1"/>
  <c r="G270" i="10" s="1" a="1"/>
  <c r="G270" i="10" s="1"/>
  <c r="H270" i="10" s="1"/>
  <c r="I270" i="10" s="1"/>
  <c r="E94" i="10"/>
  <c r="F94" i="10" s="1" a="1"/>
  <c r="F94" i="10" s="1"/>
  <c r="G94" i="10" s="1" a="1"/>
  <c r="G94" i="10" s="1"/>
  <c r="H94" i="10" s="1"/>
  <c r="I94" i="10" s="1"/>
  <c r="E46" i="10"/>
  <c r="F46" i="10" s="1" a="1"/>
  <c r="F46" i="10" s="1"/>
  <c r="G46" i="10" s="1" a="1"/>
  <c r="G46" i="10" s="1"/>
  <c r="H46" i="10" s="1"/>
  <c r="I46" i="10" s="1"/>
  <c r="E62" i="10"/>
  <c r="F62" i="10" s="1" a="1"/>
  <c r="F62" i="10" s="1"/>
  <c r="G62" i="10" s="1" a="1"/>
  <c r="G62" i="10" s="1"/>
  <c r="H62" i="10" s="1"/>
  <c r="I62" i="10" s="1"/>
  <c r="E56" i="10"/>
  <c r="F56" i="10" s="1" a="1"/>
  <c r="F56" i="10" s="1"/>
  <c r="G56" i="10" s="1" a="1"/>
  <c r="G56" i="10" s="1"/>
  <c r="H56" i="10" s="1"/>
  <c r="I56" i="10" s="1"/>
  <c r="E87" i="10"/>
  <c r="F87" i="10" s="1" a="1"/>
  <c r="F87" i="10" s="1"/>
  <c r="G87" i="10" s="1" a="1"/>
  <c r="G87" i="10" s="1"/>
  <c r="H87" i="10" s="1"/>
  <c r="I87" i="10" s="1"/>
  <c r="L155" i="10"/>
  <c r="J155" i="10"/>
  <c r="E187" i="10"/>
  <c r="F187" i="10" s="1" a="1"/>
  <c r="F187" i="10" s="1"/>
  <c r="G187" i="10" s="1" a="1"/>
  <c r="G187" i="10" s="1"/>
  <c r="H187" i="10" s="1"/>
  <c r="I187" i="10" s="1"/>
  <c r="L283" i="10"/>
  <c r="J283" i="10"/>
  <c r="E28" i="10"/>
  <c r="F28" i="10" s="1" a="1"/>
  <c r="F28" i="10" s="1"/>
  <c r="G28" i="10" s="1" a="1"/>
  <c r="G28" i="10" s="1"/>
  <c r="H28" i="10" s="1"/>
  <c r="I28" i="10" s="1"/>
  <c r="L124" i="10"/>
  <c r="J124" i="10"/>
  <c r="L61" i="10"/>
  <c r="J61" i="10"/>
  <c r="E109" i="10"/>
  <c r="F109" i="10" s="1" a="1"/>
  <c r="F109" i="10" s="1"/>
  <c r="G109" i="10" s="1" a="1"/>
  <c r="G109" i="10" s="1"/>
  <c r="H109" i="10" s="1"/>
  <c r="I109" i="10" s="1"/>
  <c r="E166" i="10"/>
  <c r="F166" i="10" s="1" a="1"/>
  <c r="F166" i="10" s="1"/>
  <c r="G166" i="10" s="1" a="1"/>
  <c r="G166" i="10" s="1"/>
  <c r="H166" i="10" s="1"/>
  <c r="I166" i="10" s="1"/>
  <c r="E31" i="10"/>
  <c r="F31" i="10" s="1" a="1"/>
  <c r="F31" i="10" s="1"/>
  <c r="G31" i="10" s="1" a="1"/>
  <c r="G31" i="10" s="1"/>
  <c r="H31" i="10" s="1"/>
  <c r="I31" i="10" s="1"/>
  <c r="E63" i="10"/>
  <c r="F63" i="10" s="1" a="1"/>
  <c r="F63" i="10" s="1"/>
  <c r="G63" i="10" s="1" a="1"/>
  <c r="G63" i="10" s="1"/>
  <c r="H63" i="10" s="1"/>
  <c r="I63" i="10" s="1"/>
  <c r="E95" i="10"/>
  <c r="F95" i="10" s="1" a="1"/>
  <c r="F95" i="10" s="1"/>
  <c r="G95" i="10" s="1" a="1"/>
  <c r="G95" i="10" s="1"/>
  <c r="H95" i="10" s="1"/>
  <c r="I95" i="10" s="1"/>
  <c r="L223" i="10"/>
  <c r="J223" i="10"/>
  <c r="E255" i="10"/>
  <c r="F255" i="10" s="1" a="1"/>
  <c r="F255" i="10" s="1"/>
  <c r="G255" i="10" s="1" a="1"/>
  <c r="G255" i="10" s="1"/>
  <c r="H255" i="10" s="1"/>
  <c r="I255" i="10" s="1"/>
  <c r="E287" i="10"/>
  <c r="F287" i="10" s="1" a="1"/>
  <c r="F287" i="10" s="1"/>
  <c r="G287" i="10" s="1" a="1"/>
  <c r="G287" i="10" s="1"/>
  <c r="H287" i="10" s="1"/>
  <c r="I287" i="10" s="1"/>
  <c r="L128" i="10"/>
  <c r="J128" i="10"/>
  <c r="E160" i="10"/>
  <c r="F160" i="10" s="1" a="1"/>
  <c r="F160" i="10" s="1"/>
  <c r="G160" i="10" s="1" a="1"/>
  <c r="G160" i="10" s="1"/>
  <c r="H160" i="10" s="1"/>
  <c r="I160" i="10" s="1"/>
  <c r="L256" i="10"/>
  <c r="J256" i="10"/>
  <c r="O271" i="7"/>
  <c r="O143" i="7"/>
  <c r="O107" i="7"/>
  <c r="O251" i="7"/>
  <c r="O186" i="7"/>
  <c r="O226" i="7"/>
  <c r="O222" i="7"/>
  <c r="E69" i="10"/>
  <c r="F69" i="10" s="1" a="1"/>
  <c r="F69" i="10" s="1"/>
  <c r="G69" i="10" s="1" a="1"/>
  <c r="G69" i="10" s="1"/>
  <c r="H69" i="10" s="1"/>
  <c r="I69" i="10" s="1"/>
  <c r="E113" i="10"/>
  <c r="F113" i="10" s="1" a="1"/>
  <c r="F113" i="10" s="1"/>
  <c r="G113" i="10" s="1" a="1"/>
  <c r="G113" i="10" s="1"/>
  <c r="H113" i="10" s="1"/>
  <c r="I113" i="10" s="1"/>
  <c r="E3" i="10"/>
  <c r="F3" i="10" s="1" a="1"/>
  <c r="F3" i="10" s="1"/>
  <c r="G3" i="10" s="1" a="1"/>
  <c r="G3" i="10" s="1"/>
  <c r="H3" i="10" s="1"/>
  <c r="I3" i="10" s="1"/>
  <c r="E35" i="10"/>
  <c r="F35" i="10" s="1" a="1"/>
  <c r="F35" i="10" s="1"/>
  <c r="G35" i="10" s="1" a="1"/>
  <c r="G35" i="10" s="1"/>
  <c r="H35" i="10" s="1"/>
  <c r="I35" i="10" s="1"/>
  <c r="E67" i="10"/>
  <c r="F67" i="10" s="1" a="1"/>
  <c r="F67" i="10" s="1"/>
  <c r="G67" i="10" s="1" a="1"/>
  <c r="G67" i="10" s="1"/>
  <c r="H67" i="10" s="1"/>
  <c r="I67" i="10" s="1"/>
  <c r="E99" i="10"/>
  <c r="F99" i="10" s="1" a="1"/>
  <c r="F99" i="10" s="1"/>
  <c r="G99" i="10" s="1" a="1"/>
  <c r="G99" i="10" s="1"/>
  <c r="H99" i="10" s="1"/>
  <c r="I99" i="10" s="1"/>
  <c r="E131" i="10"/>
  <c r="F131" i="10" s="1" a="1"/>
  <c r="F131" i="10" s="1"/>
  <c r="G131" i="10" s="1" a="1"/>
  <c r="G131" i="10" s="1"/>
  <c r="H131" i="10" s="1"/>
  <c r="I131" i="10" s="1"/>
  <c r="L163" i="10"/>
  <c r="J163" i="10"/>
  <c r="E195" i="10"/>
  <c r="F195" i="10" s="1" a="1"/>
  <c r="F195" i="10" s="1"/>
  <c r="G195" i="10" s="1" a="1"/>
  <c r="G195" i="10" s="1"/>
  <c r="H195" i="10" s="1"/>
  <c r="I195" i="10" s="1"/>
  <c r="E227" i="10"/>
  <c r="F227" i="10" s="1" a="1"/>
  <c r="F227" i="10" s="1"/>
  <c r="G227" i="10" s="1" a="1"/>
  <c r="G227" i="10" s="1"/>
  <c r="H227" i="10" s="1"/>
  <c r="I227" i="10" s="1"/>
  <c r="E259" i="10"/>
  <c r="F259" i="10" s="1" a="1"/>
  <c r="F259" i="10" s="1"/>
  <c r="G259" i="10" s="1" a="1"/>
  <c r="G259" i="10" s="1"/>
  <c r="H259" i="10" s="1"/>
  <c r="I259" i="10" s="1"/>
  <c r="E4" i="10"/>
  <c r="F4" i="10" s="1" a="1"/>
  <c r="F4" i="10" s="1"/>
  <c r="G4" i="10" s="1" a="1"/>
  <c r="G4" i="10" s="1"/>
  <c r="H4" i="10" s="1"/>
  <c r="I4" i="10" s="1"/>
  <c r="E36" i="10"/>
  <c r="F36" i="10" s="1" a="1"/>
  <c r="F36" i="10" s="1"/>
  <c r="G36" i="10" s="1" a="1"/>
  <c r="G36" i="10" s="1"/>
  <c r="H36" i="10" s="1"/>
  <c r="I36" i="10" s="1"/>
  <c r="E68" i="10"/>
  <c r="F68" i="10" s="1" a="1"/>
  <c r="F68" i="10" s="1"/>
  <c r="G68" i="10" s="1" a="1"/>
  <c r="G68" i="10" s="1"/>
  <c r="H68" i="10" s="1"/>
  <c r="I68" i="10" s="1"/>
  <c r="E100" i="10"/>
  <c r="F100" i="10" s="1" a="1"/>
  <c r="F100" i="10" s="1"/>
  <c r="G100" i="10" s="1" a="1"/>
  <c r="G100" i="10" s="1"/>
  <c r="H100" i="10" s="1"/>
  <c r="I100" i="10" s="1"/>
  <c r="E132" i="10"/>
  <c r="F132" i="10" s="1" a="1"/>
  <c r="F132" i="10" s="1"/>
  <c r="G132" i="10" s="1" a="1"/>
  <c r="G132" i="10" s="1"/>
  <c r="H132" i="10" s="1"/>
  <c r="I132" i="10" s="1"/>
  <c r="E164" i="10"/>
  <c r="F164" i="10" s="1" a="1"/>
  <c r="F164" i="10" s="1"/>
  <c r="G164" i="10" s="1" a="1"/>
  <c r="G164" i="10" s="1"/>
  <c r="H164" i="10" s="1"/>
  <c r="I164" i="10" s="1"/>
  <c r="E196" i="10"/>
  <c r="F196" i="10" s="1" a="1"/>
  <c r="F196" i="10" s="1"/>
  <c r="G196" i="10" s="1" a="1"/>
  <c r="G196" i="10" s="1"/>
  <c r="H196" i="10" s="1"/>
  <c r="I196" i="10" s="1"/>
  <c r="E228" i="10"/>
  <c r="F228" i="10" s="1" a="1"/>
  <c r="F228" i="10" s="1"/>
  <c r="G228" i="10" s="1" a="1"/>
  <c r="G228" i="10" s="1"/>
  <c r="H228" i="10" s="1"/>
  <c r="I228" i="10" s="1"/>
  <c r="E260" i="10"/>
  <c r="F260" i="10" s="1" a="1"/>
  <c r="F260" i="10" s="1"/>
  <c r="G260" i="10" s="1" a="1"/>
  <c r="G260" i="10" s="1"/>
  <c r="H260" i="10" s="1"/>
  <c r="I260" i="10" s="1"/>
  <c r="E21" i="10"/>
  <c r="F21" i="10" s="1" a="1"/>
  <c r="F21" i="10" s="1"/>
  <c r="G21" i="10" s="1" a="1"/>
  <c r="G21" i="10" s="1"/>
  <c r="H21" i="10" s="1"/>
  <c r="I21" i="10" s="1"/>
  <c r="E53" i="10"/>
  <c r="F53" i="10" s="1" a="1"/>
  <c r="F53" i="10" s="1"/>
  <c r="G53" i="10" s="1" a="1"/>
  <c r="G53" i="10" s="1"/>
  <c r="H53" i="10" s="1"/>
  <c r="I53" i="10" s="1"/>
  <c r="E85" i="10"/>
  <c r="F85" i="10" s="1" a="1"/>
  <c r="F85" i="10" s="1"/>
  <c r="G85" i="10" s="1" a="1"/>
  <c r="G85" i="10" s="1"/>
  <c r="H85" i="10" s="1"/>
  <c r="I85" i="10" s="1"/>
  <c r="E117" i="10"/>
  <c r="F117" i="10" s="1" a="1"/>
  <c r="F117" i="10" s="1"/>
  <c r="G117" i="10" s="1" a="1"/>
  <c r="G117" i="10" s="1"/>
  <c r="H117" i="10" s="1"/>
  <c r="I117" i="10" s="1"/>
  <c r="E149" i="10"/>
  <c r="F149" i="10" s="1" a="1"/>
  <c r="F149" i="10" s="1"/>
  <c r="G149" i="10" s="1" a="1"/>
  <c r="G149" i="10" s="1"/>
  <c r="H149" i="10" s="1"/>
  <c r="I149" i="10" s="1"/>
  <c r="E181" i="10"/>
  <c r="F181" i="10" s="1" a="1"/>
  <c r="F181" i="10" s="1"/>
  <c r="G181" i="10" s="1" a="1"/>
  <c r="G181" i="10" s="1"/>
  <c r="H181" i="10" s="1"/>
  <c r="I181" i="10" s="1"/>
  <c r="E213" i="10"/>
  <c r="F213" i="10" s="1" a="1"/>
  <c r="F213" i="10" s="1"/>
  <c r="G213" i="10" s="1" a="1"/>
  <c r="G213" i="10" s="1"/>
  <c r="H213" i="10" s="1"/>
  <c r="I213" i="10" s="1"/>
  <c r="E245" i="10"/>
  <c r="F245" i="10" s="1" a="1"/>
  <c r="F245" i="10" s="1"/>
  <c r="G245" i="10" s="1" a="1"/>
  <c r="G245" i="10" s="1"/>
  <c r="H245" i="10" s="1"/>
  <c r="I245" i="10" s="1"/>
  <c r="E10" i="10"/>
  <c r="F10" i="10" s="1" a="1"/>
  <c r="F10" i="10" s="1"/>
  <c r="G10" i="10" s="1" a="1"/>
  <c r="G10" i="10" s="1"/>
  <c r="H10" i="10" s="1"/>
  <c r="I10" i="10" s="1"/>
  <c r="E266" i="10"/>
  <c r="F266" i="10" s="1" a="1"/>
  <c r="F266" i="10" s="1"/>
  <c r="G266" i="10" s="1" a="1"/>
  <c r="G266" i="10" s="1"/>
  <c r="H266" i="10" s="1"/>
  <c r="I266" i="10" s="1"/>
  <c r="E242" i="10"/>
  <c r="F242" i="10" s="1" a="1"/>
  <c r="F242" i="10" s="1"/>
  <c r="G242" i="10" s="1" a="1"/>
  <c r="G242" i="10" s="1"/>
  <c r="H242" i="10" s="1"/>
  <c r="I242" i="10" s="1"/>
  <c r="E154" i="10"/>
  <c r="F154" i="10" s="1" a="1"/>
  <c r="F154" i="10" s="1"/>
  <c r="G154" i="10" s="1" a="1"/>
  <c r="G154" i="10" s="1"/>
  <c r="H154" i="10" s="1"/>
  <c r="I154" i="10" s="1"/>
  <c r="J2" i="10"/>
  <c r="K2" i="10" s="1"/>
  <c r="L2" i="10"/>
  <c r="E198" i="10"/>
  <c r="F198" i="10" s="1" a="1"/>
  <c r="F198" i="10" s="1"/>
  <c r="G198" i="10" s="1" a="1"/>
  <c r="G198" i="10" s="1"/>
  <c r="H198" i="10" s="1"/>
  <c r="I198" i="10" s="1"/>
  <c r="E110" i="10"/>
  <c r="F110" i="10" s="1" a="1"/>
  <c r="F110" i="10" s="1"/>
  <c r="G110" i="10" s="1" a="1"/>
  <c r="G110" i="10" s="1"/>
  <c r="H110" i="10" s="1"/>
  <c r="I110" i="10" s="1"/>
  <c r="E126" i="10"/>
  <c r="F126" i="10" s="1" a="1"/>
  <c r="F126" i="10" s="1"/>
  <c r="G126" i="10" s="1" a="1"/>
  <c r="G126" i="10" s="1"/>
  <c r="H126" i="10" s="1"/>
  <c r="I126" i="10" s="1"/>
  <c r="L225" i="10"/>
  <c r="J225" i="10"/>
  <c r="E49" i="10"/>
  <c r="F49" i="10" s="1" a="1"/>
  <c r="F49" i="10" s="1"/>
  <c r="G49" i="10" s="1" a="1"/>
  <c r="G49" i="10" s="1"/>
  <c r="H49" i="10" s="1"/>
  <c r="I49" i="10" s="1"/>
  <c r="E23" i="10"/>
  <c r="F23" i="10" s="1" a="1"/>
  <c r="F23" i="10" s="1"/>
  <c r="G23" i="10" s="1" a="1"/>
  <c r="G23" i="10" s="1"/>
  <c r="H23" i="10" s="1"/>
  <c r="I23" i="10" s="1"/>
  <c r="E151" i="10"/>
  <c r="F151" i="10" s="1" a="1"/>
  <c r="F151" i="10" s="1"/>
  <c r="G151" i="10" s="1" a="1"/>
  <c r="G151" i="10" s="1"/>
  <c r="H151" i="10" s="1"/>
  <c r="I151" i="10" s="1"/>
  <c r="E105" i="10"/>
  <c r="F105" i="10" s="1" a="1"/>
  <c r="F105" i="10" s="1"/>
  <c r="G105" i="10" s="1" a="1"/>
  <c r="G105" i="10" s="1"/>
  <c r="H105" i="10" s="1"/>
  <c r="I105" i="10" s="1"/>
  <c r="E59" i="10"/>
  <c r="F59" i="10" s="1" a="1"/>
  <c r="F59" i="10" s="1"/>
  <c r="G59" i="10" s="1" a="1"/>
  <c r="G59" i="10" s="1"/>
  <c r="H59" i="10" s="1"/>
  <c r="I59" i="10" s="1"/>
  <c r="E73" i="10"/>
  <c r="F73" i="10" s="1" a="1"/>
  <c r="F73" i="10" s="1"/>
  <c r="G73" i="10" s="1" a="1"/>
  <c r="G73" i="10" s="1"/>
  <c r="H73" i="10" s="1"/>
  <c r="I73" i="10" s="1"/>
  <c r="E7" i="10"/>
  <c r="F7" i="10" s="1" a="1"/>
  <c r="F7" i="10" s="1"/>
  <c r="G7" i="10" s="1" a="1"/>
  <c r="G7" i="10" s="1"/>
  <c r="H7" i="10" s="1"/>
  <c r="I7" i="10" s="1"/>
  <c r="E39" i="10"/>
  <c r="F39" i="10" s="1" a="1"/>
  <c r="F39" i="10" s="1"/>
  <c r="G39" i="10" s="1" a="1"/>
  <c r="G39" i="10" s="1"/>
  <c r="H39" i="10" s="1"/>
  <c r="I39" i="10" s="1"/>
  <c r="L167" i="10"/>
  <c r="J167" i="10"/>
  <c r="E199" i="10"/>
  <c r="F199" i="10" s="1" a="1"/>
  <c r="F199" i="10" s="1"/>
  <c r="G199" i="10" s="1" a="1"/>
  <c r="G199" i="10" s="1"/>
  <c r="H199" i="10" s="1"/>
  <c r="I199" i="10" s="1"/>
  <c r="L8" i="10"/>
  <c r="J8" i="10"/>
  <c r="L136" i="10"/>
  <c r="J136" i="10"/>
  <c r="E168" i="10"/>
  <c r="F168" i="10" s="1" a="1"/>
  <c r="F168" i="10" s="1"/>
  <c r="G168" i="10" s="1" a="1"/>
  <c r="G168" i="10" s="1"/>
  <c r="H168" i="10" s="1"/>
  <c r="I168" i="10" s="1"/>
  <c r="L200" i="10"/>
  <c r="J200" i="10"/>
  <c r="L232" i="10"/>
  <c r="J232" i="10"/>
  <c r="L268" i="10"/>
  <c r="J268" i="10"/>
  <c r="L25" i="10"/>
  <c r="J25" i="10"/>
  <c r="L153" i="10"/>
  <c r="J153" i="10"/>
  <c r="L217" i="10"/>
  <c r="J217" i="10"/>
  <c r="E249" i="10"/>
  <c r="F249" i="10" s="1" a="1"/>
  <c r="F249" i="10" s="1"/>
  <c r="G249" i="10" s="1" a="1"/>
  <c r="G249" i="10" s="1"/>
  <c r="H249" i="10" s="1"/>
  <c r="I249" i="10" s="1"/>
  <c r="E42" i="10"/>
  <c r="F42" i="10" s="1" a="1"/>
  <c r="F42" i="10" s="1"/>
  <c r="E18" i="10"/>
  <c r="F18" i="10" s="1" a="1"/>
  <c r="F18" i="10" s="1"/>
  <c r="G18" i="10" s="1" a="1"/>
  <c r="G18" i="10" s="1"/>
  <c r="H18" i="10" s="1"/>
  <c r="I18" i="10" s="1"/>
  <c r="E274" i="10"/>
  <c r="F274" i="10" s="1" a="1"/>
  <c r="F274" i="10" s="1"/>
  <c r="G274" i="10" s="1" a="1"/>
  <c r="G274" i="10" s="1"/>
  <c r="H274" i="10" s="1"/>
  <c r="I274" i="10" s="1"/>
  <c r="E186" i="10"/>
  <c r="F186" i="10" s="1" a="1"/>
  <c r="F186" i="10" s="1"/>
  <c r="G186" i="10" s="1" a="1"/>
  <c r="G186" i="10" s="1"/>
  <c r="H186" i="10" s="1"/>
  <c r="I186" i="10" s="1"/>
  <c r="E98" i="10"/>
  <c r="F98" i="10" s="1" a="1"/>
  <c r="F98" i="10" s="1"/>
  <c r="G98" i="10" s="1" a="1"/>
  <c r="G98" i="10" s="1"/>
  <c r="H98" i="10" s="1"/>
  <c r="I98" i="10" s="1"/>
  <c r="E262" i="10"/>
  <c r="F262" i="10" s="1" a="1"/>
  <c r="F262" i="10" s="1"/>
  <c r="G262" i="10" s="1" a="1"/>
  <c r="G262" i="10" s="1"/>
  <c r="H262" i="10" s="1"/>
  <c r="I262" i="10" s="1"/>
  <c r="E22" i="10"/>
  <c r="F22" i="10" s="1" a="1"/>
  <c r="F22" i="10" s="1"/>
  <c r="G22" i="10" s="1" a="1"/>
  <c r="G22" i="10" s="1"/>
  <c r="H22" i="10" s="1"/>
  <c r="I22" i="10" s="1"/>
  <c r="E222" i="10"/>
  <c r="F222" i="10" s="1" a="1"/>
  <c r="F222" i="10" s="1"/>
  <c r="G222" i="10" s="1" a="1"/>
  <c r="G222" i="10" s="1"/>
  <c r="H222" i="10" s="1"/>
  <c r="I222" i="10" s="1"/>
  <c r="L174" i="10"/>
  <c r="J174" i="10"/>
  <c r="E190" i="10"/>
  <c r="F190" i="10" s="1" a="1"/>
  <c r="F190" i="10" s="1"/>
  <c r="G190" i="10" s="1" a="1"/>
  <c r="G190" i="10" s="1"/>
  <c r="H190" i="10" s="1"/>
  <c r="I190" i="10" s="1"/>
  <c r="E121" i="10"/>
  <c r="F121" i="10" s="1" a="1"/>
  <c r="F121" i="10" s="1"/>
  <c r="G121" i="10" s="1" a="1"/>
  <c r="G121" i="10" s="1"/>
  <c r="H121" i="10" s="1"/>
  <c r="I121" i="10" s="1"/>
  <c r="E93" i="10"/>
  <c r="F93" i="10" s="1" a="1"/>
  <c r="F93" i="10" s="1"/>
  <c r="G93" i="10" s="1" a="1"/>
  <c r="G93" i="10" s="1"/>
  <c r="H93" i="10" s="1"/>
  <c r="I93" i="10" s="1"/>
  <c r="E145" i="10"/>
  <c r="F145" i="10" s="1" a="1"/>
  <c r="F145" i="10" s="1"/>
  <c r="G145" i="10" s="1" a="1"/>
  <c r="G145" i="10" s="1"/>
  <c r="H145" i="10" s="1"/>
  <c r="I145" i="10" s="1"/>
  <c r="E119" i="10"/>
  <c r="F119" i="10" s="1" a="1"/>
  <c r="F119" i="10" s="1"/>
  <c r="G119" i="10" s="1" a="1"/>
  <c r="G119" i="10" s="1"/>
  <c r="H119" i="10" s="1"/>
  <c r="I119" i="10" s="1"/>
  <c r="L71" i="10"/>
  <c r="J71" i="10"/>
  <c r="L231" i="10"/>
  <c r="J231" i="10"/>
  <c r="E263" i="10"/>
  <c r="F263" i="10" s="1" a="1"/>
  <c r="F263" i="10" s="1"/>
  <c r="G263" i="10" s="1" a="1"/>
  <c r="G263" i="10" s="1"/>
  <c r="H263" i="10" s="1"/>
  <c r="I263" i="10" s="1"/>
  <c r="L72" i="10"/>
  <c r="J72" i="10"/>
  <c r="L171" i="10"/>
  <c r="J171" i="10"/>
  <c r="L267" i="10"/>
  <c r="J267" i="10"/>
  <c r="E12" i="10"/>
  <c r="F12" i="10" s="1" a="1"/>
  <c r="F12" i="10" s="1"/>
  <c r="G12" i="10" s="1" a="1"/>
  <c r="G12" i="10" s="1"/>
  <c r="H12" i="10" s="1"/>
  <c r="I12" i="10" s="1"/>
  <c r="E44" i="10"/>
  <c r="F44" i="10" s="1" a="1"/>
  <c r="F44" i="10" s="1"/>
  <c r="G44" i="10" s="1" a="1"/>
  <c r="G44" i="10" s="1"/>
  <c r="H44" i="10" s="1"/>
  <c r="I44" i="10" s="1"/>
  <c r="E76" i="10"/>
  <c r="F76" i="10" s="1" a="1"/>
  <c r="F76" i="10" s="1"/>
  <c r="G76" i="10" s="1" a="1"/>
  <c r="G76" i="10" s="1"/>
  <c r="H76" i="10" s="1"/>
  <c r="I76" i="10" s="1"/>
  <c r="E108" i="10"/>
  <c r="F108" i="10" s="1" a="1"/>
  <c r="F108" i="10" s="1"/>
  <c r="G108" i="10" s="1" a="1"/>
  <c r="G108" i="10" s="1"/>
  <c r="H108" i="10" s="1"/>
  <c r="I108" i="10" s="1"/>
  <c r="L204" i="10"/>
  <c r="J204" i="10"/>
  <c r="L157" i="10"/>
  <c r="J157" i="10"/>
  <c r="L253" i="10"/>
  <c r="J253" i="10"/>
  <c r="E74" i="10"/>
  <c r="F74" i="10" s="1" a="1"/>
  <c r="F74" i="10" s="1"/>
  <c r="G74" i="10" s="1" a="1"/>
  <c r="G74" i="10" s="1"/>
  <c r="H74" i="10" s="1"/>
  <c r="I74" i="10" s="1"/>
  <c r="E50" i="10"/>
  <c r="F50" i="10" s="1" a="1"/>
  <c r="F50" i="10" s="1"/>
  <c r="G50" i="10" s="1" a="1"/>
  <c r="G50" i="10" s="1"/>
  <c r="H50" i="10" s="1"/>
  <c r="I50" i="10" s="1"/>
  <c r="J34" i="10"/>
  <c r="L34" i="10"/>
  <c r="J218" i="10"/>
  <c r="L218" i="10"/>
  <c r="E130" i="10"/>
  <c r="F130" i="10" s="1" a="1"/>
  <c r="F130" i="10" s="1"/>
  <c r="G130" i="10" s="1" a="1"/>
  <c r="G130" i="10" s="1"/>
  <c r="H130" i="10" s="1"/>
  <c r="I130" i="10" s="1"/>
  <c r="L286" i="10"/>
  <c r="J286" i="10"/>
  <c r="E86" i="10"/>
  <c r="F86" i="10" s="1" a="1"/>
  <c r="F86" i="10" s="1"/>
  <c r="G86" i="10" s="1" a="1"/>
  <c r="G86" i="10" s="1"/>
  <c r="H86" i="10" s="1"/>
  <c r="I86" i="10" s="1"/>
  <c r="E238" i="10"/>
  <c r="F238" i="10" s="1" a="1"/>
  <c r="F238" i="10" s="1"/>
  <c r="G238" i="10" s="1" a="1"/>
  <c r="G238" i="10" s="1"/>
  <c r="H238" i="10" s="1"/>
  <c r="I238" i="10" s="1"/>
  <c r="E254" i="10"/>
  <c r="F254" i="10" s="1" a="1"/>
  <c r="F254" i="10" s="1"/>
  <c r="G254" i="10" s="1" a="1"/>
  <c r="G254" i="10" s="1"/>
  <c r="H254" i="10" s="1"/>
  <c r="I254" i="10" s="1"/>
  <c r="E185" i="10"/>
  <c r="F185" i="10" s="1" a="1"/>
  <c r="F185" i="10" s="1"/>
  <c r="G185" i="10" s="1" a="1"/>
  <c r="G185" i="10" s="1"/>
  <c r="H185" i="10" s="1"/>
  <c r="I185" i="10" s="1"/>
  <c r="L183" i="10"/>
  <c r="J183" i="10"/>
  <c r="E27" i="10"/>
  <c r="F27" i="10" s="1" a="1"/>
  <c r="F27" i="10" s="1"/>
  <c r="G27" i="10" s="1" a="1"/>
  <c r="G27" i="10" s="1"/>
  <c r="H27" i="10" s="1"/>
  <c r="I27" i="10" s="1"/>
  <c r="L103" i="10"/>
  <c r="J103" i="10"/>
  <c r="L104" i="10"/>
  <c r="J104" i="10"/>
  <c r="E77" i="10"/>
  <c r="F77" i="10" s="1" a="1"/>
  <c r="F77" i="10" s="1"/>
  <c r="G77" i="10" s="1" a="1"/>
  <c r="G77" i="10" s="1"/>
  <c r="H77" i="10" s="1"/>
  <c r="I77" i="10" s="1"/>
  <c r="E125" i="10"/>
  <c r="F125" i="10" s="1" a="1"/>
  <c r="F125" i="10" s="1"/>
  <c r="G125" i="10" s="1" a="1"/>
  <c r="G125" i="10" s="1"/>
  <c r="H125" i="10" s="1"/>
  <c r="I125" i="10" s="1"/>
  <c r="E11" i="10"/>
  <c r="F11" i="10" s="1" a="1"/>
  <c r="F11" i="10" s="1"/>
  <c r="G11" i="10" s="1" a="1"/>
  <c r="G11" i="10" s="1"/>
  <c r="H11" i="10" s="1"/>
  <c r="I11" i="10" s="1"/>
  <c r="E43" i="10"/>
  <c r="F43" i="10" s="1" a="1"/>
  <c r="F43" i="10" s="1"/>
  <c r="G43" i="10" s="1" a="1"/>
  <c r="G43" i="10" s="1"/>
  <c r="H43" i="10" s="1"/>
  <c r="I43" i="10" s="1"/>
  <c r="E75" i="10"/>
  <c r="F75" i="10" s="1" a="1"/>
  <c r="F75" i="10" s="1"/>
  <c r="G75" i="10" s="1" a="1"/>
  <c r="G75" i="10" s="1"/>
  <c r="H75" i="10" s="1"/>
  <c r="I75" i="10" s="1"/>
  <c r="E107" i="10"/>
  <c r="F107" i="10" s="1" a="1"/>
  <c r="F107" i="10" s="1"/>
  <c r="G107" i="10" s="1" a="1"/>
  <c r="G107" i="10" s="1"/>
  <c r="H107" i="10" s="1"/>
  <c r="I107" i="10" s="1"/>
  <c r="L203" i="10"/>
  <c r="J203" i="10"/>
  <c r="E235" i="10"/>
  <c r="F235" i="10" s="1" a="1"/>
  <c r="F235" i="10" s="1"/>
  <c r="G235" i="10" s="1" a="1"/>
  <c r="G235" i="10" s="1"/>
  <c r="H235" i="10" s="1"/>
  <c r="I235" i="10" s="1"/>
  <c r="L172" i="10"/>
  <c r="J172" i="10"/>
  <c r="L236" i="10"/>
  <c r="J236" i="10"/>
  <c r="L189" i="10"/>
  <c r="J189" i="10"/>
  <c r="O203" i="7"/>
  <c r="O206" i="7"/>
  <c r="E81" i="10"/>
  <c r="F81" i="10" s="1" a="1"/>
  <c r="F81" i="10" s="1"/>
  <c r="G81" i="10" s="1" a="1"/>
  <c r="G81" i="10" s="1"/>
  <c r="H81" i="10" s="1"/>
  <c r="I81" i="10" s="1"/>
  <c r="E15" i="10"/>
  <c r="F15" i="10" s="1" a="1"/>
  <c r="F15" i="10" s="1"/>
  <c r="G15" i="10" s="1" a="1"/>
  <c r="G15" i="10" s="1"/>
  <c r="H15" i="10" s="1"/>
  <c r="I15" i="10" s="1"/>
  <c r="E79" i="10"/>
  <c r="F79" i="10" s="1" a="1"/>
  <c r="F79" i="10" s="1"/>
  <c r="G79" i="10" s="1" a="1"/>
  <c r="G79" i="10" s="1"/>
  <c r="H79" i="10" s="1"/>
  <c r="I79" i="10" s="1"/>
  <c r="E175" i="10"/>
  <c r="F175" i="10" s="1" a="1"/>
  <c r="F175" i="10" s="1"/>
  <c r="G175" i="10" s="1" a="1"/>
  <c r="G175" i="10" s="1"/>
  <c r="H175" i="10" s="1"/>
  <c r="I175" i="10" s="1"/>
  <c r="L239" i="10"/>
  <c r="J239" i="10"/>
  <c r="E271" i="10"/>
  <c r="F271" i="10" s="1" a="1"/>
  <c r="F271" i="10" s="1"/>
  <c r="G271" i="10" s="1" a="1"/>
  <c r="G271" i="10" s="1"/>
  <c r="H271" i="10" s="1"/>
  <c r="I271" i="10" s="1"/>
  <c r="E16" i="10"/>
  <c r="F16" i="10" s="1" a="1"/>
  <c r="F16" i="10" s="1"/>
  <c r="G16" i="10" s="1" a="1"/>
  <c r="G16" i="10" s="1"/>
  <c r="H16" i="10" s="1"/>
  <c r="I16" i="10" s="1"/>
  <c r="E48" i="10"/>
  <c r="F48" i="10" s="1" a="1"/>
  <c r="F48" i="10" s="1"/>
  <c r="G48" i="10" s="1" a="1"/>
  <c r="G48" i="10" s="1"/>
  <c r="H48" i="10" s="1"/>
  <c r="I48" i="10" s="1"/>
  <c r="E80" i="10"/>
  <c r="F80" i="10" s="1" a="1"/>
  <c r="F80" i="10" s="1"/>
  <c r="G80" i="10" s="1" a="1"/>
  <c r="G80" i="10" s="1"/>
  <c r="H80" i="10" s="1"/>
  <c r="I80" i="10" s="1"/>
  <c r="E112" i="10"/>
  <c r="F112" i="10" s="1" a="1"/>
  <c r="F112" i="10" s="1"/>
  <c r="G112" i="10" s="1" a="1"/>
  <c r="G112" i="10" s="1"/>
  <c r="H112" i="10" s="1"/>
  <c r="I112" i="10" s="1"/>
  <c r="E144" i="10"/>
  <c r="F144" i="10" s="1" a="1"/>
  <c r="F144" i="10" s="1"/>
  <c r="G144" i="10" s="1" a="1"/>
  <c r="G144" i="10" s="1"/>
  <c r="H144" i="10" s="1"/>
  <c r="I144" i="10" s="1"/>
  <c r="E176" i="10"/>
  <c r="F176" i="10" s="1" a="1"/>
  <c r="F176" i="10" s="1"/>
  <c r="G176" i="10" s="1" a="1"/>
  <c r="G176" i="10" s="1"/>
  <c r="H176" i="10" s="1"/>
  <c r="I176" i="10" s="1"/>
  <c r="E208" i="10"/>
  <c r="F208" i="10" s="1" a="1"/>
  <c r="F208" i="10" s="1"/>
  <c r="G208" i="10" s="1" a="1"/>
  <c r="G208" i="10" s="1"/>
  <c r="H208" i="10" s="1"/>
  <c r="I208" i="10" s="1"/>
  <c r="E240" i="10"/>
  <c r="F240" i="10" s="1" a="1"/>
  <c r="F240" i="10" s="1"/>
  <c r="G240" i="10" s="1" a="1"/>
  <c r="G240" i="10" s="1"/>
  <c r="H240" i="10" s="1"/>
  <c r="I240" i="10" s="1"/>
  <c r="E284" i="10"/>
  <c r="F284" i="10" s="1" a="1"/>
  <c r="F284" i="10" s="1"/>
  <c r="G284" i="10" s="1" a="1"/>
  <c r="G284" i="10" s="1"/>
  <c r="H284" i="10" s="1"/>
  <c r="I284" i="10" s="1"/>
  <c r="E33" i="10"/>
  <c r="F33" i="10" s="1" a="1"/>
  <c r="F33" i="10" s="1"/>
  <c r="G33" i="10" s="1" a="1"/>
  <c r="G33" i="10" s="1"/>
  <c r="H33" i="10" s="1"/>
  <c r="I33" i="10" s="1"/>
  <c r="E65" i="10"/>
  <c r="F65" i="10" s="1" a="1"/>
  <c r="F65" i="10" s="1"/>
  <c r="G65" i="10" s="1" a="1"/>
  <c r="G65" i="10" s="1"/>
  <c r="H65" i="10" s="1"/>
  <c r="I65" i="10" s="1"/>
  <c r="E97" i="10"/>
  <c r="F97" i="10" s="1" a="1"/>
  <c r="F97" i="10" s="1"/>
  <c r="G97" i="10" s="1" a="1"/>
  <c r="G97" i="10" s="1"/>
  <c r="H97" i="10" s="1"/>
  <c r="I97" i="10" s="1"/>
  <c r="E129" i="10"/>
  <c r="F129" i="10" s="1" a="1"/>
  <c r="F129" i="10" s="1"/>
  <c r="G129" i="10" s="1" a="1"/>
  <c r="G129" i="10" s="1"/>
  <c r="H129" i="10" s="1"/>
  <c r="I129" i="10" s="1"/>
  <c r="L161" i="10"/>
  <c r="J161" i="10"/>
  <c r="L193" i="10"/>
  <c r="J193" i="10"/>
  <c r="O228" i="7"/>
  <c r="E257" i="10"/>
  <c r="F257" i="10" s="1" a="1"/>
  <c r="F257" i="10" s="1"/>
  <c r="G257" i="10" s="1" a="1"/>
  <c r="G257" i="10" s="1"/>
  <c r="H257" i="10" s="1"/>
  <c r="I257" i="10" s="1"/>
  <c r="E106" i="10"/>
  <c r="F106" i="10" s="1" a="1"/>
  <c r="F106" i="10" s="1"/>
  <c r="G106" i="10" s="1" a="1"/>
  <c r="G106" i="10" s="1"/>
  <c r="H106" i="10" s="1"/>
  <c r="I106" i="10" s="1"/>
  <c r="E82" i="10"/>
  <c r="F82" i="10" s="1" a="1"/>
  <c r="F82" i="10" s="1"/>
  <c r="G82" i="10" s="1" a="1"/>
  <c r="G82" i="10" s="1"/>
  <c r="H82" i="10" s="1"/>
  <c r="I82" i="10" s="1"/>
  <c r="E250" i="10"/>
  <c r="F250" i="10" s="1" a="1"/>
  <c r="F250" i="10" s="1"/>
  <c r="G250" i="10" s="1" a="1"/>
  <c r="G250" i="10" s="1"/>
  <c r="H250" i="10" s="1"/>
  <c r="I250" i="10" s="1"/>
  <c r="E194" i="10"/>
  <c r="F194" i="10" s="1" a="1"/>
  <c r="F194" i="10" s="1"/>
  <c r="G194" i="10" s="1" a="1"/>
  <c r="G194" i="10" s="1"/>
  <c r="H194" i="10" s="1"/>
  <c r="I194" i="10" s="1"/>
  <c r="E14" i="10"/>
  <c r="F14" i="10" s="1" a="1"/>
  <c r="F14" i="10" s="1"/>
  <c r="G14" i="10" s="1" a="1"/>
  <c r="G14" i="10" s="1"/>
  <c r="H14" i="10" s="1"/>
  <c r="I14" i="10" s="1"/>
  <c r="E150" i="10"/>
  <c r="F150" i="10" s="1" a="1"/>
  <c r="F150" i="10" s="1"/>
  <c r="G150" i="10" s="1" a="1"/>
  <c r="G150" i="10" s="1"/>
  <c r="H150" i="10" s="1"/>
  <c r="I150" i="10" s="1"/>
  <c r="E38" i="10"/>
  <c r="F38" i="10" s="1" a="1"/>
  <c r="F38" i="10" s="1"/>
  <c r="G38" i="10" s="1" a="1"/>
  <c r="G38" i="10" s="1"/>
  <c r="H38" i="10" s="1"/>
  <c r="I38" i="10" s="1"/>
  <c r="E54" i="10"/>
  <c r="F54" i="10" s="1" a="1"/>
  <c r="F54" i="10" s="1"/>
  <c r="G54" i="10" s="1" a="1"/>
  <c r="G54" i="10" s="1"/>
  <c r="H54" i="10" s="1"/>
  <c r="I54" i="10" s="1"/>
  <c r="E55" i="10"/>
  <c r="F55" i="10" s="1" a="1"/>
  <c r="F55" i="10" s="1"/>
  <c r="G55" i="10" s="1" a="1"/>
  <c r="G55" i="10" s="1"/>
  <c r="H55" i="10" s="1"/>
  <c r="I55" i="10" s="1"/>
  <c r="E57" i="10"/>
  <c r="F57" i="10" s="1" a="1"/>
  <c r="F57" i="10" s="1"/>
  <c r="G57" i="10" s="1" a="1"/>
  <c r="G57" i="10" s="1"/>
  <c r="H57" i="10" s="1"/>
  <c r="I57" i="10" s="1"/>
  <c r="D288" i="10"/>
  <c r="D273" i="10"/>
  <c r="O5" i="7"/>
  <c r="D272" i="10"/>
  <c r="D289" i="10"/>
  <c r="D280" i="10"/>
  <c r="D265" i="10"/>
  <c r="O112" i="7" l="1"/>
  <c r="O145" i="7"/>
  <c r="G42" i="10" a="1"/>
  <c r="G42" i="10" s="1"/>
  <c r="H42" i="10" s="1"/>
  <c r="I42" i="10" s="1"/>
  <c r="O10" i="7"/>
  <c r="O98" i="7"/>
  <c r="O96" i="7"/>
  <c r="O85" i="7"/>
  <c r="O188" i="7"/>
  <c r="O34" i="7"/>
  <c r="O91" i="7"/>
  <c r="O258" i="7"/>
  <c r="O165" i="7"/>
  <c r="O153" i="7"/>
  <c r="O171" i="7"/>
  <c r="O148" i="7"/>
  <c r="O42" i="7"/>
  <c r="O290" i="7"/>
  <c r="O66" i="7"/>
  <c r="O190" i="7"/>
  <c r="O57" i="7"/>
  <c r="O197" i="7"/>
  <c r="O260" i="7"/>
  <c r="O60" i="7"/>
  <c r="O9" i="7"/>
  <c r="O114" i="7"/>
  <c r="O92" i="7"/>
  <c r="O41" i="7"/>
  <c r="O253" i="7"/>
  <c r="O124" i="7"/>
  <c r="O61" i="7"/>
  <c r="O12" i="7"/>
  <c r="O32" i="7"/>
  <c r="O202" i="7"/>
  <c r="O163" i="7"/>
  <c r="O169" i="7"/>
  <c r="O31" i="7"/>
  <c r="O90" i="7"/>
  <c r="O17" i="7"/>
  <c r="O109" i="7"/>
  <c r="O149" i="7"/>
  <c r="L208" i="10"/>
  <c r="J208" i="10"/>
  <c r="L119" i="10"/>
  <c r="J119" i="10"/>
  <c r="L151" i="10"/>
  <c r="J151" i="10"/>
  <c r="J154" i="10"/>
  <c r="L154" i="10"/>
  <c r="L117" i="10"/>
  <c r="J117" i="10"/>
  <c r="L132" i="10"/>
  <c r="J132" i="10"/>
  <c r="L35" i="10"/>
  <c r="J35" i="10"/>
  <c r="L94" i="10"/>
  <c r="J94" i="10"/>
  <c r="J122" i="10"/>
  <c r="L122" i="10"/>
  <c r="L191" i="10"/>
  <c r="J191" i="10"/>
  <c r="L30" i="10"/>
  <c r="J30" i="10"/>
  <c r="L45" i="10"/>
  <c r="J45" i="10"/>
  <c r="L120" i="10"/>
  <c r="J120" i="10"/>
  <c r="O123" i="7"/>
  <c r="L214" i="10"/>
  <c r="J214" i="10"/>
  <c r="J26" i="10"/>
  <c r="L26" i="10"/>
  <c r="L101" i="10"/>
  <c r="J101" i="10"/>
  <c r="E273" i="10"/>
  <c r="F273" i="10" s="1" a="1"/>
  <c r="F273" i="10" s="1"/>
  <c r="G273" i="10" s="1" a="1"/>
  <c r="G273" i="10" s="1"/>
  <c r="H273" i="10" s="1"/>
  <c r="I273" i="10" s="1"/>
  <c r="L150" i="10"/>
  <c r="J150" i="10"/>
  <c r="J82" i="10"/>
  <c r="L82" i="10"/>
  <c r="O68" i="7"/>
  <c r="O211" i="7"/>
  <c r="O83" i="7"/>
  <c r="O84" i="7"/>
  <c r="O78" i="7"/>
  <c r="O80" i="7"/>
  <c r="O89" i="7"/>
  <c r="O47" i="7"/>
  <c r="O122" i="7"/>
  <c r="O193" i="7"/>
  <c r="O265" i="7"/>
  <c r="O21" i="7"/>
  <c r="L199" i="10"/>
  <c r="J199" i="10"/>
  <c r="O154" i="7"/>
  <c r="O129" i="7"/>
  <c r="O157" i="7"/>
  <c r="O248" i="7"/>
  <c r="O120" i="7"/>
  <c r="O263" i="7"/>
  <c r="O135" i="7"/>
  <c r="O7" i="7"/>
  <c r="O38" i="7"/>
  <c r="L160" i="10"/>
  <c r="J160" i="10"/>
  <c r="L166" i="10"/>
  <c r="J166" i="10"/>
  <c r="L28" i="10"/>
  <c r="J28" i="10"/>
  <c r="L87" i="10"/>
  <c r="J87" i="10"/>
  <c r="O97" i="7"/>
  <c r="O125" i="7"/>
  <c r="O194" i="7"/>
  <c r="O33" i="7"/>
  <c r="O267" i="7"/>
  <c r="E264" i="10"/>
  <c r="F264" i="10" s="1" a="1"/>
  <c r="F264" i="10" s="1"/>
  <c r="G264" i="10" s="1" a="1"/>
  <c r="G264" i="10" s="1"/>
  <c r="H264" i="10" s="1"/>
  <c r="I264" i="10" s="1"/>
  <c r="O48" i="7"/>
  <c r="J146" i="10"/>
  <c r="L146" i="10"/>
  <c r="L88" i="10"/>
  <c r="J88" i="10"/>
  <c r="O217" i="7"/>
  <c r="O29" i="7"/>
  <c r="O104" i="7"/>
  <c r="O87" i="7"/>
  <c r="O246" i="7"/>
  <c r="O118" i="7"/>
  <c r="O210" i="7"/>
  <c r="L141" i="10"/>
  <c r="J141" i="10"/>
  <c r="L44" i="10"/>
  <c r="J44" i="10"/>
  <c r="L176" i="10"/>
  <c r="J176" i="10"/>
  <c r="L175" i="10"/>
  <c r="J175" i="10"/>
  <c r="L43" i="10"/>
  <c r="J43" i="10"/>
  <c r="L12" i="10"/>
  <c r="J12" i="10"/>
  <c r="J98" i="10"/>
  <c r="L98" i="10"/>
  <c r="L73" i="10"/>
  <c r="J73" i="10"/>
  <c r="J242" i="10"/>
  <c r="L242" i="10"/>
  <c r="L228" i="10"/>
  <c r="J228" i="10"/>
  <c r="L259" i="10"/>
  <c r="J259" i="10"/>
  <c r="L3" i="10"/>
  <c r="J3" i="10"/>
  <c r="L270" i="10"/>
  <c r="J270" i="10"/>
  <c r="L96" i="10"/>
  <c r="J96" i="10"/>
  <c r="L206" i="10"/>
  <c r="J206" i="10"/>
  <c r="J90" i="10"/>
  <c r="L90" i="10"/>
  <c r="L13" i="10"/>
  <c r="J13" i="10"/>
  <c r="L78" i="10"/>
  <c r="J78" i="10"/>
  <c r="J114" i="10"/>
  <c r="L114" i="10"/>
  <c r="L197" i="10"/>
  <c r="J197" i="10"/>
  <c r="L37" i="10"/>
  <c r="J37" i="10"/>
  <c r="L180" i="10"/>
  <c r="J180" i="10"/>
  <c r="L52" i="10"/>
  <c r="J52" i="10"/>
  <c r="L211" i="10"/>
  <c r="J211" i="10"/>
  <c r="L83" i="10"/>
  <c r="J83" i="10"/>
  <c r="L143" i="10"/>
  <c r="J143" i="10"/>
  <c r="O144" i="7"/>
  <c r="L81" i="10"/>
  <c r="J81" i="10"/>
  <c r="L262" i="10"/>
  <c r="J262" i="10"/>
  <c r="E288" i="10"/>
  <c r="F288" i="10" s="1" a="1"/>
  <c r="F288" i="10" s="1"/>
  <c r="G288" i="10" s="1" a="1"/>
  <c r="G288" i="10" s="1"/>
  <c r="H288" i="10" s="1"/>
  <c r="I288" i="10" s="1"/>
  <c r="L48" i="10"/>
  <c r="J48" i="10"/>
  <c r="L235" i="10"/>
  <c r="J235" i="10"/>
  <c r="J50" i="10"/>
  <c r="L50" i="10"/>
  <c r="L263" i="10"/>
  <c r="J263" i="10"/>
  <c r="O58" i="7"/>
  <c r="J42" i="10"/>
  <c r="L42" i="10"/>
  <c r="L23" i="10"/>
  <c r="J23" i="10"/>
  <c r="L110" i="10"/>
  <c r="J110" i="10"/>
  <c r="L213" i="10"/>
  <c r="J213" i="10"/>
  <c r="L85" i="10"/>
  <c r="J85" i="10"/>
  <c r="L100" i="10"/>
  <c r="J100" i="10"/>
  <c r="L131" i="10"/>
  <c r="J131" i="10"/>
  <c r="J210" i="10"/>
  <c r="L210" i="10"/>
  <c r="L159" i="10"/>
  <c r="J159" i="10"/>
  <c r="L57" i="10"/>
  <c r="J57" i="10"/>
  <c r="L14" i="10"/>
  <c r="J14" i="10"/>
  <c r="J106" i="10"/>
  <c r="L106" i="10"/>
  <c r="O36" i="7"/>
  <c r="O179" i="7"/>
  <c r="O51" i="7"/>
  <c r="O178" i="7"/>
  <c r="O238" i="7"/>
  <c r="O46" i="7"/>
  <c r="L185" i="10"/>
  <c r="J185" i="10"/>
  <c r="O53" i="7"/>
  <c r="O15" i="7"/>
  <c r="O266" i="7"/>
  <c r="L145" i="10"/>
  <c r="J145" i="10"/>
  <c r="O101" i="7"/>
  <c r="O45" i="7"/>
  <c r="L168" i="10"/>
  <c r="J168" i="10"/>
  <c r="O76" i="7"/>
  <c r="O26" i="7"/>
  <c r="O113" i="7"/>
  <c r="O245" i="7"/>
  <c r="O216" i="7"/>
  <c r="O88" i="7"/>
  <c r="O231" i="7"/>
  <c r="O103" i="7"/>
  <c r="O262" i="7"/>
  <c r="O134" i="7"/>
  <c r="O6" i="7"/>
  <c r="L95" i="10"/>
  <c r="J95" i="10"/>
  <c r="L109" i="10"/>
  <c r="J109" i="10"/>
  <c r="L56" i="10"/>
  <c r="J56" i="10"/>
  <c r="O273" i="7"/>
  <c r="O213" i="7"/>
  <c r="O99" i="7"/>
  <c r="O162" i="7"/>
  <c r="L184" i="10"/>
  <c r="J184" i="10"/>
  <c r="O209" i="7"/>
  <c r="O93" i="7"/>
  <c r="O16" i="7"/>
  <c r="L142" i="10"/>
  <c r="J142" i="10"/>
  <c r="L169" i="10"/>
  <c r="J169" i="10"/>
  <c r="O59" i="7"/>
  <c r="O81" i="7"/>
  <c r="O117" i="7"/>
  <c r="O200" i="7"/>
  <c r="O40" i="7"/>
  <c r="O183" i="7"/>
  <c r="O55" i="7"/>
  <c r="O214" i="7"/>
  <c r="O86" i="7"/>
  <c r="O146" i="7"/>
  <c r="L75" i="10"/>
  <c r="J75" i="10"/>
  <c r="L33" i="10"/>
  <c r="J33" i="10"/>
  <c r="L284" i="10"/>
  <c r="J284" i="10"/>
  <c r="L11" i="10"/>
  <c r="J11" i="10"/>
  <c r="J130" i="10"/>
  <c r="L130" i="10"/>
  <c r="L108" i="10"/>
  <c r="J108" i="10"/>
  <c r="J186" i="10"/>
  <c r="L186" i="10"/>
  <c r="L49" i="10"/>
  <c r="J49" i="10"/>
  <c r="L198" i="10"/>
  <c r="J198" i="10"/>
  <c r="L181" i="10"/>
  <c r="J181" i="10"/>
  <c r="L196" i="10"/>
  <c r="J196" i="10"/>
  <c r="L227" i="10"/>
  <c r="J227" i="10"/>
  <c r="L113" i="10"/>
  <c r="J113" i="10"/>
  <c r="L134" i="10"/>
  <c r="J134" i="10"/>
  <c r="L177" i="10"/>
  <c r="J177" i="10"/>
  <c r="L64" i="10"/>
  <c r="J64" i="10"/>
  <c r="L246" i="10"/>
  <c r="J246" i="10"/>
  <c r="L70" i="10"/>
  <c r="J70" i="10"/>
  <c r="L118" i="10"/>
  <c r="J118" i="10"/>
  <c r="J258" i="10"/>
  <c r="L258" i="10"/>
  <c r="J138" i="10"/>
  <c r="L138" i="10"/>
  <c r="L165" i="10"/>
  <c r="J165" i="10"/>
  <c r="L5" i="10"/>
  <c r="J5" i="10"/>
  <c r="L148" i="10"/>
  <c r="J148" i="10"/>
  <c r="L20" i="10"/>
  <c r="J20" i="10"/>
  <c r="L179" i="10"/>
  <c r="J179" i="10"/>
  <c r="L51" i="10"/>
  <c r="J51" i="10"/>
  <c r="L111" i="10"/>
  <c r="J111" i="10"/>
  <c r="L137" i="10"/>
  <c r="J137" i="10"/>
  <c r="L65" i="10"/>
  <c r="J65" i="10"/>
  <c r="L190" i="10"/>
  <c r="J190" i="10"/>
  <c r="E265" i="10"/>
  <c r="F265" i="10" s="1" a="1"/>
  <c r="F265" i="10" s="1"/>
  <c r="G265" i="10" s="1" a="1"/>
  <c r="G265" i="10" s="1"/>
  <c r="H265" i="10" s="1"/>
  <c r="I265" i="10" s="1"/>
  <c r="L144" i="10"/>
  <c r="J144" i="10"/>
  <c r="L254" i="10"/>
  <c r="J254" i="10"/>
  <c r="J74" i="10"/>
  <c r="L74" i="10"/>
  <c r="L222" i="10"/>
  <c r="J222" i="10"/>
  <c r="L249" i="10"/>
  <c r="J249" i="10"/>
  <c r="L59" i="10"/>
  <c r="J59" i="10"/>
  <c r="J266" i="10"/>
  <c r="L266" i="10"/>
  <c r="L53" i="10"/>
  <c r="J53" i="10"/>
  <c r="L68" i="10"/>
  <c r="J68" i="10"/>
  <c r="L99" i="10"/>
  <c r="J99" i="10"/>
  <c r="L62" i="10"/>
  <c r="J62" i="10"/>
  <c r="J234" i="10"/>
  <c r="L234" i="10"/>
  <c r="E280" i="10"/>
  <c r="F280" i="10" s="1" a="1"/>
  <c r="F280" i="10" s="1"/>
  <c r="G280" i="10" s="1" a="1"/>
  <c r="G280" i="10" s="1"/>
  <c r="H280" i="10" s="1"/>
  <c r="I280" i="10" s="1"/>
  <c r="L54" i="10"/>
  <c r="J54" i="10"/>
  <c r="J194" i="10"/>
  <c r="L194" i="10"/>
  <c r="L257" i="10"/>
  <c r="J257" i="10"/>
  <c r="O132" i="7"/>
  <c r="O287" i="7"/>
  <c r="O147" i="7"/>
  <c r="O19" i="7"/>
  <c r="O82" i="7"/>
  <c r="O14" i="7"/>
  <c r="O257" i="7"/>
  <c r="O133" i="7"/>
  <c r="O77" i="7"/>
  <c r="O111" i="7"/>
  <c r="L93" i="10"/>
  <c r="J93" i="10"/>
  <c r="O225" i="7"/>
  <c r="O189" i="7"/>
  <c r="O252" i="7"/>
  <c r="L39" i="10"/>
  <c r="J39" i="10"/>
  <c r="O62" i="7"/>
  <c r="O52" i="7"/>
  <c r="O201" i="7"/>
  <c r="O269" i="7"/>
  <c r="O184" i="7"/>
  <c r="O56" i="7"/>
  <c r="O199" i="7"/>
  <c r="O71" i="7"/>
  <c r="O230" i="7"/>
  <c r="O102" i="7"/>
  <c r="O116" i="7"/>
  <c r="L287" i="10"/>
  <c r="J287" i="10"/>
  <c r="L63" i="10"/>
  <c r="J63" i="10"/>
  <c r="L187" i="10"/>
  <c r="J187" i="10"/>
  <c r="O65" i="7"/>
  <c r="O137" i="7"/>
  <c r="O237" i="7"/>
  <c r="O180" i="7"/>
  <c r="O67" i="7"/>
  <c r="O249" i="7"/>
  <c r="O73" i="7"/>
  <c r="L6" i="10"/>
  <c r="J6" i="10"/>
  <c r="O187" i="7"/>
  <c r="O121" i="7"/>
  <c r="O261" i="7"/>
  <c r="O141" i="7"/>
  <c r="O168" i="7"/>
  <c r="O8" i="7"/>
  <c r="O151" i="7"/>
  <c r="O23" i="7"/>
  <c r="O182" i="7"/>
  <c r="O54" i="7"/>
  <c r="L89" i="10"/>
  <c r="J89" i="10"/>
  <c r="L86" i="10"/>
  <c r="J86" i="10"/>
  <c r="L129" i="10"/>
  <c r="J129" i="10"/>
  <c r="L79" i="10"/>
  <c r="J79" i="10"/>
  <c r="E289" i="10"/>
  <c r="F289" i="10" s="1" a="1"/>
  <c r="F289" i="10" s="1"/>
  <c r="G289" i="10" s="1" a="1"/>
  <c r="G289" i="10" s="1"/>
  <c r="H289" i="10" s="1"/>
  <c r="I289" i="10" s="1"/>
  <c r="L240" i="10"/>
  <c r="J240" i="10"/>
  <c r="L271" i="10"/>
  <c r="J271" i="10"/>
  <c r="L107" i="10"/>
  <c r="J107" i="10"/>
  <c r="L27" i="10"/>
  <c r="J27" i="10"/>
  <c r="L76" i="10"/>
  <c r="J76" i="10"/>
  <c r="L22" i="10"/>
  <c r="J22" i="10"/>
  <c r="L105" i="10"/>
  <c r="J105" i="10"/>
  <c r="J10" i="10"/>
  <c r="L10" i="10"/>
  <c r="L21" i="10"/>
  <c r="J21" i="10"/>
  <c r="L36" i="10"/>
  <c r="J36" i="10"/>
  <c r="L67" i="10"/>
  <c r="J67" i="10"/>
  <c r="L46" i="10"/>
  <c r="J46" i="10"/>
  <c r="L230" i="10"/>
  <c r="J230" i="10"/>
  <c r="F281" i="10" a="1"/>
  <c r="F281" i="10" s="1"/>
  <c r="G281" i="10" s="1" a="1"/>
  <c r="G281" i="10" s="1"/>
  <c r="H281" i="10" s="1"/>
  <c r="I281" i="10" s="1"/>
  <c r="O284" i="7"/>
  <c r="L152" i="10"/>
  <c r="J152" i="10"/>
  <c r="L102" i="10"/>
  <c r="J102" i="10"/>
  <c r="J282" i="10"/>
  <c r="L282" i="10"/>
  <c r="L261" i="10"/>
  <c r="J261" i="10"/>
  <c r="L133" i="10"/>
  <c r="J133" i="10"/>
  <c r="L244" i="10"/>
  <c r="J244" i="10"/>
  <c r="L116" i="10"/>
  <c r="J116" i="10"/>
  <c r="L275" i="10"/>
  <c r="J275" i="10"/>
  <c r="L147" i="10"/>
  <c r="J147" i="10"/>
  <c r="L19" i="10"/>
  <c r="J19" i="10"/>
  <c r="L47" i="10"/>
  <c r="J47" i="10"/>
  <c r="J66" i="10"/>
  <c r="L66" i="10"/>
  <c r="L80" i="10"/>
  <c r="J80" i="10"/>
  <c r="L55" i="10"/>
  <c r="J55" i="10"/>
  <c r="L16" i="10"/>
  <c r="J16" i="10"/>
  <c r="L97" i="10"/>
  <c r="J97" i="10"/>
  <c r="L112" i="10"/>
  <c r="J112" i="10"/>
  <c r="L15" i="10"/>
  <c r="J15" i="10"/>
  <c r="L125" i="10"/>
  <c r="J125" i="10"/>
  <c r="L238" i="10"/>
  <c r="J238" i="10"/>
  <c r="J274" i="10"/>
  <c r="L274" i="10"/>
  <c r="L149" i="10"/>
  <c r="J149" i="10"/>
  <c r="L164" i="10"/>
  <c r="J164" i="10"/>
  <c r="L195" i="10"/>
  <c r="J195" i="10"/>
  <c r="L69" i="10"/>
  <c r="J69" i="10"/>
  <c r="J226" i="10"/>
  <c r="L226" i="10"/>
  <c r="J202" i="10"/>
  <c r="L202" i="10"/>
  <c r="L279" i="10"/>
  <c r="J279" i="10"/>
  <c r="E272" i="10"/>
  <c r="F272" i="10" s="1" a="1"/>
  <c r="F272" i="10" s="1"/>
  <c r="G272" i="10" s="1" a="1"/>
  <c r="G272" i="10" s="1"/>
  <c r="H272" i="10" s="1"/>
  <c r="I272" i="10" s="1"/>
  <c r="L38" i="10"/>
  <c r="J38" i="10"/>
  <c r="J250" i="10"/>
  <c r="L250" i="10"/>
  <c r="O100" i="7"/>
  <c r="O243" i="7"/>
  <c r="O115" i="7"/>
  <c r="O274" i="7"/>
  <c r="O18" i="7"/>
  <c r="O110" i="7"/>
  <c r="O128" i="7"/>
  <c r="O30" i="7"/>
  <c r="O241" i="7"/>
  <c r="O79" i="7"/>
  <c r="L121" i="10"/>
  <c r="J121" i="10"/>
  <c r="O25" i="7"/>
  <c r="O277" i="7"/>
  <c r="L7" i="10"/>
  <c r="J7" i="10"/>
  <c r="O108" i="7"/>
  <c r="O13" i="7"/>
  <c r="O152" i="7"/>
  <c r="O24" i="7"/>
  <c r="O167" i="7"/>
  <c r="O39" i="7"/>
  <c r="O198" i="7"/>
  <c r="O70" i="7"/>
  <c r="O72" i="7"/>
  <c r="L255" i="10"/>
  <c r="J255" i="10"/>
  <c r="L31" i="10"/>
  <c r="J31" i="10"/>
  <c r="O49" i="7"/>
  <c r="O229" i="7"/>
  <c r="O233" i="7"/>
  <c r="J162" i="10"/>
  <c r="L162" i="10"/>
  <c r="O205" i="7"/>
  <c r="J58" i="10"/>
  <c r="L58" i="10"/>
  <c r="L9" i="10"/>
  <c r="J9" i="10"/>
  <c r="O155" i="7"/>
  <c r="O282" i="7"/>
  <c r="O105" i="7"/>
  <c r="O285" i="7"/>
  <c r="O264" i="7"/>
  <c r="O136" i="7"/>
  <c r="O247" i="7"/>
  <c r="O119" i="7"/>
  <c r="O278" i="7"/>
  <c r="O150" i="7"/>
  <c r="O22" i="7"/>
  <c r="O50" i="7"/>
  <c r="L29" i="10"/>
  <c r="J29" i="10"/>
  <c r="L77" i="10"/>
  <c r="J77" i="10"/>
  <c r="J18" i="10"/>
  <c r="L18" i="10"/>
  <c r="L126" i="10"/>
  <c r="J126" i="10"/>
  <c r="L245" i="10"/>
  <c r="J245" i="10"/>
  <c r="L260" i="10"/>
  <c r="J260" i="10"/>
  <c r="L4" i="10"/>
  <c r="J4" i="10"/>
  <c r="L84" i="10"/>
  <c r="J84" i="10"/>
  <c r="L243" i="10"/>
  <c r="J243" i="10"/>
  <c r="L115" i="10"/>
  <c r="J115" i="10"/>
  <c r="L207" i="10"/>
  <c r="J207" i="10"/>
  <c r="L224" i="10"/>
  <c r="J224" i="10"/>
  <c r="L278" i="10"/>
  <c r="J278" i="10"/>
  <c r="O268" i="7" l="1"/>
  <c r="O276" i="7"/>
  <c r="O292" i="7"/>
  <c r="L281" i="10"/>
  <c r="J281" i="10"/>
  <c r="L280" i="10"/>
  <c r="J280" i="10"/>
  <c r="O283" i="7"/>
  <c r="L265" i="10"/>
  <c r="J265" i="10"/>
  <c r="L289" i="10"/>
  <c r="J289" i="10"/>
  <c r="L264" i="10"/>
  <c r="J264" i="10"/>
  <c r="L288" i="10"/>
  <c r="J288" i="10"/>
  <c r="L273" i="10"/>
  <c r="J273" i="10"/>
  <c r="L272" i="10"/>
  <c r="J272" i="10"/>
  <c r="O291" i="7"/>
  <c r="O27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tc={C7FCC760-4B1C-5243-B16C-FACFA47F6927}</author>
    <author>tc={F26912DB-0F96-5E49-A2B9-9AB8364DBD5E}</author>
    <author>tc={D286C6BC-17B8-3149-A8FA-B9D35AE7873C}</author>
    <author>tc={10EE6AC8-2FDE-984B-B9EC-D65AE99D4C9E}</author>
    <author>tc={26CF1EF9-2190-5240-921A-02FAD6FCE753}</author>
    <author>tc={C5B2E043-AC5A-0048-8A12-CAE8C064B22F}</author>
    <author>tc={7B3F78EA-B873-CB40-8108-F76959C75A44}</author>
    <author>tc={466A2D48-59F6-6C4B-B579-8D3103BBB791}</author>
  </authors>
  <commentList>
    <comment ref="A1" authorId="0" shapeId="0" xr:uid="{C7FCC760-4B1C-5243-B16C-FACFA47F6927}">
      <text>
        <t>[Threaded comment]
Your version of Excel allows you to read this threaded comment; however, any edits to it will get removed if the file is opened in a newer version of Excel. Learn more: https://go.microsoft.com/fwlink/?linkid=870924
Comment:
    Raw file names</t>
      </text>
    </comment>
    <comment ref="B1" authorId="1" shapeId="0" xr:uid="{F26912DB-0F96-5E49-A2B9-9AB8364DBD5E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Extraction of barcode and position from raw file names</t>
      </text>
    </comment>
    <comment ref="D1" authorId="2" shapeId="0" xr:uid="{D286C6BC-17B8-3149-A8FA-B9D35AE7873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Combine columns B and C to create the format used in hybridisation layout files provided
</t>
      </text>
    </comment>
    <comment ref="E1" authorId="3" shapeId="0" xr:uid="{10EE6AC8-2FDE-984B-B9EC-D65AE99D4C9E}">
      <text>
        <t>[Threaded comment]
Your version of Excel allows you to read this threaded comment; however, any edits to it will get removed if the file is opened in a newer version of Excel. Learn more: https://go.microsoft.com/fwlink/?linkid=870924
Comment:
    Map to hybridisation layout</t>
      </text>
    </comment>
    <comment ref="F1" authorId="4" shapeId="0" xr:uid="{26CF1EF9-2190-5240-921A-02FAD6FCE753}">
      <text>
        <t>[Threaded comment]
Your version of Excel allows you to read this threaded comment; however, any edits to it will get removed if the file is opened in a newer version of Excel. Learn more: https://go.microsoft.com/fwlink/?linkid=870924
Comment:
    Map to code using PDBP_UNSW_Samples 2019</t>
      </text>
    </comment>
    <comment ref="G1" authorId="5" shapeId="0" xr:uid="{C5B2E043-AC5A-0048-8A12-CAE8C064B22F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Looked up from the file provided by NIH with the mapping to GUID</t>
      </text>
    </comment>
    <comment ref="H1" authorId="6" shapeId="0" xr:uid="{7B3F78EA-B873-CB40-8108-F76959C75A44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Looked up directly from GUID file</t>
      </text>
    </comment>
    <comment ref="J1" authorId="7" shapeId="0" xr:uid="{466A2D48-59F6-6C4B-B579-8D3103BBB79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Map to diagnosis and set through latest files provided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<sst xmlns="http://schemas.openxmlformats.org/spreadsheetml/2006/main" count="6794" uniqueCount="2089">
  <si>
    <t>Specimen Bar Code</t>
  </si>
  <si>
    <t>Visit</t>
  </si>
  <si>
    <t>Specimen Type</t>
  </si>
  <si>
    <t>Specimen Quantity</t>
  </si>
  <si>
    <t>UOM</t>
  </si>
  <si>
    <t>Concentration</t>
  </si>
  <si>
    <t>Concentration UOM</t>
  </si>
  <si>
    <t>260/230 Ratio</t>
  </si>
  <si>
    <t>260/280 Ratio</t>
  </si>
  <si>
    <t>RIN Value</t>
  </si>
  <si>
    <t>0003442313</t>
  </si>
  <si>
    <t>36M</t>
  </si>
  <si>
    <t>RNA</t>
  </si>
  <si>
    <t>ug</t>
  </si>
  <si>
    <t>81.4</t>
  </si>
  <si>
    <t>ng/ul</t>
  </si>
  <si>
    <t>1.2</t>
  </si>
  <si>
    <t>2.11</t>
  </si>
  <si>
    <t>8.1</t>
  </si>
  <si>
    <t>0003439594</t>
  </si>
  <si>
    <t>71.4</t>
  </si>
  <si>
    <t>1.63</t>
  </si>
  <si>
    <t>2.07</t>
  </si>
  <si>
    <t>8.8</t>
  </si>
  <si>
    <t>0003391126</t>
  </si>
  <si>
    <t>162.4</t>
  </si>
  <si>
    <t>1.72</t>
  </si>
  <si>
    <t>9.2</t>
  </si>
  <si>
    <t>0003391100</t>
  </si>
  <si>
    <t>239</t>
  </si>
  <si>
    <t>1.97</t>
  </si>
  <si>
    <t>2.12</t>
  </si>
  <si>
    <t>8.9</t>
  </si>
  <si>
    <t>0003377620</t>
  </si>
  <si>
    <t>127.3</t>
  </si>
  <si>
    <t>1.73</t>
  </si>
  <si>
    <t>2.09</t>
  </si>
  <si>
    <t>9.3</t>
  </si>
  <si>
    <t>0003334514</t>
  </si>
  <si>
    <t>BL</t>
  </si>
  <si>
    <t>72.4</t>
  </si>
  <si>
    <t>.85</t>
  </si>
  <si>
    <t>8.6</t>
  </si>
  <si>
    <t>0003222121</t>
  </si>
  <si>
    <t>86.9</t>
  </si>
  <si>
    <t>1.78</t>
  </si>
  <si>
    <t>0003222113</t>
  </si>
  <si>
    <t>130.6</t>
  </si>
  <si>
    <t>1.99</t>
  </si>
  <si>
    <t>2.08</t>
  </si>
  <si>
    <t>0003008535</t>
  </si>
  <si>
    <t>62</t>
  </si>
  <si>
    <t>.5</t>
  </si>
  <si>
    <t>2.13</t>
  </si>
  <si>
    <t>7.2</t>
  </si>
  <si>
    <t>0002991033</t>
  </si>
  <si>
    <t>37</t>
  </si>
  <si>
    <t>1.42</t>
  </si>
  <si>
    <t>2.1</t>
  </si>
  <si>
    <t>0002967295</t>
  </si>
  <si>
    <t>94.8</t>
  </si>
  <si>
    <t>1.74</t>
  </si>
  <si>
    <t>9.1</t>
  </si>
  <si>
    <t>PD0030-8959</t>
  </si>
  <si>
    <t>93.37</t>
  </si>
  <si>
    <t>7.6</t>
  </si>
  <si>
    <t>0003651405</t>
  </si>
  <si>
    <t>96.85</t>
  </si>
  <si>
    <t>1.61</t>
  </si>
  <si>
    <t>2.04</t>
  </si>
  <si>
    <t>6.9</t>
  </si>
  <si>
    <t>0003618152</t>
  </si>
  <si>
    <t>79.6</t>
  </si>
  <si>
    <t>1.3</t>
  </si>
  <si>
    <t>8.7</t>
  </si>
  <si>
    <t>0003569494</t>
  </si>
  <si>
    <t>58.4</t>
  </si>
  <si>
    <t>.14</t>
  </si>
  <si>
    <t>2.14</t>
  </si>
  <si>
    <t>8.5</t>
  </si>
  <si>
    <t>0003391612</t>
  </si>
  <si>
    <t>66.7</t>
  </si>
  <si>
    <t>.79</t>
  </si>
  <si>
    <t>2.16</t>
  </si>
  <si>
    <t>0003373956</t>
  </si>
  <si>
    <t>98.1</t>
  </si>
  <si>
    <t>2.05</t>
  </si>
  <si>
    <t>0003204843</t>
  </si>
  <si>
    <t>75.4</t>
  </si>
  <si>
    <t>1.57</t>
  </si>
  <si>
    <t>0003197215</t>
  </si>
  <si>
    <t>68.3</t>
  </si>
  <si>
    <t>1.59</t>
  </si>
  <si>
    <t>0003146489</t>
  </si>
  <si>
    <t>143.1</t>
  </si>
  <si>
    <t>1.62</t>
  </si>
  <si>
    <t>2.02</t>
  </si>
  <si>
    <t>7.9</t>
  </si>
  <si>
    <t>0003092041</t>
  </si>
  <si>
    <t>45</t>
  </si>
  <si>
    <t>.46</t>
  </si>
  <si>
    <t>9.4</t>
  </si>
  <si>
    <t>0003091344</t>
  </si>
  <si>
    <t>59</t>
  </si>
  <si>
    <t>1.24</t>
  </si>
  <si>
    <t>9.5</t>
  </si>
  <si>
    <t>0003084465</t>
  </si>
  <si>
    <t>101.5</t>
  </si>
  <si>
    <t>1.95</t>
  </si>
  <si>
    <t>0003083697</t>
  </si>
  <si>
    <t>248.5</t>
  </si>
  <si>
    <t>2.27</t>
  </si>
  <si>
    <t>0003083677</t>
  </si>
  <si>
    <t>189.3</t>
  </si>
  <si>
    <t>0003007365</t>
  </si>
  <si>
    <t>72.25</t>
  </si>
  <si>
    <t>2.42</t>
  </si>
  <si>
    <t>2.06</t>
  </si>
  <si>
    <t>0002997141</t>
  </si>
  <si>
    <t>74.7</t>
  </si>
  <si>
    <t>.69</t>
  </si>
  <si>
    <t>0002996436</t>
  </si>
  <si>
    <t>66.2</t>
  </si>
  <si>
    <t>.63</t>
  </si>
  <si>
    <t>0002964692</t>
  </si>
  <si>
    <t>100.4</t>
  </si>
  <si>
    <t>1.76</t>
  </si>
  <si>
    <t>9</t>
  </si>
  <si>
    <t>0002961532</t>
  </si>
  <si>
    <t>28.6</t>
  </si>
  <si>
    <t>1.19</t>
  </si>
  <si>
    <t>7.8</t>
  </si>
  <si>
    <t>0002957573</t>
  </si>
  <si>
    <t>57.3</t>
  </si>
  <si>
    <t>.77</t>
  </si>
  <si>
    <t>0002939002</t>
  </si>
  <si>
    <t>72.6</t>
  </si>
  <si>
    <t>1.9</t>
  </si>
  <si>
    <t>0002338849</t>
  </si>
  <si>
    <t>99.5</t>
  </si>
  <si>
    <t>1.34</t>
  </si>
  <si>
    <t>0001032915</t>
  </si>
  <si>
    <t>75.1</t>
  </si>
  <si>
    <t>.52</t>
  </si>
  <si>
    <t>0004235762</t>
  </si>
  <si>
    <t>61.13</t>
  </si>
  <si>
    <t>.93</t>
  </si>
  <si>
    <t>0004235637</t>
  </si>
  <si>
    <t>56.31</t>
  </si>
  <si>
    <t>1.98</t>
  </si>
  <si>
    <t>8.3</t>
  </si>
  <si>
    <t>0003699111</t>
  </si>
  <si>
    <t>97.92</t>
  </si>
  <si>
    <t>2.24</t>
  </si>
  <si>
    <t>0003673331</t>
  </si>
  <si>
    <t>24M</t>
  </si>
  <si>
    <t>71.01</t>
  </si>
  <si>
    <t>0003657577</t>
  </si>
  <si>
    <t>131.36</t>
  </si>
  <si>
    <t>.91</t>
  </si>
  <si>
    <t>0003654813</t>
  </si>
  <si>
    <t>42.68</t>
  </si>
  <si>
    <t>1.21</t>
  </si>
  <si>
    <t>0003648999</t>
  </si>
  <si>
    <t>178.61</t>
  </si>
  <si>
    <t>1.83</t>
  </si>
  <si>
    <t>7.5</t>
  </si>
  <si>
    <t>0003557072</t>
  </si>
  <si>
    <t>68.7</t>
  </si>
  <si>
    <t>1.29</t>
  </si>
  <si>
    <t>2.01</t>
  </si>
  <si>
    <t>8.4</t>
  </si>
  <si>
    <t>0003385231</t>
  </si>
  <si>
    <t>129.1</t>
  </si>
  <si>
    <t>1.81</t>
  </si>
  <si>
    <t>0003383131</t>
  </si>
  <si>
    <t>68.1</t>
  </si>
  <si>
    <t>.65</t>
  </si>
  <si>
    <t>0003374057</t>
  </si>
  <si>
    <t>54.6</t>
  </si>
  <si>
    <t>1.32</t>
  </si>
  <si>
    <t>0003367334</t>
  </si>
  <si>
    <t>142.6</t>
  </si>
  <si>
    <t>.75</t>
  </si>
  <si>
    <t>0003204912</t>
  </si>
  <si>
    <t>98.7</t>
  </si>
  <si>
    <t>1.37</t>
  </si>
  <si>
    <t>0003091373</t>
  </si>
  <si>
    <t>53.9</t>
  </si>
  <si>
    <t>1.65</t>
  </si>
  <si>
    <t>0003083693</t>
  </si>
  <si>
    <t>44.1</t>
  </si>
  <si>
    <t>4.61</t>
  </si>
  <si>
    <t>0003083669</t>
  </si>
  <si>
    <t>.98</t>
  </si>
  <si>
    <t>0003026921</t>
  </si>
  <si>
    <t>166.6</t>
  </si>
  <si>
    <t>2.03</t>
  </si>
  <si>
    <t>8</t>
  </si>
  <si>
    <t>0003000862</t>
  </si>
  <si>
    <t>55.9</t>
  </si>
  <si>
    <t>1.38</t>
  </si>
  <si>
    <t>0002997133</t>
  </si>
  <si>
    <t>32.5</t>
  </si>
  <si>
    <t>0002997086</t>
  </si>
  <si>
    <t>38.9</t>
  </si>
  <si>
    <t>1.22</t>
  </si>
  <si>
    <t>0002991047</t>
  </si>
  <si>
    <t>154.5</t>
  </si>
  <si>
    <t>0002989786</t>
  </si>
  <si>
    <t>58.9</t>
  </si>
  <si>
    <t>1.35</t>
  </si>
  <si>
    <t>0002962543</t>
  </si>
  <si>
    <t>53.8</t>
  </si>
  <si>
    <t>1.6</t>
  </si>
  <si>
    <t>2.18</t>
  </si>
  <si>
    <t>0002960107</t>
  </si>
  <si>
    <t>34.4</t>
  </si>
  <si>
    <t>1.28</t>
  </si>
  <si>
    <t>0004235779</t>
  </si>
  <si>
    <t>78.59</t>
  </si>
  <si>
    <t>1.91</t>
  </si>
  <si>
    <t>0003701799</t>
  </si>
  <si>
    <t>91.05</t>
  </si>
  <si>
    <t>0003660599</t>
  </si>
  <si>
    <t>93.73</t>
  </si>
  <si>
    <t>2.23</t>
  </si>
  <si>
    <t>0003598636</t>
  </si>
  <si>
    <t>85.5</t>
  </si>
  <si>
    <t>.99</t>
  </si>
  <si>
    <t>0003598555</t>
  </si>
  <si>
    <t>48</t>
  </si>
  <si>
    <t>0003334483</t>
  </si>
  <si>
    <t>83</t>
  </si>
  <si>
    <t>1.86</t>
  </si>
  <si>
    <t>0003079598</t>
  </si>
  <si>
    <t>80.7</t>
  </si>
  <si>
    <t>.73</t>
  </si>
  <si>
    <t>0003064094</t>
  </si>
  <si>
    <t>1.92</t>
  </si>
  <si>
    <t>0003026876</t>
  </si>
  <si>
    <t>47.7</t>
  </si>
  <si>
    <t>1.26</t>
  </si>
  <si>
    <t>0003008209</t>
  </si>
  <si>
    <t>75.8</t>
  </si>
  <si>
    <t>0003008202</t>
  </si>
  <si>
    <t>75.5</t>
  </si>
  <si>
    <t>0002996442</t>
  </si>
  <si>
    <t>85.3</t>
  </si>
  <si>
    <t>0002338845</t>
  </si>
  <si>
    <t>55.4</t>
  </si>
  <si>
    <t>1.51</t>
  </si>
  <si>
    <t>0004235774</t>
  </si>
  <si>
    <t>73.21</t>
  </si>
  <si>
    <t>0003695852</t>
  </si>
  <si>
    <t>12M</t>
  </si>
  <si>
    <t>111.57</t>
  </si>
  <si>
    <t>0003690245</t>
  </si>
  <si>
    <t>73.51</t>
  </si>
  <si>
    <t>1.69</t>
  </si>
  <si>
    <t>8.2</t>
  </si>
  <si>
    <t>0003687260</t>
  </si>
  <si>
    <t>60.38</t>
  </si>
  <si>
    <t>1.54</t>
  </si>
  <si>
    <t>0003685210</t>
  </si>
  <si>
    <t>93.84</t>
  </si>
  <si>
    <t>0003678188</t>
  </si>
  <si>
    <t>72.8</t>
  </si>
  <si>
    <t>0003668925</t>
  </si>
  <si>
    <t>80.17</t>
  </si>
  <si>
    <t>1.7</t>
  </si>
  <si>
    <t>7.7</t>
  </si>
  <si>
    <t>0003654816</t>
  </si>
  <si>
    <t>119.65</t>
  </si>
  <si>
    <t>1.96</t>
  </si>
  <si>
    <t>0003651542</t>
  </si>
  <si>
    <t>105.3</t>
  </si>
  <si>
    <t>0003567973</t>
  </si>
  <si>
    <t>0003221943</t>
  </si>
  <si>
    <t>71.2</t>
  </si>
  <si>
    <t>1.67</t>
  </si>
  <si>
    <t>0003136776</t>
  </si>
  <si>
    <t>66.5</t>
  </si>
  <si>
    <t>.16</t>
  </si>
  <si>
    <t>0003099541</t>
  </si>
  <si>
    <t>69.6</t>
  </si>
  <si>
    <t>1.46</t>
  </si>
  <si>
    <t>0003066248</t>
  </si>
  <si>
    <t>49.5</t>
  </si>
  <si>
    <t>2.43</t>
  </si>
  <si>
    <t>0003026099</t>
  </si>
  <si>
    <t>54.2</t>
  </si>
  <si>
    <t>0003020299</t>
  </si>
  <si>
    <t>69.9</t>
  </si>
  <si>
    <t>1.87</t>
  </si>
  <si>
    <t>0003007394</t>
  </si>
  <si>
    <t>80.5</t>
  </si>
  <si>
    <t>0003007338</t>
  </si>
  <si>
    <t>102.8</t>
  </si>
  <si>
    <t>2.17</t>
  </si>
  <si>
    <t>0002989793</t>
  </si>
  <si>
    <t>90.9</t>
  </si>
  <si>
    <t>0002989790</t>
  </si>
  <si>
    <t>29.6</t>
  </si>
  <si>
    <t>7.4</t>
  </si>
  <si>
    <t>0002976537</t>
  </si>
  <si>
    <t>54.1</t>
  </si>
  <si>
    <t>1.11</t>
  </si>
  <si>
    <t>0002967326</t>
  </si>
  <si>
    <t>34.7</t>
  </si>
  <si>
    <t>0002938241</t>
  </si>
  <si>
    <t>54.36</t>
  </si>
  <si>
    <t>1.58</t>
  </si>
  <si>
    <t>0003758262</t>
  </si>
  <si>
    <t>45.8</t>
  </si>
  <si>
    <t>1.16</t>
  </si>
  <si>
    <t>0003686313</t>
  </si>
  <si>
    <t>80.54</t>
  </si>
  <si>
    <t>0003392023</t>
  </si>
  <si>
    <t>121</t>
  </si>
  <si>
    <t>1.56</t>
  </si>
  <si>
    <t>0003391168</t>
  </si>
  <si>
    <t>95.2</t>
  </si>
  <si>
    <t>0003383089</t>
  </si>
  <si>
    <t>116</t>
  </si>
  <si>
    <t>.4</t>
  </si>
  <si>
    <t>0003083689</t>
  </si>
  <si>
    <t>52.5</t>
  </si>
  <si>
    <t>9.8</t>
  </si>
  <si>
    <t>0003014726</t>
  </si>
  <si>
    <t>48.8</t>
  </si>
  <si>
    <t>0003014652</t>
  </si>
  <si>
    <t>68.5</t>
  </si>
  <si>
    <t>0003008690</t>
  </si>
  <si>
    <t>142.96</t>
  </si>
  <si>
    <t>0003008243</t>
  </si>
  <si>
    <t>101.4</t>
  </si>
  <si>
    <t>1.8</t>
  </si>
  <si>
    <t>0003000708</t>
  </si>
  <si>
    <t>0002997161</t>
  </si>
  <si>
    <t>45.5</t>
  </si>
  <si>
    <t>0002997090</t>
  </si>
  <si>
    <t>39.1</t>
  </si>
  <si>
    <t>0002987014</t>
  </si>
  <si>
    <t>99.8</t>
  </si>
  <si>
    <t>1.47</t>
  </si>
  <si>
    <t>0002959522</t>
  </si>
  <si>
    <t>100.6</t>
  </si>
  <si>
    <t>1.17</t>
  </si>
  <si>
    <t>0001055061</t>
  </si>
  <si>
    <t>82.6</t>
  </si>
  <si>
    <t>0004235743</t>
  </si>
  <si>
    <t>159.29</t>
  </si>
  <si>
    <t>7</t>
  </si>
  <si>
    <t>0003699360</t>
  </si>
  <si>
    <t>147.26</t>
  </si>
  <si>
    <t>1.88</t>
  </si>
  <si>
    <t>0003685254</t>
  </si>
  <si>
    <t>133.36</t>
  </si>
  <si>
    <t>0003674986</t>
  </si>
  <si>
    <t>186.38</t>
  </si>
  <si>
    <t>0003099546</t>
  </si>
  <si>
    <t>91</t>
  </si>
  <si>
    <t>0003093017</t>
  </si>
  <si>
    <t>0003091318</t>
  </si>
  <si>
    <t>271.5</t>
  </si>
  <si>
    <t>0003079515</t>
  </si>
  <si>
    <t>56.1</t>
  </si>
  <si>
    <t>1.14</t>
  </si>
  <si>
    <t>0003008143</t>
  </si>
  <si>
    <t>127.78</t>
  </si>
  <si>
    <t>.68</t>
  </si>
  <si>
    <t>0002976520</t>
  </si>
  <si>
    <t>74.1</t>
  </si>
  <si>
    <t>1.55</t>
  </si>
  <si>
    <t>0002939502</t>
  </si>
  <si>
    <t>128.2</t>
  </si>
  <si>
    <t>0004229221</t>
  </si>
  <si>
    <t>138.8</t>
  </si>
  <si>
    <t>0003605673</t>
  </si>
  <si>
    <t>73.78</t>
  </si>
  <si>
    <t>0003391968</t>
  </si>
  <si>
    <t>103.7</t>
  </si>
  <si>
    <t>1.52</t>
  </si>
  <si>
    <t>0003391153</t>
  </si>
  <si>
    <t>99.9</t>
  </si>
  <si>
    <t>1.75</t>
  </si>
  <si>
    <t>0003388702</t>
  </si>
  <si>
    <t>146.6</t>
  </si>
  <si>
    <t>1.41</t>
  </si>
  <si>
    <t>0003377498</t>
  </si>
  <si>
    <t>103.6</t>
  </si>
  <si>
    <t>0003375758</t>
  </si>
  <si>
    <t>85.4</t>
  </si>
  <si>
    <t>.95</t>
  </si>
  <si>
    <t>9.6</t>
  </si>
  <si>
    <t>0003202718</t>
  </si>
  <si>
    <t>111.6</t>
  </si>
  <si>
    <t>1.82</t>
  </si>
  <si>
    <t>0003135429</t>
  </si>
  <si>
    <t>51.7</t>
  </si>
  <si>
    <t>1.48</t>
  </si>
  <si>
    <t>0003091339</t>
  </si>
  <si>
    <t>72.7</t>
  </si>
  <si>
    <t>0003083655</t>
  </si>
  <si>
    <t>96.8</t>
  </si>
  <si>
    <t>0003064050</t>
  </si>
  <si>
    <t>104.3</t>
  </si>
  <si>
    <t>0003020345</t>
  </si>
  <si>
    <t>97.7</t>
  </si>
  <si>
    <t>1.01</t>
  </si>
  <si>
    <t>0003014977</t>
  </si>
  <si>
    <t>98.6</t>
  </si>
  <si>
    <t>1.27</t>
  </si>
  <si>
    <t>0003009438</t>
  </si>
  <si>
    <t>91.3</t>
  </si>
  <si>
    <t>0003008176</t>
  </si>
  <si>
    <t>76.9</t>
  </si>
  <si>
    <t>0002997148</t>
  </si>
  <si>
    <t>87.8</t>
  </si>
  <si>
    <t>0002997094</t>
  </si>
  <si>
    <t>0002987766</t>
  </si>
  <si>
    <t>109</t>
  </si>
  <si>
    <t>1.68</t>
  </si>
  <si>
    <t>0002984693</t>
  </si>
  <si>
    <t>265.7</t>
  </si>
  <si>
    <t>0002961558</t>
  </si>
  <si>
    <t>70.6</t>
  </si>
  <si>
    <t>.61</t>
  </si>
  <si>
    <t>0001203243</t>
  </si>
  <si>
    <t>107.5</t>
  </si>
  <si>
    <t>0001046219</t>
  </si>
  <si>
    <t>70.4</t>
  </si>
  <si>
    <t>Final Box</t>
  </si>
  <si>
    <t>25369 Cooper RNA Group A Box 1</t>
  </si>
  <si>
    <t>25369 Cooper RNA Group A Box 2</t>
  </si>
  <si>
    <t>Position</t>
  </si>
  <si>
    <t>Run</t>
  </si>
  <si>
    <t>ST-00016261</t>
  </si>
  <si>
    <t>ST-00016697</t>
  </si>
  <si>
    <t>ST-00016331</t>
  </si>
  <si>
    <t>ST-00016279</t>
  </si>
  <si>
    <t>ST-00016509</t>
  </si>
  <si>
    <t>ST-00016571</t>
  </si>
  <si>
    <t>ST-00016599</t>
  </si>
  <si>
    <t>ST-00016591</t>
  </si>
  <si>
    <t>ST-00016593</t>
  </si>
  <si>
    <t>ST-00016594</t>
  </si>
  <si>
    <t>ST-00017324</t>
  </si>
  <si>
    <t>ST-00017270</t>
  </si>
  <si>
    <t>ST-00032458</t>
  </si>
  <si>
    <t>ST-00032470</t>
  </si>
  <si>
    <t>ST-00016257</t>
  </si>
  <si>
    <t>ST-00016540</t>
  </si>
  <si>
    <t>ST-00016858</t>
  </si>
  <si>
    <t>ST-00016303</t>
  </si>
  <si>
    <t>ST-00016442</t>
  </si>
  <si>
    <t>ST-00016862</t>
  </si>
  <si>
    <t>ST-00016822</t>
  </si>
  <si>
    <t>ST-00016336</t>
  </si>
  <si>
    <t>ST-00016585</t>
  </si>
  <si>
    <t>ST-00016448</t>
  </si>
  <si>
    <t>ST-00016228</t>
  </si>
  <si>
    <t>ST-00016305</t>
  </si>
  <si>
    <t>ST-00016664</t>
  </si>
  <si>
    <t>ST-10000200</t>
  </si>
  <si>
    <t>ST-00016865</t>
  </si>
  <si>
    <t>ST-00016573</t>
  </si>
  <si>
    <t>ST-00017298</t>
  </si>
  <si>
    <t>ST-00016889</t>
  </si>
  <si>
    <t>ST-00017119</t>
  </si>
  <si>
    <t>ST-00017322</t>
  </si>
  <si>
    <t>ST-00016328</t>
  </si>
  <si>
    <t>ST-00016444</t>
  </si>
  <si>
    <t>ST-00016446</t>
  </si>
  <si>
    <t>ST-00016580</t>
  </si>
  <si>
    <t>ST-00016732</t>
  </si>
  <si>
    <t>ST-00016467</t>
  </si>
  <si>
    <t>ST-00016718</t>
  </si>
  <si>
    <t>ST-00016820</t>
  </si>
  <si>
    <t>ST-00016575</t>
  </si>
  <si>
    <t>ST-00016836</t>
  </si>
  <si>
    <t>ST-00016835</t>
  </si>
  <si>
    <t>ST-00016592</t>
  </si>
  <si>
    <t>ST-00016673</t>
  </si>
  <si>
    <t>ST-00017288</t>
  </si>
  <si>
    <t>ST-00017280</t>
  </si>
  <si>
    <t>ST-00016666</t>
  </si>
  <si>
    <t>ST-00016879</t>
  </si>
  <si>
    <t>ST-00017269</t>
  </si>
  <si>
    <t>ST-00016755</t>
  </si>
  <si>
    <t>ST-00017328</t>
  </si>
  <si>
    <t>ST-00017052</t>
  </si>
  <si>
    <t>ST-00016239</t>
  </si>
  <si>
    <t>ST-00016263</t>
  </si>
  <si>
    <t>ST-00016502</t>
  </si>
  <si>
    <t>ST-00016316</t>
  </si>
  <si>
    <t>ST-00016696</t>
  </si>
  <si>
    <t>ST-00016445</t>
  </si>
  <si>
    <t>ST-00016443</t>
  </si>
  <si>
    <t>ST-00016333</t>
  </si>
  <si>
    <t>ST-00016272</t>
  </si>
  <si>
    <t>ST-00016322</t>
  </si>
  <si>
    <t>ST-00016685</t>
  </si>
  <si>
    <t>ST-00016278</t>
  </si>
  <si>
    <t>ST-00016832</t>
  </si>
  <si>
    <t>ST-00017029</t>
  </si>
  <si>
    <t>ST-00017033</t>
  </si>
  <si>
    <t>ST-00016466</t>
  </si>
  <si>
    <t>ST-00017136</t>
  </si>
  <si>
    <t>ST-00016726</t>
  </si>
  <si>
    <t>ST-00016842</t>
  </si>
  <si>
    <t>ST-00017081</t>
  </si>
  <si>
    <t>ST-00017091</t>
  </si>
  <si>
    <t>ST-00016872</t>
  </si>
  <si>
    <t>ST-00016582</t>
  </si>
  <si>
    <t>ST-00016753</t>
  </si>
  <si>
    <t>ST-00016330</t>
  </si>
  <si>
    <t>ST-00016317</t>
  </si>
  <si>
    <t>ST-00016694</t>
  </si>
  <si>
    <t>ST-00016431</t>
  </si>
  <si>
    <t>ST-00016827</t>
  </si>
  <si>
    <t>ST-00016825</t>
  </si>
  <si>
    <t>ST-00016831</t>
  </si>
  <si>
    <t>ST-00017032</t>
  </si>
  <si>
    <t>ST-00016705</t>
  </si>
  <si>
    <t>ST-00032473</t>
  </si>
  <si>
    <t>ST-00017306</t>
  </si>
  <si>
    <t>ST-00017454</t>
  </si>
  <si>
    <t>ST-00016441</t>
  </si>
  <si>
    <t>ST-00016256</t>
  </si>
  <si>
    <t>ST-00017048</t>
  </si>
  <si>
    <t>ST-00016552</t>
  </si>
  <si>
    <t>ST-00016262</t>
  </si>
  <si>
    <t>ST-00016213</t>
  </si>
  <si>
    <t>ST-00016430</t>
  </si>
  <si>
    <t>ST-00016554</t>
  </si>
  <si>
    <t>ST-00016271</t>
  </si>
  <si>
    <t>ST-00032457</t>
  </si>
  <si>
    <t>ST-10000198</t>
  </si>
  <si>
    <t>ST-00016586</t>
  </si>
  <si>
    <t>ST-00016833</t>
  </si>
  <si>
    <t>ST-00016845</t>
  </si>
  <si>
    <t>ST-00017024</t>
  </si>
  <si>
    <t>ST-00016844</t>
  </si>
  <si>
    <t>ST-00016847</t>
  </si>
  <si>
    <t>ST-10000275</t>
  </si>
  <si>
    <t>ST-00017326</t>
  </si>
  <si>
    <t>ST-00017259</t>
  </si>
  <si>
    <t>ST-00017296</t>
  </si>
  <si>
    <t>ST-00016255</t>
  </si>
  <si>
    <t>ST-00016259</t>
  </si>
  <si>
    <t>ST-00016318</t>
  </si>
  <si>
    <t>ST-00016557</t>
  </si>
  <si>
    <t>ST-00016346</t>
  </si>
  <si>
    <t>ST-00016715</t>
  </si>
  <si>
    <t>ST-00016288</t>
  </si>
  <si>
    <t>ST-00016663</t>
  </si>
  <si>
    <t>ST-00016277</t>
  </si>
  <si>
    <t>ST-00016576</t>
  </si>
  <si>
    <t>ST-00017117</t>
  </si>
  <si>
    <t>ST-00016555</t>
  </si>
  <si>
    <t>ST-00016292</t>
  </si>
  <si>
    <t>ST-00017148</t>
  </si>
  <si>
    <t>ST-00017075</t>
  </si>
  <si>
    <t>ST-00017325</t>
  </si>
  <si>
    <t>ST-10000311</t>
  </si>
  <si>
    <t>ST-00017251</t>
  </si>
  <si>
    <t>ST-00016545</t>
  </si>
  <si>
    <t>ST-00016218</t>
  </si>
  <si>
    <t>ST-00016558</t>
  </si>
  <si>
    <t>ST-00016337</t>
  </si>
  <si>
    <t>ST-00016559</t>
  </si>
  <si>
    <t>ST-00016841</t>
  </si>
  <si>
    <t>ST-00016562</t>
  </si>
  <si>
    <t>ST-00017031</t>
  </si>
  <si>
    <t>ST-00017086</t>
  </si>
  <si>
    <t>ST-00017093</t>
  </si>
  <si>
    <t>ST-00016915</t>
  </si>
  <si>
    <t>ST-00017084</t>
  </si>
  <si>
    <t>ST-00016752</t>
  </si>
  <si>
    <t>Subject Number</t>
  </si>
  <si>
    <t>PDWY773XEP</t>
  </si>
  <si>
    <t>PDGD352VC8</t>
  </si>
  <si>
    <t>PDDL082XHM</t>
  </si>
  <si>
    <t>PDVY151HDM</t>
  </si>
  <si>
    <t>PDGN666HPW</t>
  </si>
  <si>
    <t>PDRD205NG2</t>
  </si>
  <si>
    <t>PDRB608NY1</t>
  </si>
  <si>
    <t>PDED365WFV</t>
  </si>
  <si>
    <t>PDXU362BN9</t>
  </si>
  <si>
    <t>PDGX742HVJ</t>
  </si>
  <si>
    <t>PDMX318NUZ</t>
  </si>
  <si>
    <t>PDRF073JTG</t>
  </si>
  <si>
    <t>PDNY975PE4</t>
  </si>
  <si>
    <t>PDDW009MK9</t>
  </si>
  <si>
    <t>PDYM607HE0</t>
  </si>
  <si>
    <t>PDCB414UX1</t>
  </si>
  <si>
    <t>PDTE038EAT</t>
  </si>
  <si>
    <t>PDFD081ACG</t>
  </si>
  <si>
    <t>PDUA772WXE</t>
  </si>
  <si>
    <t>PDHG410GWH</t>
  </si>
  <si>
    <t>PDMX771LKB</t>
  </si>
  <si>
    <t>PDBC294LL7</t>
  </si>
  <si>
    <t>PDDA576YFX</t>
  </si>
  <si>
    <t>PDLG547NB9</t>
  </si>
  <si>
    <t>PDTZ072DHM</t>
  </si>
  <si>
    <t>PDRH274WA2</t>
  </si>
  <si>
    <t>PDVU404CLJ</t>
  </si>
  <si>
    <t>PDXV426YEG</t>
  </si>
  <si>
    <t>PDUB763WL4</t>
  </si>
  <si>
    <t>PDEC134RUN</t>
  </si>
  <si>
    <t>PDVM939MK9</t>
  </si>
  <si>
    <t>PDDZ366CXC</t>
  </si>
  <si>
    <t>PDFH864AYW</t>
  </si>
  <si>
    <t>PDYT602UY7</t>
  </si>
  <si>
    <t>PDBF643NF2</t>
  </si>
  <si>
    <t>PDVN059WFM</t>
  </si>
  <si>
    <t>PDBG729NU3</t>
  </si>
  <si>
    <t>PDDE129REK</t>
  </si>
  <si>
    <t>PDUT561TUJ</t>
  </si>
  <si>
    <t>PDTY142JCW</t>
  </si>
  <si>
    <t>PDBF846FMK</t>
  </si>
  <si>
    <t>PDGX886NX8</t>
  </si>
  <si>
    <t>PDUE906AZT</t>
  </si>
  <si>
    <t>PDXA113WEJ</t>
  </si>
  <si>
    <t>PDME482EW6</t>
  </si>
  <si>
    <t>PDGB114KGW</t>
  </si>
  <si>
    <t>PDLM938RC0</t>
  </si>
  <si>
    <t>PDJJ838FF3</t>
  </si>
  <si>
    <t>PDJN970KNB</t>
  </si>
  <si>
    <t>PDWU907FT0</t>
  </si>
  <si>
    <t>PDMP342BCT</t>
  </si>
  <si>
    <t>PDPR203XNK</t>
  </si>
  <si>
    <t>PDYJ812REY</t>
  </si>
  <si>
    <t>PDDL211DGB</t>
  </si>
  <si>
    <t>PDVN013UFJ</t>
  </si>
  <si>
    <t>PDJB905CZ9</t>
  </si>
  <si>
    <t>PDKV064XUJ</t>
  </si>
  <si>
    <t>PDNH421JFJ</t>
  </si>
  <si>
    <t>PDGL327TX7</t>
  </si>
  <si>
    <t>PDKV712AWZ</t>
  </si>
  <si>
    <t>PDFL824FJY</t>
  </si>
  <si>
    <t>PDHX418LKL</t>
  </si>
  <si>
    <t>PDAA503EF5</t>
  </si>
  <si>
    <t>PDZX364DYQ</t>
  </si>
  <si>
    <t>PDVL414MVC</t>
  </si>
  <si>
    <t>PDHN128CJJ</t>
  </si>
  <si>
    <t>PDUP692JG5</t>
  </si>
  <si>
    <t>PDJH549RB6</t>
  </si>
  <si>
    <t>PDAG669PAY</t>
  </si>
  <si>
    <t>PDAX486GDU</t>
  </si>
  <si>
    <t>PDEW749KZU</t>
  </si>
  <si>
    <t>PDVW548MDK</t>
  </si>
  <si>
    <t>PDEP049BVK</t>
  </si>
  <si>
    <t>PDYT980HAR</t>
  </si>
  <si>
    <t>PDFE792DK0</t>
  </si>
  <si>
    <t>PDEW655UUP</t>
  </si>
  <si>
    <t>PDTE088YVM</t>
  </si>
  <si>
    <t>PDWV122CF1</t>
  </si>
  <si>
    <t>PDRM716VPC</t>
  </si>
  <si>
    <t>PDPU350PG8</t>
  </si>
  <si>
    <t>PDTA152NFK</t>
  </si>
  <si>
    <t>PDHM048FJG</t>
  </si>
  <si>
    <t>PDED633MRU</t>
  </si>
  <si>
    <t>PDBR088RZD</t>
  </si>
  <si>
    <t>PDPP280DG5</t>
  </si>
  <si>
    <t>PDKT482ZER</t>
  </si>
  <si>
    <t>PDPB620AHR</t>
  </si>
  <si>
    <t>PDDA551FCB</t>
  </si>
  <si>
    <t>PDTC352AE4</t>
  </si>
  <si>
    <t>PDKL402HA0</t>
  </si>
  <si>
    <t>PDFC701PBR</t>
  </si>
  <si>
    <t>PDRZ262BLZ</t>
  </si>
  <si>
    <t>PDBD268ZY6</t>
  </si>
  <si>
    <t>PDPV699HNX</t>
  </si>
  <si>
    <t>PDDP911PZH</t>
  </si>
  <si>
    <t>PDNA400GW6</t>
  </si>
  <si>
    <t>PDXL033WXP</t>
  </si>
  <si>
    <t>PDAB411CTU</t>
  </si>
  <si>
    <t>PDPY195KRU</t>
  </si>
  <si>
    <t>PDMD586VDK</t>
  </si>
  <si>
    <t>PDCH970MXR</t>
  </si>
  <si>
    <t>PDXK386DCB</t>
  </si>
  <si>
    <t>PDDR568DKC</t>
  </si>
  <si>
    <t>PDVH048WXT</t>
  </si>
  <si>
    <t>PDRE256FCE</t>
  </si>
  <si>
    <t>PDYG254KU6</t>
  </si>
  <si>
    <t>PDLF555AXM</t>
  </si>
  <si>
    <t>PDZD903VFZ</t>
  </si>
  <si>
    <t>PDDN205NVZ</t>
  </si>
  <si>
    <t>PDTH524HDM</t>
  </si>
  <si>
    <t>PDRF125FR9</t>
  </si>
  <si>
    <t>PDNF936JW4</t>
  </si>
  <si>
    <t>PDFD414GNK</t>
  </si>
  <si>
    <t>PDJG231XXR</t>
  </si>
  <si>
    <t>PDPA836NZA</t>
  </si>
  <si>
    <t>PDHW276GPT</t>
  </si>
  <si>
    <t>PDWH237JMQ</t>
  </si>
  <si>
    <t>PDXT901PPY</t>
  </si>
  <si>
    <t>PDJG498YWK</t>
  </si>
  <si>
    <t>PDEY344PZ6</t>
  </si>
  <si>
    <t>PDBT843RR4</t>
  </si>
  <si>
    <t>PDBR042ZHH</t>
  </si>
  <si>
    <t>PDPL119HAQ</t>
  </si>
  <si>
    <t>PDBD207ERC</t>
  </si>
  <si>
    <t>PDHP535RLW</t>
  </si>
  <si>
    <t>PDFD062BTW</t>
  </si>
  <si>
    <t>PDBK961FJ1</t>
  </si>
  <si>
    <t>PDMM720TJH</t>
  </si>
  <si>
    <t>PDGR591PBL</t>
  </si>
  <si>
    <t>PDYC012RKR</t>
  </si>
  <si>
    <t>PDFA237FXE</t>
  </si>
  <si>
    <t>PDNJ443ETG</t>
  </si>
  <si>
    <t>PDBY162TMB</t>
  </si>
  <si>
    <t>PDCF366ZNK</t>
  </si>
  <si>
    <t>PDRX791LAJ</t>
  </si>
  <si>
    <t>PDDG186LCW</t>
  </si>
  <si>
    <t>PDCM518KVM</t>
  </si>
  <si>
    <t>PDPP667BJ1</t>
  </si>
  <si>
    <t>PDWY011GR8</t>
  </si>
  <si>
    <t>PDZL485TYY</t>
  </si>
  <si>
    <t>PDLP335XP7</t>
  </si>
  <si>
    <t>PDDU389WVV</t>
  </si>
  <si>
    <t>PDVR930CXJ</t>
  </si>
  <si>
    <t>GUID</t>
  </si>
  <si>
    <t>BiosampleCatalogV5.Subject Information.NeuroDiagnosis</t>
  </si>
  <si>
    <t>PD</t>
  </si>
  <si>
    <t>HC</t>
  </si>
  <si>
    <t>MSA</t>
  </si>
  <si>
    <t>PSP</t>
  </si>
  <si>
    <t>ET</t>
  </si>
  <si>
    <t>Sample</t>
  </si>
  <si>
    <t>US80603148_258567810001_S01_GE1_1200_Jun14_1_1</t>
  </si>
  <si>
    <t>US80603148_258567810001_S01_GE1_1200_Jun14_1_2</t>
  </si>
  <si>
    <t>US80603148_258567810001_S01_GE1_1200_Jun14_1_3</t>
  </si>
  <si>
    <t>US80603148_258567810001_S01_GE1_1200_Jun14_1_4</t>
  </si>
  <si>
    <t>US80603148_258567810001_S01_GE1_1200_Jun14_2_1</t>
  </si>
  <si>
    <t>US80603148_258567810001_S01_GE1_1200_Jun14_2_2</t>
  </si>
  <si>
    <t>US80603148_258567810001_S01_GE1_1200_Jun14_2_3</t>
  </si>
  <si>
    <t>US80603148_258567810001_S01_GE1_1200_Jun14_2_4</t>
  </si>
  <si>
    <t>US80603148_258567810002_S01_GE1_1200_Jun14_1_1</t>
  </si>
  <si>
    <t>US80603148_258567810002_S01_GE1_1200_Jun14_1_2</t>
  </si>
  <si>
    <t>US80603148_258567810002_S01_GE1_1200_Jun14_1_3</t>
  </si>
  <si>
    <t>US80603148_258567810002_S01_GE1_1200_Jun14_1_4</t>
  </si>
  <si>
    <t>US80603148_258567810002_S01_GE1_1200_Jun14_2_1</t>
  </si>
  <si>
    <t>US80603148_258567810002_S01_GE1_1200_Jun14_2_2</t>
  </si>
  <si>
    <t>US80603148_258567810002_S01_GE1_1200_Jun14_2_3</t>
  </si>
  <si>
    <t>US80603148_258567810002_S01_GE1_1200_Jun14_2_4</t>
  </si>
  <si>
    <t>US80603148_258567810003_S01_GE1_1200_Jun14_1_1</t>
  </si>
  <si>
    <t>US80603148_258567810003_S01_GE1_1200_Jun14_1_2</t>
  </si>
  <si>
    <t>US80603148_258567810003_S01_GE1_1200_Jun14_1_3</t>
  </si>
  <si>
    <t>US80603148_258567810003_S01_GE1_1200_Jun14_1_4</t>
  </si>
  <si>
    <t>US80603148_258567810003_S01_GE1_1200_Jun14_2_1</t>
  </si>
  <si>
    <t>US80603148_258567810003_S01_GE1_1200_Jun14_2_2</t>
  </si>
  <si>
    <t>US80603148_258567810003_S01_GE1_1200_Jun14_2_3</t>
  </si>
  <si>
    <t>US80603148_258567810003_S01_GE1_1200_Jun14_2_4</t>
  </si>
  <si>
    <t>US80603148_258567810004_S01_GE1_1200_Jun14_1_1</t>
  </si>
  <si>
    <t>US80603148_258567810004_S01_GE1_1200_Jun14_1_2</t>
  </si>
  <si>
    <t>US80603148_258567810004_S01_GE1_1200_Jun14_1_3</t>
  </si>
  <si>
    <t>US80603148_258567810004_S01_GE1_1200_Jun14_1_4</t>
  </si>
  <si>
    <t>US80603148_258567810004_S01_GE1_1200_Jun14_2_1</t>
  </si>
  <si>
    <t>US80603148_258567810004_S01_GE1_1200_Jun14_2_2</t>
  </si>
  <si>
    <t>US80603148_258567810004_S01_GE1_1200_Jun14_2_3</t>
  </si>
  <si>
    <t>US80603148_258567810004_S01_GE1_1200_Jun14_2_4</t>
  </si>
  <si>
    <t>US80603148_258567810005_S01_GE1_1200_Jun14_1_1</t>
  </si>
  <si>
    <t>US80603148_258567810005_S01_GE1_1200_Jun14_1_2</t>
  </si>
  <si>
    <t>US80603148_258567810005_S01_GE1_1200_Jun14_1_3</t>
  </si>
  <si>
    <t>US80603148_258567810005_S01_GE1_1200_Jun14_1_4</t>
  </si>
  <si>
    <t>US80603148_258567810005_S01_GE1_1200_Jun14_2_1</t>
  </si>
  <si>
    <t>US80603148_258567810005_S01_GE1_1200_Jun14_2_2</t>
  </si>
  <si>
    <t>US80603148_258567810005_S01_GE1_1200_Jun14_2_3</t>
  </si>
  <si>
    <t>US80603148_258567810005_S01_GE1_1200_Jun14_2_4</t>
  </si>
  <si>
    <t>US80603148_258567810006_S01_GE1_1200_Jun14_1_1</t>
  </si>
  <si>
    <t>US80603148_258567810006_S01_GE1_1200_Jun14_1_2</t>
  </si>
  <si>
    <t>US80603148_258567810006_S01_GE1_1200_Jun14_1_3</t>
  </si>
  <si>
    <t>US80603148_258567810006_S01_GE1_1200_Jun14_1_4</t>
  </si>
  <si>
    <t>US80603148_258567810006_S01_GE1_1200_Jun14_2_1</t>
  </si>
  <si>
    <t>US80603148_258567810006_S01_GE1_1200_Jun14_2_2</t>
  </si>
  <si>
    <t>US80603148_258567810006_S01_GE1_1200_Jun14_2_3</t>
  </si>
  <si>
    <t>US80603148_258567810006_S01_GE1_1200_Jun14_2_4</t>
  </si>
  <si>
    <t>US80603148_258567810007_S01_GE1_1200_Jun14_1_1</t>
  </si>
  <si>
    <t>US80603148_258567810007_S01_GE1_1200_Jun14_1_2</t>
  </si>
  <si>
    <t>US80603148_258567810007_S01_GE1_1200_Jun14_1_3</t>
  </si>
  <si>
    <t>US80603148_258567810007_S01_GE1_1200_Jun14_1_4</t>
  </si>
  <si>
    <t>US80603148_258567810007_S01_GE1_1200_Jun14_2_1</t>
  </si>
  <si>
    <t>US80603148_258567810007_S01_GE1_1200_Jun14_2_2</t>
  </si>
  <si>
    <t>US80603148_258567810007_S01_GE1_1200_Jun14_2_3</t>
  </si>
  <si>
    <t>US80603148_258567810007_S01_GE1_1200_Jun14_2_4</t>
  </si>
  <si>
    <t>US80603148_258567810008_S01_GE1_1200_Jun14_1_1</t>
  </si>
  <si>
    <t>US80603148_258567810008_S01_GE1_1200_Jun14_1_2</t>
  </si>
  <si>
    <t>US80603148_258567810008_S01_GE1_1200_Jun14_1_3</t>
  </si>
  <si>
    <t>US80603148_258567810008_S01_GE1_1200_Jun14_1_4</t>
  </si>
  <si>
    <t>US80603148_258567810008_S01_GE1_1200_Jun14_2_1</t>
  </si>
  <si>
    <t>US80603148_258567810008_S01_GE1_1200_Jun14_2_2</t>
  </si>
  <si>
    <t>US80603148_258567810008_S01_GE1_1200_Jun14_2_3</t>
  </si>
  <si>
    <t>US80603148_258567810008_S01_GE1_1200_Jun14_2_4</t>
  </si>
  <si>
    <t>US80603148_258567810009_S01_GE1_1200_Jun14_1_1</t>
  </si>
  <si>
    <t>US80603148_258567810009_S01_GE1_1200_Jun14_1_2</t>
  </si>
  <si>
    <t>US80603148_258567810009_S01_GE1_1200_Jun14_1_3</t>
  </si>
  <si>
    <t>US80603148_258567810009_S01_GE1_1200_Jun14_1_4</t>
  </si>
  <si>
    <t>US80603148_258567810009_S01_GE1_1200_Jun14_2_1</t>
  </si>
  <si>
    <t>US80603148_258567810009_S01_GE1_1200_Jun14_2_2</t>
  </si>
  <si>
    <t>US80603148_258567810009_S01_GE1_1200_Jun14_2_3</t>
  </si>
  <si>
    <t>US80603148_258567810009_S01_GE1_1200_Jun14_2_4</t>
  </si>
  <si>
    <t>US80603148_258567810010_S01_GE1_1200_Jun14_1_1</t>
  </si>
  <si>
    <t>US80603148_258567810010_S01_GE1_1200_Jun14_1_2</t>
  </si>
  <si>
    <t>US80603148_258567810010_S01_GE1_1200_Jun14_1_3</t>
  </si>
  <si>
    <t>US80603148_258567810010_S01_GE1_1200_Jun14_1_4</t>
  </si>
  <si>
    <t>US80603148_258567810010_S01_GE1_1200_Jun14_2_1</t>
  </si>
  <si>
    <t>US80603148_258567810010_S01_GE1_1200_Jun14_2_2</t>
  </si>
  <si>
    <t>US80603148_258567810010_S01_GE1_1200_Jun14_2_3</t>
  </si>
  <si>
    <t>US80603148_258567810010_S01_GE1_1200_Jun14_2_4</t>
  </si>
  <si>
    <t>US80603148_258567810011_S01_GE1_1200_Jun14_1_1</t>
  </si>
  <si>
    <t>US80603148_258567810011_S01_GE1_1200_Jun14_1_2</t>
  </si>
  <si>
    <t>US80603148_258567810011_S01_GE1_1200_Jun14_1_3</t>
  </si>
  <si>
    <t>US80603148_258567810011_S01_GE1_1200_Jun14_1_4</t>
  </si>
  <si>
    <t>US80603148_258567810011_S01_GE1_1200_Jun14_2_1</t>
  </si>
  <si>
    <t>US80603148_258567810011_S01_GE1_1200_Jun14_2_2</t>
  </si>
  <si>
    <t>US80603148_258567810011_S01_GE1_1200_Jun14_2_3</t>
  </si>
  <si>
    <t>US80603148_258567810011_S01_GE1_1200_Jun14_2_4</t>
  </si>
  <si>
    <t>US80603148_258567810012_S01_GE1_1200_Jun14_1_1</t>
  </si>
  <si>
    <t>US80603148_258567810012_S01_GE1_1200_Jun14_1_2</t>
  </si>
  <si>
    <t>US80603148_258567810012_S01_GE1_1200_Jun14_1_3</t>
  </si>
  <si>
    <t>US80603148_258567810012_S01_GE1_1200_Jun14_1_4</t>
  </si>
  <si>
    <t>US80603148_258567810012_S01_GE1_1200_Jun14_2_1</t>
  </si>
  <si>
    <t>US80603148_258567810012_S01_GE1_1200_Jun14_2_2</t>
  </si>
  <si>
    <t>US80603148_258567810012_S01_GE1_1200_Jun14_2_3</t>
  </si>
  <si>
    <t>US80603148_258567810012_S01_GE1_1200_Jun14_2_4</t>
  </si>
  <si>
    <t>US80603148_258567810013_S01_GE1_1200_Jun14_1_1</t>
  </si>
  <si>
    <t>US80603148_258567810013_S01_GE1_1200_Jun14_1_2</t>
  </si>
  <si>
    <t>US80603148_258567810013_S01_GE1_1200_Jun14_1_3</t>
  </si>
  <si>
    <t>US80603148_258567810013_S01_GE1_1200_Jun14_1_4</t>
  </si>
  <si>
    <t>US80603148_258567810013_S01_GE1_1200_Jun14_2_1</t>
  </si>
  <si>
    <t>US80603148_258567810013_S01_GE1_1200_Jun14_2_2</t>
  </si>
  <si>
    <t>US80603148_258567810013_S01_GE1_1200_Jun14_2_3</t>
  </si>
  <si>
    <t>US80603148_258567810013_S01_GE1_1200_Jun14_2_4</t>
  </si>
  <si>
    <t>US80603148_258567810014_S01_GE1_1200_Jun14_1_1</t>
  </si>
  <si>
    <t>US80603148_258567810014_S01_GE1_1200_Jun14_1_2</t>
  </si>
  <si>
    <t>US80603148_258567810014_S01_GE1_1200_Jun14_1_3</t>
  </si>
  <si>
    <t>US80603148_258567810014_S01_GE1_1200_Jun14_1_4</t>
  </si>
  <si>
    <t>US80603148_258567810014_S01_GE1_1200_Jun14_2_1</t>
  </si>
  <si>
    <t>US80603148_258567810014_S01_GE1_1200_Jun14_2_2</t>
  </si>
  <si>
    <t>US80603148_258567810014_S01_GE1_1200_Jun14_2_3</t>
  </si>
  <si>
    <t>US80603148_258567810014_S01_GE1_1200_Jun14_2_4</t>
  </si>
  <si>
    <t>US80603148_258567810015_S01_GE1_1200_Jun14_1_1</t>
  </si>
  <si>
    <t>US80603148_258567810015_S01_GE1_1200_Jun14_1_2</t>
  </si>
  <si>
    <t>US80603148_258567810015_S01_GE1_1200_Jun14_1_3</t>
  </si>
  <si>
    <t>US80603148_258567810015_S01_GE1_1200_Jun14_1_4</t>
  </si>
  <si>
    <t>US80603148_258567810015_S01_GE1_1200_Jun14_2_1</t>
  </si>
  <si>
    <t>US80603148_258567810015_S01_GE1_1200_Jun14_2_2</t>
  </si>
  <si>
    <t>US80603148_258567810015_S01_GE1_1200_Jun14_2_3</t>
  </si>
  <si>
    <t>US80603148_258567810015_S01_GE1_1200_Jun14_2_4</t>
  </si>
  <si>
    <t>US80603148_258567810016_S01_GE1_1200_Jun14_1_1</t>
  </si>
  <si>
    <t>US80603148_258567810016_S01_GE1_1200_Jun14_1_2</t>
  </si>
  <si>
    <t>US80603148_258567810016_S01_GE1_1200_Jun14_1_3</t>
  </si>
  <si>
    <t>US80603148_258567810016_S01_GE1_1200_Jun14_1_4</t>
  </si>
  <si>
    <t>US80603148_258567810016_S01_GE1_1200_Jun14_2_1</t>
  </si>
  <si>
    <t>US80603148_258567810016_S01_GE1_1200_Jun14_2_2</t>
  </si>
  <si>
    <t>US80603148_258567810016_S01_GE1_1200_Jun14_2_3</t>
  </si>
  <si>
    <t>US80603148_258567810016_S01_GE1_1200_Jun14_2_4</t>
  </si>
  <si>
    <t>US80603148_258567810017_S01_GE1_1200_Jun14_1_1</t>
  </si>
  <si>
    <t>US80603148_258567810017_S01_GE1_1200_Jun14_1_2</t>
  </si>
  <si>
    <t>US80603148_258567810017_S01_GE1_1200_Jun14_1_3</t>
  </si>
  <si>
    <t>US80603148_258567810017_S01_GE1_1200_Jun14_1_4</t>
  </si>
  <si>
    <t>US80603148_258567810017_S01_GE1_1200_Jun14_2_1</t>
  </si>
  <si>
    <t>US80603148_258567810017_S01_GE1_1200_Jun14_2_2</t>
  </si>
  <si>
    <t>US80603148_258567810017_S01_GE1_1200_Jun14_2_3</t>
  </si>
  <si>
    <t>US80603148_258567810017_S01_GE1_1200_Jun14_2_4</t>
  </si>
  <si>
    <t>US80603148_258567810018_S01_GE1_1200_Jun14_1_1</t>
  </si>
  <si>
    <t>US80603148_258567810018_S01_GE1_1200_Jun14_1_2</t>
  </si>
  <si>
    <t>US80603148_258567810018_S01_GE1_1200_Jun14_1_3</t>
  </si>
  <si>
    <t>US80603148_258567810018_S01_GE1_1200_Jun14_1_4</t>
  </si>
  <si>
    <t>US80603148_258567810018_S01_GE1_1200_Jun14_2_1</t>
  </si>
  <si>
    <t>US80603148_258567810018_S01_GE1_1200_Jun14_2_2</t>
  </si>
  <si>
    <t>US80603148_258567810018_S01_GE1_1200_Jun14_2_3</t>
  </si>
  <si>
    <t>US80603148_258567810018_S01_GE1_1200_Jun14_2_4</t>
  </si>
  <si>
    <t>US80603148_258567810019_S01_GE1_1200_Jun14_1_1</t>
  </si>
  <si>
    <t>US80603148_258567810019_S01_GE1_1200_Jun14_1_2</t>
  </si>
  <si>
    <t>US80603148_258567810019_S01_GE1_1200_Jun14_1_3</t>
  </si>
  <si>
    <t>US80603148_258567810019_S01_GE1_1200_Jun14_1_4</t>
  </si>
  <si>
    <t>US80603148_258567810019_S01_GE1_1200_Jun14_2_1</t>
  </si>
  <si>
    <t>US80603148_258567810019_S01_GE1_1200_Jun14_2_2</t>
  </si>
  <si>
    <t>US80603148_258567810019_S01_GE1_1200_Jun14_2_3</t>
  </si>
  <si>
    <t>US80603148_258567810019_S01_GE1_1200_Jun14_2_4</t>
  </si>
  <si>
    <t>US80603148_258567810020_S01_GE1_1200_Jun14_1_1</t>
  </si>
  <si>
    <t>US80603148_258567810020_S01_GE1_1200_Jun14_1_2</t>
  </si>
  <si>
    <t>US80603148_258567810020_S01_GE1_1200_Jun14_1_3</t>
  </si>
  <si>
    <t>US80603148_258567810020_S01_GE1_1200_Jun14_1_4</t>
  </si>
  <si>
    <t>US80603148_258567810020_S01_GE1_1200_Jun14_2_1</t>
  </si>
  <si>
    <t>US80603148_258567810020_S01_GE1_1200_Jun14_2_2</t>
  </si>
  <si>
    <t>US80603148_258567810020_S01_GE1_1200_Jun14_2_3</t>
  </si>
  <si>
    <t>US80603148_258567810020_S01_GE1_1200_Jun14_2_4</t>
  </si>
  <si>
    <t>US80603148_258567810021_S01_GE1_1200_Jun14_1_1</t>
  </si>
  <si>
    <t>US80603148_258567810021_S01_GE1_1200_Jun14_1_2</t>
  </si>
  <si>
    <t>US80603148_258567810021_S01_GE1_1200_Jun14_1_3</t>
  </si>
  <si>
    <t>US80603148_258567810021_S01_GE1_1200_Jun14_1_4</t>
  </si>
  <si>
    <t>US80603148_258567810021_S01_GE1_1200_Jun14_2_1</t>
  </si>
  <si>
    <t>US80603148_258567810021_S01_GE1_1200_Jun14_2_2</t>
  </si>
  <si>
    <t>US80603148_258567810021_S01_GE1_1200_Jun14_2_3</t>
  </si>
  <si>
    <t>US80603148_258567810021_S01_GE1_1200_Jun14_2_4</t>
  </si>
  <si>
    <t>US80603148_258567810022_S01_GE1_1200_Jun14_1_1</t>
  </si>
  <si>
    <t>US80603148_258567810022_S01_GE1_1200_Jun14_1_2</t>
  </si>
  <si>
    <t>US80603148_258567810022_S01_GE1_1200_Jun14_1_3</t>
  </si>
  <si>
    <t>US80603148_258567810022_S01_GE1_1200_Jun14_1_4</t>
  </si>
  <si>
    <t>US80603148_258567810022_S01_GE1_1200_Jun14_2_1</t>
  </si>
  <si>
    <t>US80603148_258567810022_S01_GE1_1200_Jun14_2_2</t>
  </si>
  <si>
    <t>US80603148_258567810022_S01_GE1_1200_Jun14_2_3</t>
  </si>
  <si>
    <t>US80603148_258567810022_S01_GE1_1200_Jun14_2_4</t>
  </si>
  <si>
    <t>US80603148_258567810023_S01_GE1_1200_Jun14_1_1</t>
  </si>
  <si>
    <t>US80603148_258567810023_S01_GE1_1200_Jun14_1_2</t>
  </si>
  <si>
    <t>US80603148_258567810023_S01_GE1_1200_Jun14_1_3</t>
  </si>
  <si>
    <t>US80603148_258567810023_S01_GE1_1200_Jun14_1_4</t>
  </si>
  <si>
    <t>US80603148_258567810023_S01_GE1_1200_Jun14_2_1</t>
  </si>
  <si>
    <t>US80603148_258567810023_S01_GE1_1200_Jun14_2_2</t>
  </si>
  <si>
    <t>US80603148_258567810023_S01_GE1_1200_Jun14_2_3</t>
  </si>
  <si>
    <t>US80603148_258567810023_S01_GE1_1200_Jun14_2_4</t>
  </si>
  <si>
    <t>US80603148_258567810024_S01_GE1_1200_Jun14_1_1</t>
  </si>
  <si>
    <t>US80603148_258567810024_S01_GE1_1200_Jun14_1_2</t>
  </si>
  <si>
    <t>US80603148_258567810024_S01_GE1_1200_Jun14_1_3</t>
  </si>
  <si>
    <t>US80603148_258567810024_S01_GE1_1200_Jun14_1_4</t>
  </si>
  <si>
    <t>US80603148_258567810024_S01_GE1_1200_Jun14_2_1</t>
  </si>
  <si>
    <t>US80603148_258567810024_S01_GE1_1200_Jun14_2_2</t>
  </si>
  <si>
    <t>US80603148_258567810024_S01_GE1_1200_Jun14_2_3</t>
  </si>
  <si>
    <t>US80603148_258567810024_S01_GE1_1200_Jun14_2_4</t>
  </si>
  <si>
    <t>US80603148_258567810025_S01_GE1_1200_Jun14_1_1</t>
  </si>
  <si>
    <t>US80603148_258567810025_S01_GE1_1200_Jun14_1_2</t>
  </si>
  <si>
    <t>US80603148_258567810025_S01_GE1_1200_Jun14_1_3</t>
  </si>
  <si>
    <t>US80603148_258567810025_S01_GE1_1200_Jun14_1_4</t>
  </si>
  <si>
    <t>US80603148_258567810025_S01_GE1_1200_Jun14_2_1</t>
  </si>
  <si>
    <t>US80603148_258567810025_S01_GE1_1200_Jun14_2_2</t>
  </si>
  <si>
    <t>US80603148_258567810025_S01_GE1_1200_Jun14_2_3</t>
  </si>
  <si>
    <t>US80603148_258567810025_S01_GE1_1200_Jun14_2_4</t>
  </si>
  <si>
    <t>US80603148_258567810026_S01_GE1_1200_Jun14_1_1</t>
  </si>
  <si>
    <t>US80603148_258567810026_S01_GE1_1200_Jun14_1_2</t>
  </si>
  <si>
    <t>US80603148_258567810026_S01_GE1_1200_Jun14_1_3</t>
  </si>
  <si>
    <t>US80603148_258567810026_S01_GE1_1200_Jun14_1_4</t>
  </si>
  <si>
    <t>US80603148_258567810026_S01_GE1_1200_Jun14_2_1</t>
  </si>
  <si>
    <t>US80603148_258567810026_S01_GE1_1200_Jun14_2_2</t>
  </si>
  <si>
    <t>US80603148_258567810026_S01_GE1_1200_Jun14_2_3</t>
  </si>
  <si>
    <t>US80603148_258567810026_S01_GE1_1200_Jun14_2_4</t>
  </si>
  <si>
    <t>US80603148_258567810027_S01_GE1_1200_Jun14_1_1</t>
  </si>
  <si>
    <t>US80603148_258567810027_S01_GE1_1200_Jun14_1_2</t>
  </si>
  <si>
    <t>US80603148_258567810027_S01_GE1_1200_Jun14_1_3</t>
  </si>
  <si>
    <t>US80603148_258567810027_S01_GE1_1200_Jun14_1_4</t>
  </si>
  <si>
    <t>US80603148_258567810027_S01_GE1_1200_Jun14_2_1</t>
  </si>
  <si>
    <t>US80603148_258567810027_S01_GE1_1200_Jun14_2_2</t>
  </si>
  <si>
    <t>US80603148_258567810027_S01_GE1_1200_Jun14_2_3</t>
  </si>
  <si>
    <t>US80603148_258567810027_S01_GE1_1200_Jun14_2_4</t>
  </si>
  <si>
    <t>US80603148_258567810028_S01_GE1_1200_Jun14_1_1</t>
  </si>
  <si>
    <t>US80603148_258567810028_S01_GE1_1200_Jun14_1_2</t>
  </si>
  <si>
    <t>US80603148_258567810028_S01_GE1_1200_Jun14_1_3</t>
  </si>
  <si>
    <t>US80603148_258567810028_S01_GE1_1200_Jun14_1_4</t>
  </si>
  <si>
    <t>US80603148_258567810028_S01_GE1_1200_Jun14_2_1</t>
  </si>
  <si>
    <t>US80603148_258567810028_S01_GE1_1200_Jun14_2_2</t>
  </si>
  <si>
    <t>US80603148_258567810028_S01_GE1_1200_Jun14_2_3</t>
  </si>
  <si>
    <t>US80603148_258567810028_S01_GE1_1200_Jun14_2_4</t>
  </si>
  <si>
    <t>US80603148_258567810029_S01_GE1_1200_Jun14_1_1</t>
  </si>
  <si>
    <t>US80603148_258567810029_S01_GE1_1200_Jun14_1_2</t>
  </si>
  <si>
    <t>US80603148_258567810029_S01_GE1_1200_Jun14_1_3</t>
  </si>
  <si>
    <t>US80603148_258567810029_S01_GE1_1200_Jun14_1_4</t>
  </si>
  <si>
    <t>US80603148_258567810029_S01_GE1_1200_Jun14_2_1</t>
  </si>
  <si>
    <t>US80603148_258567810029_S01_GE1_1200_Jun14_2_2</t>
  </si>
  <si>
    <t>US80603148_258567810029_S01_GE1_1200_Jun14_2_3</t>
  </si>
  <si>
    <t>US80603148_258567810029_S01_GE1_1200_Jun14_2_4</t>
  </si>
  <si>
    <t>US80603148_258567810030_S01_GE1_1200_Jun14_1_1</t>
  </si>
  <si>
    <t>US80603148_258567810030_S01_GE1_1200_Jun14_1_2</t>
  </si>
  <si>
    <t>US80603148_258567810030_S01_GE1_1200_Jun14_1_3</t>
  </si>
  <si>
    <t>US80603148_258567810030_S01_GE1_1200_Jun14_1_4</t>
  </si>
  <si>
    <t>US80603148_258567810030_S01_GE1_1200_Jun14_2_1</t>
  </si>
  <si>
    <t>US80603148_258567810030_S01_GE1_1200_Jun14_2_2</t>
  </si>
  <si>
    <t>US80603148_258567810030_S01_GE1_1200_Jun14_2_3</t>
  </si>
  <si>
    <t>US80603148_258567810030_S01_GE1_1200_Jun14_2_4</t>
  </si>
  <si>
    <t>US80603148_258567810031_S01_GE1_1200_Jun14_1_1</t>
  </si>
  <si>
    <t>US80603148_258567810031_S01_GE1_1200_Jun14_1_2</t>
  </si>
  <si>
    <t>US80603148_258567810031_S01_GE1_1200_Jun14_1_3</t>
  </si>
  <si>
    <t>US80603148_258567810031_S01_GE1_1200_Jun14_1_4</t>
  </si>
  <si>
    <t>US80603148_258567810031_S01_GE1_1200_Jun14_2_1</t>
  </si>
  <si>
    <t>US80603148_258567810031_S01_GE1_1200_Jun14_2_2</t>
  </si>
  <si>
    <t>US80603148_258567810031_S01_GE1_1200_Jun14_2_3</t>
  </si>
  <si>
    <t>US80603148_258567810031_S01_GE1_1200_Jun14_2_4</t>
  </si>
  <si>
    <t>US80603148_258567810034_S01_GE1_1200_Jun14_1_1</t>
  </si>
  <si>
    <t>US80603148_258567810034_S01_GE1_1200_Jun14_1_2</t>
  </si>
  <si>
    <t>US80603148_258567810034_S01_GE1_1200_Jun14_1_3</t>
  </si>
  <si>
    <t>US80603148_258567810034_S01_GE1_1200_Jun14_1_4</t>
  </si>
  <si>
    <t>US80603148_258567810034_S01_GE1_1200_Jun14_2_1</t>
  </si>
  <si>
    <t>US80603148_258567810034_S01_GE1_1200_Jun14_2_2</t>
  </si>
  <si>
    <t>US80603148_258567810034_S01_GE1_1200_Jun14_2_3</t>
  </si>
  <si>
    <t>US80603148_258567810034_S01_GE1_1200_Jun14_2_4</t>
  </si>
  <si>
    <t>US80603148_258567810035_S01_GE1_1200_Jun14_1_1</t>
  </si>
  <si>
    <t>US80603148_258567810035_S01_GE1_1200_Jun14_1_2</t>
  </si>
  <si>
    <t>US80603148_258567810035_S01_GE1_1200_Jun14_1_3</t>
  </si>
  <si>
    <t>US80603148_258567810035_S01_GE1_1200_Jun14_1_4</t>
  </si>
  <si>
    <t>US80603148_258567810035_S01_GE1_1200_Jun14_2_1</t>
  </si>
  <si>
    <t>US80603148_258567810035_S01_GE1_1200_Jun14_2_2</t>
  </si>
  <si>
    <t>US80603148_258567810035_S01_GE1_1200_Jun14_2_3</t>
  </si>
  <si>
    <t>US80603148_258567810035_S01_GE1_1200_Jun14_2_4</t>
  </si>
  <si>
    <t>US80603148_258567810036_S01_GE1_1200_Jun14_1_1</t>
  </si>
  <si>
    <t>US80603148_258567810036_S01_GE1_1200_Jun14_1_2</t>
  </si>
  <si>
    <t>US80603148_258567810036_S01_GE1_1200_Jun14_1_3</t>
  </si>
  <si>
    <t>US80603148_258567810036_S01_GE1_1200_Jun14_1_4</t>
  </si>
  <si>
    <t>US80603148_258567810036_S01_GE1_1200_Jun14_2_1</t>
  </si>
  <si>
    <t>US80603148_258567810036_S01_GE1_1200_Jun14_2_2</t>
  </si>
  <si>
    <t>US80603148_258567810036_S01_GE1_1200_Jun14_2_3</t>
  </si>
  <si>
    <t>US80603148_258567810036_S01_GE1_1200_Jun14_2_4</t>
  </si>
  <si>
    <t>US80603148_258567810037_S01_GE1_1200_Jun14_1_1</t>
  </si>
  <si>
    <t>US80603148_258567810037_S01_GE1_1200_Jun14_1_2</t>
  </si>
  <si>
    <t>US80603148_258567810037_S01_GE1_1200_Jun14_1_3</t>
  </si>
  <si>
    <t>US80603148_258567810037_S01_GE1_1200_Jun14_1_4</t>
  </si>
  <si>
    <t>US80603148_258567810037_S01_GE1_1200_Jun14_2_1</t>
  </si>
  <si>
    <t>US80603148_258567810037_S01_GE1_1200_Jun14_2_2</t>
  </si>
  <si>
    <t>US80603148_258567810037_S01_GE1_1200_Jun14_2_3</t>
  </si>
  <si>
    <t>US80603148_258567810037_S01_GE1_1200_Jun14_2_4</t>
  </si>
  <si>
    <t>US80603148_258567810038_S01_GE1_1200_Jun14_1_1</t>
  </si>
  <si>
    <t>US80603148_258567810038_S01_GE1_1200_Jun14_1_2</t>
  </si>
  <si>
    <t>US80603148_258567810038_S01_GE1_1200_Jun14_1_3</t>
  </si>
  <si>
    <t>US80603148_258567810038_S01_GE1_1200_Jun14_1_4</t>
  </si>
  <si>
    <t>US80603148_258567810038_S01_GE1_1200_Jun14_2_1</t>
  </si>
  <si>
    <t>US80603148_258567810038_S01_GE1_1200_Jun14_2_2</t>
  </si>
  <si>
    <t>US80603148_258567810038_S01_GE1_1200_Jun14_2_3</t>
  </si>
  <si>
    <t>US80603148_258567810038_S01_GE1_1200_Jun14_2_4</t>
  </si>
  <si>
    <t>COO6187A25</t>
  </si>
  <si>
    <t>COO6187A26</t>
  </si>
  <si>
    <t>COO6187A27</t>
  </si>
  <si>
    <t>COO6187A28</t>
  </si>
  <si>
    <t>COO6187A29</t>
  </si>
  <si>
    <t>COO6187A30</t>
  </si>
  <si>
    <t>COO6187A31</t>
  </si>
  <si>
    <t>COO6187A32</t>
  </si>
  <si>
    <t>COO6187A09</t>
  </si>
  <si>
    <t>COO6187A10</t>
  </si>
  <si>
    <t>COO6187A11</t>
  </si>
  <si>
    <t>COO6187A12</t>
  </si>
  <si>
    <t>COO6187A13</t>
  </si>
  <si>
    <t>COO6187A14</t>
  </si>
  <si>
    <t>COO6187A15</t>
  </si>
  <si>
    <t>COO6187A16</t>
  </si>
  <si>
    <t>COO6187A097</t>
  </si>
  <si>
    <t>COO6187A098</t>
  </si>
  <si>
    <t>COO6187A099</t>
  </si>
  <si>
    <t>COO6187A100</t>
  </si>
  <si>
    <t>COO6187A101</t>
  </si>
  <si>
    <t>COO6187A102</t>
  </si>
  <si>
    <t>COO6187A103</t>
  </si>
  <si>
    <t>COO6187A104</t>
  </si>
  <si>
    <t>COO6187A33</t>
  </si>
  <si>
    <t>COO6187A34</t>
  </si>
  <si>
    <t>COO6187A35</t>
  </si>
  <si>
    <t>COO6187A36</t>
  </si>
  <si>
    <t>COO6187A37</t>
  </si>
  <si>
    <t>COO6187A38</t>
  </si>
  <si>
    <t>COO6187A39</t>
  </si>
  <si>
    <t>COO6187A40</t>
  </si>
  <si>
    <t>COO6187A105</t>
  </si>
  <si>
    <t>COO6187A106</t>
  </si>
  <si>
    <t>COO6187A107</t>
  </si>
  <si>
    <t>COO6187A108</t>
  </si>
  <si>
    <t>COO6187A109</t>
  </si>
  <si>
    <t>COO6187A110</t>
  </si>
  <si>
    <t>COO6187A111</t>
  </si>
  <si>
    <t>COO6187A112</t>
  </si>
  <si>
    <t>COO6187A273</t>
  </si>
  <si>
    <t>COO6187A274</t>
  </si>
  <si>
    <t>COO6187A275</t>
  </si>
  <si>
    <t>COO6187A276</t>
  </si>
  <si>
    <t>COO6187A277</t>
  </si>
  <si>
    <t>COO6187A278</t>
  </si>
  <si>
    <t>COO6187A279</t>
  </si>
  <si>
    <t>COO6187A280</t>
  </si>
  <si>
    <t>COO6187A209</t>
  </si>
  <si>
    <t>COO6187A210</t>
  </si>
  <si>
    <t>COO6187A211</t>
  </si>
  <si>
    <t>COO6187A212</t>
  </si>
  <si>
    <t>COO6187A213</t>
  </si>
  <si>
    <t>COO6187A214</t>
  </si>
  <si>
    <t>COO6187A215</t>
  </si>
  <si>
    <t>COO6187A216</t>
  </si>
  <si>
    <t>COO6187A113</t>
  </si>
  <si>
    <t>COO6187A114</t>
  </si>
  <si>
    <t>COO6187A115</t>
  </si>
  <si>
    <t>COO6187A116</t>
  </si>
  <si>
    <t>COO6187A117</t>
  </si>
  <si>
    <t>COO6187A118</t>
  </si>
  <si>
    <t>COO6187A119</t>
  </si>
  <si>
    <t>COO6187A120</t>
  </si>
  <si>
    <t>COO6187A73</t>
  </si>
  <si>
    <t>COO6187A74</t>
  </si>
  <si>
    <t>COO6187A75</t>
  </si>
  <si>
    <t>COO6187A76</t>
  </si>
  <si>
    <t>COO6187A77</t>
  </si>
  <si>
    <t>COO6187A78</t>
  </si>
  <si>
    <t>COO6187A79</t>
  </si>
  <si>
    <t>COO6187A80</t>
  </si>
  <si>
    <t>COO6187A169</t>
  </si>
  <si>
    <t>COO6187A170</t>
  </si>
  <si>
    <t>COO6187A171</t>
  </si>
  <si>
    <t>COO6187A172</t>
  </si>
  <si>
    <t>COO6187A173</t>
  </si>
  <si>
    <t>COO6187A174</t>
  </si>
  <si>
    <t>COO6187A175</t>
  </si>
  <si>
    <t>COO6187A176</t>
  </si>
  <si>
    <t>COO6187A161</t>
  </si>
  <si>
    <t>COO6187A162</t>
  </si>
  <si>
    <t>COO6187A163</t>
  </si>
  <si>
    <t>COO6187A164</t>
  </si>
  <si>
    <t>COO6187A165</t>
  </si>
  <si>
    <t>COO6187A166</t>
  </si>
  <si>
    <t>COO6187A167</t>
  </si>
  <si>
    <t>COO6187A168</t>
  </si>
  <si>
    <t>COO6187A225</t>
  </si>
  <si>
    <t>COO6187A226</t>
  </si>
  <si>
    <t>COO6187A227</t>
  </si>
  <si>
    <t>COO6187A228</t>
  </si>
  <si>
    <t>COO6187A229</t>
  </si>
  <si>
    <t>COO6187A230</t>
  </si>
  <si>
    <t>COO6187A231</t>
  </si>
  <si>
    <t>COO6187A232</t>
  </si>
  <si>
    <t>COO6187A249</t>
  </si>
  <si>
    <t>COO6187A250</t>
  </si>
  <si>
    <t>COO6187A251</t>
  </si>
  <si>
    <t>COO6187A252</t>
  </si>
  <si>
    <t>COO6187A253</t>
  </si>
  <si>
    <t>COO6187A254</t>
  </si>
  <si>
    <t>COO6187A255</t>
  </si>
  <si>
    <t>COO6187A256</t>
  </si>
  <si>
    <t>COO6187A145</t>
  </si>
  <si>
    <t>COO6187A146</t>
  </si>
  <si>
    <t>COO6187A147</t>
  </si>
  <si>
    <t>COO6187A148</t>
  </si>
  <si>
    <t>COO6187A149</t>
  </si>
  <si>
    <t>COO6187A150</t>
  </si>
  <si>
    <t>COO6187A151</t>
  </si>
  <si>
    <t>COO6187A152</t>
  </si>
  <si>
    <t>COO6187A193</t>
  </si>
  <si>
    <t>COO6187A194</t>
  </si>
  <si>
    <t>COO6187A195</t>
  </si>
  <si>
    <t>COO6187A196</t>
  </si>
  <si>
    <t>COO6187A197</t>
  </si>
  <si>
    <t>COO6187A198</t>
  </si>
  <si>
    <t>COO6187A199</t>
  </si>
  <si>
    <t>COO6187A200</t>
  </si>
  <si>
    <t>COO6187A17</t>
  </si>
  <si>
    <t>COO6187A18</t>
  </si>
  <si>
    <t>COO6187A19</t>
  </si>
  <si>
    <t>COO6187A20</t>
  </si>
  <si>
    <t>COO6187A21</t>
  </si>
  <si>
    <t>COO6187A22</t>
  </si>
  <si>
    <t>COO6187A23</t>
  </si>
  <si>
    <t>COO6187A24</t>
  </si>
  <si>
    <t>COO6187A217</t>
  </si>
  <si>
    <t>COO6187A218</t>
  </si>
  <si>
    <t>COO6187A219</t>
  </si>
  <si>
    <t>COO6187A220</t>
  </si>
  <si>
    <t>COO6187A221</t>
  </si>
  <si>
    <t>COO6187A222</t>
  </si>
  <si>
    <t>COO6187A223</t>
  </si>
  <si>
    <t>COO6187A224</t>
  </si>
  <si>
    <t>COO6187A153</t>
  </si>
  <si>
    <t>COO6187A154</t>
  </si>
  <si>
    <t>COO6187A155</t>
  </si>
  <si>
    <t>COO6187A156</t>
  </si>
  <si>
    <t>COO6187A157</t>
  </si>
  <si>
    <t>COO6187A158</t>
  </si>
  <si>
    <t>COO6187A159</t>
  </si>
  <si>
    <t>COO6187A160</t>
  </si>
  <si>
    <t>COO6187A281</t>
  </si>
  <si>
    <t>COO6187A282</t>
  </si>
  <si>
    <t>COO6187A283</t>
  </si>
  <si>
    <t>COO6187A284</t>
  </si>
  <si>
    <t>COO6187A285</t>
  </si>
  <si>
    <t>COO6187A286</t>
  </si>
  <si>
    <t>COO6187A287</t>
  </si>
  <si>
    <t>COO6187A288</t>
  </si>
  <si>
    <t>COO6187A177</t>
  </si>
  <si>
    <t>COO6187A178</t>
  </si>
  <si>
    <t>COO6187A179</t>
  </si>
  <si>
    <t>COO6187A180</t>
  </si>
  <si>
    <t>COO6187A181</t>
  </si>
  <si>
    <t>COO6187A182</t>
  </si>
  <si>
    <t>COO6187A183</t>
  </si>
  <si>
    <t>COO6187A184</t>
  </si>
  <si>
    <t>COO6187A121</t>
  </si>
  <si>
    <t>COO6187A122</t>
  </si>
  <si>
    <t>COO6187A123</t>
  </si>
  <si>
    <t>COO6187A124</t>
  </si>
  <si>
    <t>COO6187A125</t>
  </si>
  <si>
    <t>COO6187A126</t>
  </si>
  <si>
    <t>COO6187A127</t>
  </si>
  <si>
    <t>COO6187A128</t>
  </si>
  <si>
    <t>COO6187A49</t>
  </si>
  <si>
    <t>COO6187A50</t>
  </si>
  <si>
    <t>COO6187A51</t>
  </si>
  <si>
    <t>COO6187A52</t>
  </si>
  <si>
    <t>COO6187A53</t>
  </si>
  <si>
    <t>COO6187A54</t>
  </si>
  <si>
    <t>COO6187A55</t>
  </si>
  <si>
    <t>COO6187A56</t>
  </si>
  <si>
    <t>COO6187A201</t>
  </si>
  <si>
    <t>COO6187A202</t>
  </si>
  <si>
    <t>COO6187A203</t>
  </si>
  <si>
    <t>COO6187A204</t>
  </si>
  <si>
    <t>COO6187A205</t>
  </si>
  <si>
    <t>COO6187A206</t>
  </si>
  <si>
    <t>COO6187A207</t>
  </si>
  <si>
    <t>COO6187A208</t>
  </si>
  <si>
    <t>COO6187A265</t>
  </si>
  <si>
    <t>COO6187A266</t>
  </si>
  <si>
    <t>COO6187A267</t>
  </si>
  <si>
    <t>COO6187A268</t>
  </si>
  <si>
    <t>COO6187A269</t>
  </si>
  <si>
    <t>COO6187A270</t>
  </si>
  <si>
    <t>COO6187A271</t>
  </si>
  <si>
    <t>COO6187A272</t>
  </si>
  <si>
    <t>COO6187A129</t>
  </si>
  <si>
    <t>COO6187A130</t>
  </si>
  <si>
    <t>COO6187A131</t>
  </si>
  <si>
    <t>COO6187A132</t>
  </si>
  <si>
    <t>COO6187A133</t>
  </si>
  <si>
    <t>COO6187A134</t>
  </si>
  <si>
    <t>COO6187A135</t>
  </si>
  <si>
    <t>COO6187A136</t>
  </si>
  <si>
    <t>COO6187A01</t>
  </si>
  <si>
    <t>COO6187A02</t>
  </si>
  <si>
    <t>COO6187A03</t>
  </si>
  <si>
    <t>COO6187A04</t>
  </si>
  <si>
    <t>COO6187A05</t>
  </si>
  <si>
    <t>COO6187A06</t>
  </si>
  <si>
    <t>COO6187A07</t>
  </si>
  <si>
    <t>COO6187A08</t>
  </si>
  <si>
    <t>COO6187A233</t>
  </si>
  <si>
    <t>COO6187A234</t>
  </si>
  <si>
    <t>COO6187A235</t>
  </si>
  <si>
    <t>COO6187A236</t>
  </si>
  <si>
    <t>COO6187A237</t>
  </si>
  <si>
    <t>COO6187A238</t>
  </si>
  <si>
    <t>COO6187A239</t>
  </si>
  <si>
    <t>COO6187A240</t>
  </si>
  <si>
    <t>COO6187A185</t>
  </si>
  <si>
    <t>COO6187A186</t>
  </si>
  <si>
    <t>COO6187A187</t>
  </si>
  <si>
    <t>COO6187A188</t>
  </si>
  <si>
    <t>COO6187A189</t>
  </si>
  <si>
    <t>COO6187A190</t>
  </si>
  <si>
    <t>COO6187A191</t>
  </si>
  <si>
    <t>COO6187A192</t>
  </si>
  <si>
    <t>COO6187A65</t>
  </si>
  <si>
    <t>COO6187A66</t>
  </si>
  <si>
    <t>COO6187A67</t>
  </si>
  <si>
    <t>COO6187A68</t>
  </si>
  <si>
    <t>COO6187A69</t>
  </si>
  <si>
    <t>COO6187A70</t>
  </si>
  <si>
    <t>COO6187A71</t>
  </si>
  <si>
    <t>COO6187A72</t>
  </si>
  <si>
    <t>COO6187A81</t>
  </si>
  <si>
    <t>COO6187A82</t>
  </si>
  <si>
    <t>COO6187A83</t>
  </si>
  <si>
    <t>COO6187A84</t>
  </si>
  <si>
    <t>COO6187A85</t>
  </si>
  <si>
    <t>COO6187A86</t>
  </si>
  <si>
    <t>COO6187A87</t>
  </si>
  <si>
    <t>COO6187A88</t>
  </si>
  <si>
    <t>COO6187A241</t>
  </si>
  <si>
    <t>COO6187A242</t>
  </si>
  <si>
    <t>COO6187A243</t>
  </si>
  <si>
    <t>COO6187A244</t>
  </si>
  <si>
    <t>COO6187A245</t>
  </si>
  <si>
    <t>COO6187A246</t>
  </si>
  <si>
    <t>COO6187A247</t>
  </si>
  <si>
    <t>COO6187A248</t>
  </si>
  <si>
    <t>COO6187A89</t>
  </si>
  <si>
    <t>COO6187A90</t>
  </si>
  <si>
    <t>COO6187A91</t>
  </si>
  <si>
    <t>COO6187A92</t>
  </si>
  <si>
    <t>COO6187A93</t>
  </si>
  <si>
    <t>COO6187A94</t>
  </si>
  <si>
    <t>COO6187A95</t>
  </si>
  <si>
    <t>COO6187A96</t>
  </si>
  <si>
    <t>COO6187A57</t>
  </si>
  <si>
    <t>COO6187A58</t>
  </si>
  <si>
    <t>COO6187A59</t>
  </si>
  <si>
    <t>COO6187A60</t>
  </si>
  <si>
    <t>COO6187A61</t>
  </si>
  <si>
    <t>COO6187A62</t>
  </si>
  <si>
    <t>COO6187A63</t>
  </si>
  <si>
    <t>COO6187A64</t>
  </si>
  <si>
    <t>COO6187A41</t>
  </si>
  <si>
    <t>COO6187A42</t>
  </si>
  <si>
    <t>COO6187A43</t>
  </si>
  <si>
    <t>COO6187A44</t>
  </si>
  <si>
    <t>COO6187A45</t>
  </si>
  <si>
    <t>COO6187A46</t>
  </si>
  <si>
    <t>COO6187A47</t>
  </si>
  <si>
    <t>COO6187A48</t>
  </si>
  <si>
    <t>COO6187A257</t>
  </si>
  <si>
    <t>COO6187A258</t>
  </si>
  <si>
    <t>COO6187A259</t>
  </si>
  <si>
    <t>COO6187A260</t>
  </si>
  <si>
    <t>COO6187A261</t>
  </si>
  <si>
    <t>COO6187A262</t>
  </si>
  <si>
    <t>COO6187A263</t>
  </si>
  <si>
    <t>COO6187A264</t>
  </si>
  <si>
    <t>COO6187A137</t>
  </si>
  <si>
    <t>COO6187A138</t>
  </si>
  <si>
    <t>COO6187A139</t>
  </si>
  <si>
    <t>COO6187A140</t>
  </si>
  <si>
    <t>COO6187A141</t>
  </si>
  <si>
    <t>COO6187A142</t>
  </si>
  <si>
    <t>COO6187A143</t>
  </si>
  <si>
    <t>COO6187A144</t>
  </si>
  <si>
    <t>Sample/Name</t>
  </si>
  <si>
    <t>Name-NIH PDBP</t>
  </si>
  <si>
    <t>LIMS ID</t>
  </si>
  <si>
    <t>0003669408</t>
  </si>
  <si>
    <t xml:space="preserve">COO6187A1 </t>
  </si>
  <si>
    <t>PD0021-8571</t>
  </si>
  <si>
    <t xml:space="preserve">PD0021-8571 </t>
  </si>
  <si>
    <t xml:space="preserve">COO6187A2 </t>
  </si>
  <si>
    <t>0003652741</t>
  </si>
  <si>
    <t xml:space="preserve">COO6187A3 </t>
  </si>
  <si>
    <t>PD0030-7287</t>
  </si>
  <si>
    <t xml:space="preserve">PD0030-7287 </t>
  </si>
  <si>
    <t xml:space="preserve">COO6187A4 </t>
  </si>
  <si>
    <t>PD0026-5989</t>
  </si>
  <si>
    <t xml:space="preserve">PD0026-5989 </t>
  </si>
  <si>
    <t xml:space="preserve">COO6187A5 </t>
  </si>
  <si>
    <t>0003656566</t>
  </si>
  <si>
    <t xml:space="preserve">COO6187A6 </t>
  </si>
  <si>
    <t>0003649068</t>
  </si>
  <si>
    <t xml:space="preserve">COO6187A7 </t>
  </si>
  <si>
    <t>0003008426</t>
  </si>
  <si>
    <t xml:space="preserve">COO6187A8 </t>
  </si>
  <si>
    <t>0003660361</t>
  </si>
  <si>
    <t xml:space="preserve">COO6187A9 </t>
  </si>
  <si>
    <t>PD0022-3138</t>
  </si>
  <si>
    <t xml:space="preserve">PD0022-3138 </t>
  </si>
  <si>
    <t xml:space="preserve">COO6187A10 </t>
  </si>
  <si>
    <t>PD0027-1461</t>
  </si>
  <si>
    <t xml:space="preserve">PD0027-1461 </t>
  </si>
  <si>
    <t xml:space="preserve">COO6187A11 </t>
  </si>
  <si>
    <t>0003667544</t>
  </si>
  <si>
    <t xml:space="preserve">COO6187A12 </t>
  </si>
  <si>
    <t>0003654730</t>
  </si>
  <si>
    <t xml:space="preserve">COO6187A13 </t>
  </si>
  <si>
    <t>PD0027-1969</t>
  </si>
  <si>
    <t xml:space="preserve">PD0027-1969 </t>
  </si>
  <si>
    <t xml:space="preserve">COO6187A14 </t>
  </si>
  <si>
    <t>0004235661</t>
  </si>
  <si>
    <t xml:space="preserve">COO6187A15 </t>
  </si>
  <si>
    <t>0003567416</t>
  </si>
  <si>
    <t xml:space="preserve">COO6187A16 </t>
  </si>
  <si>
    <t>0003654785</t>
  </si>
  <si>
    <t xml:space="preserve">COO6187A17 </t>
  </si>
  <si>
    <t>PD0027-5791</t>
  </si>
  <si>
    <t xml:space="preserve">PD0027-5791 </t>
  </si>
  <si>
    <t xml:space="preserve">COO6187A18 </t>
  </si>
  <si>
    <t>0003643789</t>
  </si>
  <si>
    <t xml:space="preserve">COO6187A19 </t>
  </si>
  <si>
    <t>0003652888</t>
  </si>
  <si>
    <t xml:space="preserve">COO6187A20 </t>
  </si>
  <si>
    <t>PD0027-0794</t>
  </si>
  <si>
    <t xml:space="preserve">PD0027-0794 </t>
  </si>
  <si>
    <t xml:space="preserve">COO6187A21 </t>
  </si>
  <si>
    <t>0003642502</t>
  </si>
  <si>
    <t xml:space="preserve">COO6187A22 </t>
  </si>
  <si>
    <t>0003643495</t>
  </si>
  <si>
    <t xml:space="preserve">COO6187A23 </t>
  </si>
  <si>
    <t>0003667297</t>
  </si>
  <si>
    <t xml:space="preserve">COO6187A24 </t>
  </si>
  <si>
    <t>PD0022-2894</t>
  </si>
  <si>
    <t xml:space="preserve">PD0022-2894 </t>
  </si>
  <si>
    <t xml:space="preserve">COO6187A25 </t>
  </si>
  <si>
    <t>0003662436</t>
  </si>
  <si>
    <t xml:space="preserve">COO6187A26 </t>
  </si>
  <si>
    <t>0003008583</t>
  </si>
  <si>
    <t xml:space="preserve">COO6187A27 </t>
  </si>
  <si>
    <t>0003661875</t>
  </si>
  <si>
    <t xml:space="preserve">COO6187A28 </t>
  </si>
  <si>
    <t>0003676371</t>
  </si>
  <si>
    <t xml:space="preserve">COO6187A29 </t>
  </si>
  <si>
    <t>0003652901</t>
  </si>
  <si>
    <t xml:space="preserve">COO6187A30 </t>
  </si>
  <si>
    <t>0003663789</t>
  </si>
  <si>
    <t xml:space="preserve">COO6187A31 </t>
  </si>
  <si>
    <t>0003007955</t>
  </si>
  <si>
    <t xml:space="preserve">COO6187A32 </t>
  </si>
  <si>
    <t>0001045651</t>
  </si>
  <si>
    <t xml:space="preserve">COO6187A33 </t>
  </si>
  <si>
    <t>0003699093</t>
  </si>
  <si>
    <t xml:space="preserve">COO6187A34 </t>
  </si>
  <si>
    <t>0003642909</t>
  </si>
  <si>
    <t xml:space="preserve">COO6187A35 </t>
  </si>
  <si>
    <t>0003008451</t>
  </si>
  <si>
    <t xml:space="preserve">COO6187A36 </t>
  </si>
  <si>
    <t>PD0022-0495</t>
  </si>
  <si>
    <t xml:space="preserve">PD0022-0495 </t>
  </si>
  <si>
    <t xml:space="preserve">COO6187A37 </t>
  </si>
  <si>
    <t>0004235712</t>
  </si>
  <si>
    <t xml:space="preserve">COO6187A38 </t>
  </si>
  <si>
    <t>0003675007</t>
  </si>
  <si>
    <t xml:space="preserve">COO6187A39 </t>
  </si>
  <si>
    <t>PD0027-2471</t>
  </si>
  <si>
    <t xml:space="preserve">PD0027-2471 </t>
  </si>
  <si>
    <t xml:space="preserve">COO6187A40 </t>
  </si>
  <si>
    <t>0004235725</t>
  </si>
  <si>
    <t xml:space="preserve">COO6187A41 </t>
  </si>
  <si>
    <t>0003778810</t>
  </si>
  <si>
    <t xml:space="preserve">COO6187A42 </t>
  </si>
  <si>
    <t>0003647617</t>
  </si>
  <si>
    <t xml:space="preserve">COO6187A43 </t>
  </si>
  <si>
    <t>0003660512</t>
  </si>
  <si>
    <t xml:space="preserve">COO6187A44 </t>
  </si>
  <si>
    <t>0003653366</t>
  </si>
  <si>
    <t xml:space="preserve">COO6187A45 </t>
  </si>
  <si>
    <t>PD0026-8575</t>
  </si>
  <si>
    <t xml:space="preserve">PD0026-8575 </t>
  </si>
  <si>
    <t xml:space="preserve">COO6187A46 </t>
  </si>
  <si>
    <t>0003660561</t>
  </si>
  <si>
    <t xml:space="preserve">COO6187A47 </t>
  </si>
  <si>
    <t>0003001413</t>
  </si>
  <si>
    <t xml:space="preserve">COO6187A48 </t>
  </si>
  <si>
    <t>0003662450</t>
  </si>
  <si>
    <t xml:space="preserve">COO6187A49 </t>
  </si>
  <si>
    <t>0003642547</t>
  </si>
  <si>
    <t xml:space="preserve">COO6187A50 </t>
  </si>
  <si>
    <t>PD0028-1411</t>
  </si>
  <si>
    <t xml:space="preserve">PD0028-1411 </t>
  </si>
  <si>
    <t xml:space="preserve">COO6187A51 </t>
  </si>
  <si>
    <t>0003663862</t>
  </si>
  <si>
    <t xml:space="preserve">COO6187A52 </t>
  </si>
  <si>
    <t>0003008803</t>
  </si>
  <si>
    <t xml:space="preserve">COO6187A53 </t>
  </si>
  <si>
    <t>0003699038</t>
  </si>
  <si>
    <t xml:space="preserve">COO6187A54 </t>
  </si>
  <si>
    <t>0003643059</t>
  </si>
  <si>
    <t xml:space="preserve">COO6187A55 </t>
  </si>
  <si>
    <t>0004235706</t>
  </si>
  <si>
    <t xml:space="preserve">COO6187A56 </t>
  </si>
  <si>
    <t>0001228795</t>
  </si>
  <si>
    <t xml:space="preserve">COO6187A57 </t>
  </si>
  <si>
    <t>PD0026-9289</t>
  </si>
  <si>
    <t xml:space="preserve">PD0026-9289 </t>
  </si>
  <si>
    <t xml:space="preserve">COO6187A58 </t>
  </si>
  <si>
    <t>0003661667</t>
  </si>
  <si>
    <t xml:space="preserve">COO6187A59 </t>
  </si>
  <si>
    <t>PD0028-4588</t>
  </si>
  <si>
    <t xml:space="preserve">PD0028-4588 </t>
  </si>
  <si>
    <t xml:space="preserve">COO6187A60 </t>
  </si>
  <si>
    <t>0003678450</t>
  </si>
  <si>
    <t xml:space="preserve">COO6187A61 </t>
  </si>
  <si>
    <t>0003660326</t>
  </si>
  <si>
    <t xml:space="preserve">COO6187A62 </t>
  </si>
  <si>
    <t>0003643737</t>
  </si>
  <si>
    <t xml:space="preserve">COO6187A63 </t>
  </si>
  <si>
    <t>0004235700</t>
  </si>
  <si>
    <t xml:space="preserve">COO6187A64 </t>
  </si>
  <si>
    <t>0003773148</t>
  </si>
  <si>
    <t xml:space="preserve">COO6187A65 </t>
  </si>
  <si>
    <t>PD0030-8939</t>
  </si>
  <si>
    <t xml:space="preserve">PD0030-8939 </t>
  </si>
  <si>
    <t xml:space="preserve">COO6187A66 </t>
  </si>
  <si>
    <t>0003642600</t>
  </si>
  <si>
    <t xml:space="preserve">COO6187A67 </t>
  </si>
  <si>
    <t>0003651643</t>
  </si>
  <si>
    <t xml:space="preserve">COO6187A68 </t>
  </si>
  <si>
    <t>0003658886</t>
  </si>
  <si>
    <t xml:space="preserve">COO6187A69 </t>
  </si>
  <si>
    <t>0004235695</t>
  </si>
  <si>
    <t xml:space="preserve">COO6187A70 </t>
  </si>
  <si>
    <t>PD0010-4916</t>
  </si>
  <si>
    <t xml:space="preserve">PD0010-4916 </t>
  </si>
  <si>
    <t xml:space="preserve">COO6187A71 </t>
  </si>
  <si>
    <t>0003647646</t>
  </si>
  <si>
    <t xml:space="preserve">COO6187A72 </t>
  </si>
  <si>
    <t>0003660381</t>
  </si>
  <si>
    <t xml:space="preserve">COO6187A73 </t>
  </si>
  <si>
    <t>0003651550</t>
  </si>
  <si>
    <t xml:space="preserve">COO6187A74 </t>
  </si>
  <si>
    <t>0003008594</t>
  </si>
  <si>
    <t xml:space="preserve">COO6187A75 </t>
  </si>
  <si>
    <t>0003642281</t>
  </si>
  <si>
    <t xml:space="preserve">COO6187A76 </t>
  </si>
  <si>
    <t>0003646042</t>
  </si>
  <si>
    <t xml:space="preserve">COO6187A77 </t>
  </si>
  <si>
    <t>0003642619</t>
  </si>
  <si>
    <t xml:space="preserve">COO6187A78 </t>
  </si>
  <si>
    <t>0003000842</t>
  </si>
  <si>
    <t xml:space="preserve">COO6187A79 </t>
  </si>
  <si>
    <t>0003643013</t>
  </si>
  <si>
    <t xml:space="preserve">COO6187A80 </t>
  </si>
  <si>
    <t>0003643747</t>
  </si>
  <si>
    <t xml:space="preserve">COO6187A81 </t>
  </si>
  <si>
    <t>0003661185</t>
  </si>
  <si>
    <t xml:space="preserve">COO6187A82 </t>
  </si>
  <si>
    <t>0003007382</t>
  </si>
  <si>
    <t xml:space="preserve">COO6187A83 </t>
  </si>
  <si>
    <t>0003008708</t>
  </si>
  <si>
    <t xml:space="preserve">COO6187A84 </t>
  </si>
  <si>
    <t>0004254798</t>
  </si>
  <si>
    <t xml:space="preserve">COO6187A85 </t>
  </si>
  <si>
    <t>0003683253</t>
  </si>
  <si>
    <t xml:space="preserve">COO6187A86 </t>
  </si>
  <si>
    <t>0003661629</t>
  </si>
  <si>
    <t xml:space="preserve">COO6187A87 </t>
  </si>
  <si>
    <t>0003649318</t>
  </si>
  <si>
    <t xml:space="preserve">COO6187A88 </t>
  </si>
  <si>
    <t>0003008193</t>
  </si>
  <si>
    <t xml:space="preserve">COO6187A89 </t>
  </si>
  <si>
    <t>0003660550</t>
  </si>
  <si>
    <t xml:space="preserve">COO6187A90 </t>
  </si>
  <si>
    <t>0003007377</t>
  </si>
  <si>
    <t xml:space="preserve">COO6187A91 </t>
  </si>
  <si>
    <t>0003008649</t>
  </si>
  <si>
    <t xml:space="preserve">COO6187A92 </t>
  </si>
  <si>
    <t>0003660390</t>
  </si>
  <si>
    <t xml:space="preserve">COO6187A93 </t>
  </si>
  <si>
    <t>0003699052</t>
  </si>
  <si>
    <t xml:space="preserve">COO6187A94 </t>
  </si>
  <si>
    <t>0003643854</t>
  </si>
  <si>
    <t xml:space="preserve">COO6187A95 </t>
  </si>
  <si>
    <t>0003660428</t>
  </si>
  <si>
    <t xml:space="preserve">COO6187A96 </t>
  </si>
  <si>
    <t>0003605662</t>
  </si>
  <si>
    <t xml:space="preserve">COO6187A97 </t>
  </si>
  <si>
    <t>0003008517</t>
  </si>
  <si>
    <t xml:space="preserve">COO6187A98 </t>
  </si>
  <si>
    <t>0003654725</t>
  </si>
  <si>
    <t xml:space="preserve">COO6187A99 </t>
  </si>
  <si>
    <t>0003643493</t>
  </si>
  <si>
    <t xml:space="preserve">COO6187A100 </t>
  </si>
  <si>
    <t>PD0027-9294</t>
  </si>
  <si>
    <t xml:space="preserve">PD0027-9294 </t>
  </si>
  <si>
    <t xml:space="preserve">COO6187A101 </t>
  </si>
  <si>
    <t>0003704905</t>
  </si>
  <si>
    <t xml:space="preserve">COO6187A102 </t>
  </si>
  <si>
    <t>0003657662</t>
  </si>
  <si>
    <t xml:space="preserve">COO6187A103 </t>
  </si>
  <si>
    <t>PD0027-2458</t>
  </si>
  <si>
    <t xml:space="preserve">PD0027-2458 </t>
  </si>
  <si>
    <t xml:space="preserve">COO6187A104 </t>
  </si>
  <si>
    <t>0004235687</t>
  </si>
  <si>
    <t xml:space="preserve">COO6187A105 </t>
  </si>
  <si>
    <t>0001046273</t>
  </si>
  <si>
    <t xml:space="preserve">COO6187A106 </t>
  </si>
  <si>
    <t>0003569515</t>
  </si>
  <si>
    <t xml:space="preserve">COO6187A107 </t>
  </si>
  <si>
    <t>0003654008</t>
  </si>
  <si>
    <t xml:space="preserve">COO6187A108 </t>
  </si>
  <si>
    <t>0003661255</t>
  </si>
  <si>
    <t xml:space="preserve">COO6187A109 </t>
  </si>
  <si>
    <t>0002997199</t>
  </si>
  <si>
    <t xml:space="preserve">COO6187A110 </t>
  </si>
  <si>
    <t>0003007995</t>
  </si>
  <si>
    <t xml:space="preserve">COO6187A111 </t>
  </si>
  <si>
    <t>0003647583</t>
  </si>
  <si>
    <t xml:space="preserve">COO6187A112 </t>
  </si>
  <si>
    <t>PD0021-8596</t>
  </si>
  <si>
    <t xml:space="preserve">PD0021-8596 </t>
  </si>
  <si>
    <t xml:space="preserve">COO6187A113 </t>
  </si>
  <si>
    <t>0003653304</t>
  </si>
  <si>
    <t xml:space="preserve">COO6187A114 </t>
  </si>
  <si>
    <t>0003643753</t>
  </si>
  <si>
    <t xml:space="preserve">COO6187A115 </t>
  </si>
  <si>
    <t>0004235624</t>
  </si>
  <si>
    <t xml:space="preserve">COO6187A116 </t>
  </si>
  <si>
    <t>0003643604</t>
  </si>
  <si>
    <t xml:space="preserve">COO6187A117 </t>
  </si>
  <si>
    <t>0003667552</t>
  </si>
  <si>
    <t xml:space="preserve">COO6187A118 </t>
  </si>
  <si>
    <t>0003000724</t>
  </si>
  <si>
    <t xml:space="preserve">COO6187A119 </t>
  </si>
  <si>
    <t>PD0027-9883</t>
  </si>
  <si>
    <t xml:space="preserve">PD0027-9883 </t>
  </si>
  <si>
    <t xml:space="preserve">COO6187A120 </t>
  </si>
  <si>
    <t>0003658563</t>
  </si>
  <si>
    <t xml:space="preserve">COO6187A121 </t>
  </si>
  <si>
    <t>0003643464</t>
  </si>
  <si>
    <t xml:space="preserve">COO6187A122 </t>
  </si>
  <si>
    <t>0003676318</t>
  </si>
  <si>
    <t xml:space="preserve">COO6187A123 </t>
  </si>
  <si>
    <t>0003007992</t>
  </si>
  <si>
    <t xml:space="preserve">COO6187A124 </t>
  </si>
  <si>
    <t>0003007330</t>
  </si>
  <si>
    <t xml:space="preserve">COO6187A125 </t>
  </si>
  <si>
    <t>0003646018</t>
  </si>
  <si>
    <t xml:space="preserve">COO6187A126 </t>
  </si>
  <si>
    <t>0003661466</t>
  </si>
  <si>
    <t xml:space="preserve">COO6187A127 </t>
  </si>
  <si>
    <t>0003650678</t>
  </si>
  <si>
    <t xml:space="preserve">COO6187A128 </t>
  </si>
  <si>
    <t>0003644851</t>
  </si>
  <si>
    <t xml:space="preserve">COO6187A129 </t>
  </si>
  <si>
    <t>0003654805</t>
  </si>
  <si>
    <t xml:space="preserve">COO6187A130 </t>
  </si>
  <si>
    <t>PD0027-2390</t>
  </si>
  <si>
    <t xml:space="preserve">PD0027-2390 </t>
  </si>
  <si>
    <t xml:space="preserve">COO6187A131 </t>
  </si>
  <si>
    <t>0003643697</t>
  </si>
  <si>
    <t xml:space="preserve">COO6187A132 </t>
  </si>
  <si>
    <t>0003690533</t>
  </si>
  <si>
    <t xml:space="preserve">COO6187A133 </t>
  </si>
  <si>
    <t>0003654227</t>
  </si>
  <si>
    <t xml:space="preserve">COO6187A134 </t>
  </si>
  <si>
    <t>0003008154</t>
  </si>
  <si>
    <t xml:space="preserve">COO6187A135 </t>
  </si>
  <si>
    <t>0003661885</t>
  </si>
  <si>
    <t xml:space="preserve">COO6187A136 </t>
  </si>
  <si>
    <t>PD0027-0268</t>
  </si>
  <si>
    <t xml:space="preserve">PD0027-0268 </t>
  </si>
  <si>
    <t xml:space="preserve">COO6187A137 </t>
  </si>
  <si>
    <t>0003664014</t>
  </si>
  <si>
    <t xml:space="preserve">COO6187A138 </t>
  </si>
  <si>
    <t>0003643189</t>
  </si>
  <si>
    <t xml:space="preserve">COO6187A139 </t>
  </si>
  <si>
    <t>0003008812</t>
  </si>
  <si>
    <t xml:space="preserve">COO6187A140 </t>
  </si>
  <si>
    <t>0004235632</t>
  </si>
  <si>
    <t xml:space="preserve">COO6187A141 </t>
  </si>
  <si>
    <t>0003658689</t>
  </si>
  <si>
    <t xml:space="preserve">COO6187A142 </t>
  </si>
  <si>
    <t>0003664346</t>
  </si>
  <si>
    <t xml:space="preserve">COO6187A143 </t>
  </si>
  <si>
    <t>0003711871</t>
  </si>
  <si>
    <t xml:space="preserve">COO6187A144 </t>
  </si>
  <si>
    <t xml:space="preserve">COO6187A145 </t>
  </si>
  <si>
    <t xml:space="preserve">COO6187A146 </t>
  </si>
  <si>
    <t xml:space="preserve">COO6187A147 </t>
  </si>
  <si>
    <t xml:space="preserve">COO6187A148 </t>
  </si>
  <si>
    <t xml:space="preserve">COO6187A149 </t>
  </si>
  <si>
    <t xml:space="preserve">COO6187A150 </t>
  </si>
  <si>
    <t xml:space="preserve">COO6187A151 </t>
  </si>
  <si>
    <t xml:space="preserve">COO6187A152 </t>
  </si>
  <si>
    <t xml:space="preserve">COO6187A153 </t>
  </si>
  <si>
    <t xml:space="preserve">COO6187A154 </t>
  </si>
  <si>
    <t xml:space="preserve">COO6187A155 </t>
  </si>
  <si>
    <t xml:space="preserve">COO6187A156 </t>
  </si>
  <si>
    <t xml:space="preserve">COO6187A157 </t>
  </si>
  <si>
    <t xml:space="preserve">COO6187A158 </t>
  </si>
  <si>
    <t xml:space="preserve">COO6187A159 </t>
  </si>
  <si>
    <t xml:space="preserve">COO6187A160 </t>
  </si>
  <si>
    <t xml:space="preserve">COO6187A161 </t>
  </si>
  <si>
    <t xml:space="preserve">COO6187A162 </t>
  </si>
  <si>
    <t xml:space="preserve">COO6187A163 </t>
  </si>
  <si>
    <t xml:space="preserve">COO6187A164 </t>
  </si>
  <si>
    <t xml:space="preserve">COO6187A165 </t>
  </si>
  <si>
    <t xml:space="preserve">COO6187A166 </t>
  </si>
  <si>
    <t xml:space="preserve">COO6187A167 </t>
  </si>
  <si>
    <t xml:space="preserve">COO6187A168 </t>
  </si>
  <si>
    <t xml:space="preserve">COO6187A169 </t>
  </si>
  <si>
    <t xml:space="preserve">COO6187A170 </t>
  </si>
  <si>
    <t xml:space="preserve">COO6187A171 </t>
  </si>
  <si>
    <t xml:space="preserve">COO6187A172 </t>
  </si>
  <si>
    <t xml:space="preserve">COO6187A173 </t>
  </si>
  <si>
    <t xml:space="preserve">COO6187A174 </t>
  </si>
  <si>
    <t xml:space="preserve">COO6187A175 </t>
  </si>
  <si>
    <t xml:space="preserve">COO6187A176 </t>
  </si>
  <si>
    <t xml:space="preserve">COO6187A177 </t>
  </si>
  <si>
    <t xml:space="preserve">COO6187A178 </t>
  </si>
  <si>
    <t xml:space="preserve">COO6187A179 </t>
  </si>
  <si>
    <t xml:space="preserve">COO6187A180 </t>
  </si>
  <si>
    <t xml:space="preserve">COO6187A181 </t>
  </si>
  <si>
    <t xml:space="preserve">COO6187A182 </t>
  </si>
  <si>
    <t xml:space="preserve">COO6187A183 </t>
  </si>
  <si>
    <t xml:space="preserve">COO6187A184 </t>
  </si>
  <si>
    <t xml:space="preserve">COO6187A185 </t>
  </si>
  <si>
    <t xml:space="preserve">COO6187A186 </t>
  </si>
  <si>
    <t xml:space="preserve">COO6187A187 </t>
  </si>
  <si>
    <t xml:space="preserve">COO6187A188 </t>
  </si>
  <si>
    <t xml:space="preserve">COO6187A189 </t>
  </si>
  <si>
    <t xml:space="preserve">COO6187A190 </t>
  </si>
  <si>
    <t xml:space="preserve">COO6187A191 </t>
  </si>
  <si>
    <t xml:space="preserve">COO6187A192 </t>
  </si>
  <si>
    <t xml:space="preserve">COO6187A193 </t>
  </si>
  <si>
    <t xml:space="preserve">COO6187A194 </t>
  </si>
  <si>
    <t xml:space="preserve">COO6187A195 </t>
  </si>
  <si>
    <t xml:space="preserve">COO6187A196 </t>
  </si>
  <si>
    <t xml:space="preserve">COO6187A197 </t>
  </si>
  <si>
    <t xml:space="preserve">COO6187A198 </t>
  </si>
  <si>
    <t xml:space="preserve">COO6187A199 </t>
  </si>
  <si>
    <t xml:space="preserve">COO6187A200 </t>
  </si>
  <si>
    <t xml:space="preserve">COO6187A201 </t>
  </si>
  <si>
    <t xml:space="preserve">COO6187A202 </t>
  </si>
  <si>
    <t xml:space="preserve">COO6187A203 </t>
  </si>
  <si>
    <t xml:space="preserve">COO6187A204 </t>
  </si>
  <si>
    <t xml:space="preserve">COO6187A205 </t>
  </si>
  <si>
    <t xml:space="preserve">COO6187A206 </t>
  </si>
  <si>
    <t xml:space="preserve">COO6187A207 </t>
  </si>
  <si>
    <t xml:space="preserve">COO6187A208 </t>
  </si>
  <si>
    <t xml:space="preserve">COO6187A209 </t>
  </si>
  <si>
    <t xml:space="preserve">COO6187A210 </t>
  </si>
  <si>
    <t xml:space="preserve">COO6187A211 </t>
  </si>
  <si>
    <t xml:space="preserve">COO6187A212 </t>
  </si>
  <si>
    <t xml:space="preserve">COO6187A213 </t>
  </si>
  <si>
    <t xml:space="preserve">COO6187A214 </t>
  </si>
  <si>
    <t xml:space="preserve">COO6187A215 </t>
  </si>
  <si>
    <t xml:space="preserve">COO6187A216 </t>
  </si>
  <si>
    <t xml:space="preserve">COO6187A217 </t>
  </si>
  <si>
    <t xml:space="preserve">COO6187A218 </t>
  </si>
  <si>
    <t xml:space="preserve">COO6187A219 </t>
  </si>
  <si>
    <t xml:space="preserve">COO6187A220 </t>
  </si>
  <si>
    <t xml:space="preserve">COO6187A221 </t>
  </si>
  <si>
    <t xml:space="preserve">COO6187A222 </t>
  </si>
  <si>
    <t xml:space="preserve">COO6187A223 </t>
  </si>
  <si>
    <t xml:space="preserve">COO6187A224 </t>
  </si>
  <si>
    <t xml:space="preserve">COO6187A225 </t>
  </si>
  <si>
    <t xml:space="preserve">COO6187A226 </t>
  </si>
  <si>
    <t xml:space="preserve">COO6187A227 </t>
  </si>
  <si>
    <t xml:space="preserve">COO6187A228 </t>
  </si>
  <si>
    <t xml:space="preserve">COO6187A229 </t>
  </si>
  <si>
    <t xml:space="preserve">COO6187A230 </t>
  </si>
  <si>
    <t xml:space="preserve">COO6187A231 </t>
  </si>
  <si>
    <t xml:space="preserve">COO6187A232 </t>
  </si>
  <si>
    <t xml:space="preserve">COO6187A233 </t>
  </si>
  <si>
    <t xml:space="preserve">COO6187A234 </t>
  </si>
  <si>
    <t xml:space="preserve">COO6187A235 </t>
  </si>
  <si>
    <t xml:space="preserve">COO6187A236 </t>
  </si>
  <si>
    <t xml:space="preserve">COO6187A237 </t>
  </si>
  <si>
    <t xml:space="preserve">COO6187A238 </t>
  </si>
  <si>
    <t xml:space="preserve">COO6187A239 </t>
  </si>
  <si>
    <t xml:space="preserve">COO6187A240 </t>
  </si>
  <si>
    <t xml:space="preserve">COO6187A241 </t>
  </si>
  <si>
    <t xml:space="preserve">COO6187A242 </t>
  </si>
  <si>
    <t xml:space="preserve">COO6187A243 </t>
  </si>
  <si>
    <t xml:space="preserve">COO6187A244 </t>
  </si>
  <si>
    <t xml:space="preserve">COO6187A245 </t>
  </si>
  <si>
    <t xml:space="preserve">COO6187A246 </t>
  </si>
  <si>
    <t xml:space="preserve">PD0030-8959 </t>
  </si>
  <si>
    <t xml:space="preserve">COO6187A247 </t>
  </si>
  <si>
    <t xml:space="preserve">COO6187A248 </t>
  </si>
  <si>
    <t xml:space="preserve">COO6187A249 </t>
  </si>
  <si>
    <t xml:space="preserve">COO6187A250 </t>
  </si>
  <si>
    <t xml:space="preserve">COO6187A251 </t>
  </si>
  <si>
    <t xml:space="preserve">COO6187A252 </t>
  </si>
  <si>
    <t xml:space="preserve">COO6187A253 </t>
  </si>
  <si>
    <t xml:space="preserve">COO6187A254 </t>
  </si>
  <si>
    <t xml:space="preserve">COO6187A255 </t>
  </si>
  <si>
    <t xml:space="preserve">COO6187A256 </t>
  </si>
  <si>
    <t xml:space="preserve">COO6187A257 </t>
  </si>
  <si>
    <t xml:space="preserve">COO6187A258 </t>
  </si>
  <si>
    <t xml:space="preserve">COO6187A259 </t>
  </si>
  <si>
    <t xml:space="preserve">COO6187A260 </t>
  </si>
  <si>
    <t xml:space="preserve">COO6187A261 </t>
  </si>
  <si>
    <t xml:space="preserve">COO6187A262 </t>
  </si>
  <si>
    <t xml:space="preserve">COO6187A263 </t>
  </si>
  <si>
    <t xml:space="preserve">COO6187A264 </t>
  </si>
  <si>
    <t xml:space="preserve">COO6187A265 </t>
  </si>
  <si>
    <t xml:space="preserve">COO6187A266 </t>
  </si>
  <si>
    <t xml:space="preserve">COO6187A267 </t>
  </si>
  <si>
    <t xml:space="preserve">COO6187A268 </t>
  </si>
  <si>
    <t xml:space="preserve">COO6187A269 </t>
  </si>
  <si>
    <t xml:space="preserve">COO6187A270 </t>
  </si>
  <si>
    <t xml:space="preserve">COO6187A271 </t>
  </si>
  <si>
    <t xml:space="preserve">COO6187A272 </t>
  </si>
  <si>
    <t xml:space="preserve">COO6187A273 </t>
  </si>
  <si>
    <t xml:space="preserve">COO6187A274 </t>
  </si>
  <si>
    <t xml:space="preserve">COO6187A275 </t>
  </si>
  <si>
    <t xml:space="preserve">COO6187A276 </t>
  </si>
  <si>
    <t xml:space="preserve">COO6187A277 </t>
  </si>
  <si>
    <t xml:space="preserve">COO6187A278 </t>
  </si>
  <si>
    <t xml:space="preserve">COO6187A279 </t>
  </si>
  <si>
    <t xml:space="preserve">COO6187A280 </t>
  </si>
  <si>
    <t xml:space="preserve">COO6187A281 </t>
  </si>
  <si>
    <t xml:space="preserve">COO6187A282 </t>
  </si>
  <si>
    <t xml:space="preserve">COO6187A283 </t>
  </si>
  <si>
    <t xml:space="preserve">COO6187A284 </t>
  </si>
  <si>
    <t xml:space="preserve">COO6187A285 </t>
  </si>
  <si>
    <t xml:space="preserve">COO6187A286 </t>
  </si>
  <si>
    <t xml:space="preserve">COO6187A287 </t>
  </si>
  <si>
    <t xml:space="preserve">COO6187A288 </t>
  </si>
  <si>
    <t>ST#</t>
  </si>
  <si>
    <t>58.01</t>
  </si>
  <si>
    <t>1.31</t>
  </si>
  <si>
    <t>25369 Cooper RNA Group B Box 2</t>
  </si>
  <si>
    <t>ST-00016535</t>
  </si>
  <si>
    <t>PDAA852XL7</t>
  </si>
  <si>
    <t>122.1</t>
  </si>
  <si>
    <t>25369 Cooper RNA Group B Box 1</t>
  </si>
  <si>
    <t>65.84</t>
  </si>
  <si>
    <t>ST-10000092</t>
  </si>
  <si>
    <t>PDAC481KNB</t>
  </si>
  <si>
    <t>86</t>
  </si>
  <si>
    <t>.8</t>
  </si>
  <si>
    <t>56.8</t>
  </si>
  <si>
    <t>ST-00016904</t>
  </si>
  <si>
    <t>PDAL812VRR</t>
  </si>
  <si>
    <t>152.38</t>
  </si>
  <si>
    <t>2</t>
  </si>
  <si>
    <t>41.86</t>
  </si>
  <si>
    <t>199.1</t>
  </si>
  <si>
    <t>2.29</t>
  </si>
  <si>
    <t>31.1</t>
  </si>
  <si>
    <t>.84</t>
  </si>
  <si>
    <t>91.76</t>
  </si>
  <si>
    <t>2.48</t>
  </si>
  <si>
    <t>81.96</t>
  </si>
  <si>
    <t>ST-10000338</t>
  </si>
  <si>
    <t>47.3</t>
  </si>
  <si>
    <t>.82</t>
  </si>
  <si>
    <t>ST-00017069</t>
  </si>
  <si>
    <t>PDBR124KBG</t>
  </si>
  <si>
    <t>38.53</t>
  </si>
  <si>
    <t>7.1</t>
  </si>
  <si>
    <t>157.1</t>
  </si>
  <si>
    <t>9.9</t>
  </si>
  <si>
    <t>99.38</t>
  </si>
  <si>
    <t>2.2</t>
  </si>
  <si>
    <t>ST-00016903</t>
  </si>
  <si>
    <t>PDCB688BAW</t>
  </si>
  <si>
    <t>49.71</t>
  </si>
  <si>
    <t>1.02</t>
  </si>
  <si>
    <t>124.4</t>
  </si>
  <si>
    <t>2.34</t>
  </si>
  <si>
    <t>55.43</t>
  </si>
  <si>
    <t>90.98</t>
  </si>
  <si>
    <t>79.72</t>
  </si>
  <si>
    <t>2.33</t>
  </si>
  <si>
    <t>2.15</t>
  </si>
  <si>
    <t>ST-10000093</t>
  </si>
  <si>
    <t>PDDB244KFN</t>
  </si>
  <si>
    <t>44.6</t>
  </si>
  <si>
    <t>.94</t>
  </si>
  <si>
    <t>49.06</t>
  </si>
  <si>
    <t>2.28</t>
  </si>
  <si>
    <t>2.19</t>
  </si>
  <si>
    <t>82.09</t>
  </si>
  <si>
    <t xml:space="preserve"> ST-00016758</t>
  </si>
  <si>
    <t>PDDP283YZG</t>
  </si>
  <si>
    <t>140.64</t>
  </si>
  <si>
    <t>100.68</t>
  </si>
  <si>
    <t>45.66</t>
  </si>
  <si>
    <t>77.11</t>
  </si>
  <si>
    <t>2.21</t>
  </si>
  <si>
    <t>ST-00017025</t>
  </si>
  <si>
    <t>PDDW257LP0</t>
  </si>
  <si>
    <t>230.07</t>
  </si>
  <si>
    <t>ST-00016894</t>
  </si>
  <si>
    <t>PDEA482VBB</t>
  </si>
  <si>
    <t>166.22</t>
  </si>
  <si>
    <t>106.26</t>
  </si>
  <si>
    <t>107</t>
  </si>
  <si>
    <t>ST-10000094</t>
  </si>
  <si>
    <t>PDEG059ELQ</t>
  </si>
  <si>
    <t>134.1</t>
  </si>
  <si>
    <t>44.44</t>
  </si>
  <si>
    <t>ST-00016266</t>
  </si>
  <si>
    <t>PDEV521MAX</t>
  </si>
  <si>
    <t>191.7</t>
  </si>
  <si>
    <t>130.2</t>
  </si>
  <si>
    <t>85.26</t>
  </si>
  <si>
    <t>84.11</t>
  </si>
  <si>
    <t>2.59</t>
  </si>
  <si>
    <t>73.22</t>
  </si>
  <si>
    <t>1.25</t>
  </si>
  <si>
    <t>98.07</t>
  </si>
  <si>
    <t>91.32</t>
  </si>
  <si>
    <t>7.3</t>
  </si>
  <si>
    <t>69.94</t>
  </si>
  <si>
    <t>ST-10000069</t>
  </si>
  <si>
    <t>PDFE158GYP</t>
  </si>
  <si>
    <t>104.8</t>
  </si>
  <si>
    <t>2.22</t>
  </si>
  <si>
    <t>87.58</t>
  </si>
  <si>
    <t>70.17</t>
  </si>
  <si>
    <t>2.96</t>
  </si>
  <si>
    <t>86.38</t>
  </si>
  <si>
    <t>2.41</t>
  </si>
  <si>
    <t>ST-00016656</t>
  </si>
  <si>
    <t>PDGC728PEQ</t>
  </si>
  <si>
    <t>37.64</t>
  </si>
  <si>
    <t>1.94</t>
  </si>
  <si>
    <t>52.1</t>
  </si>
  <si>
    <t>1.85</t>
  </si>
  <si>
    <t>ST-00017120</t>
  </si>
  <si>
    <t>PDGE804MHL</t>
  </si>
  <si>
    <t>40.74</t>
  </si>
  <si>
    <t>187.61</t>
  </si>
  <si>
    <t>136.56</t>
  </si>
  <si>
    <t>1.05</t>
  </si>
  <si>
    <t>ST-00016640</t>
  </si>
  <si>
    <t>PDGU757EZP</t>
  </si>
  <si>
    <t>215.25</t>
  </si>
  <si>
    <t>178.6</t>
  </si>
  <si>
    <t>2.49</t>
  </si>
  <si>
    <t>144.6</t>
  </si>
  <si>
    <t>60.57</t>
  </si>
  <si>
    <t>76.12</t>
  </si>
  <si>
    <t>1.45</t>
  </si>
  <si>
    <t>78.12</t>
  </si>
  <si>
    <t>1.93</t>
  </si>
  <si>
    <t>138.64</t>
  </si>
  <si>
    <t>93.27</t>
  </si>
  <si>
    <t>121.5</t>
  </si>
  <si>
    <t>36.95</t>
  </si>
  <si>
    <t>ST-00016900</t>
  </si>
  <si>
    <t>PDJG517EFR</t>
  </si>
  <si>
    <t>41.27</t>
  </si>
  <si>
    <t>62.32</t>
  </si>
  <si>
    <t>1.4</t>
  </si>
  <si>
    <t>ST-00016840</t>
  </si>
  <si>
    <t>PDJH885PNF</t>
  </si>
  <si>
    <t>18M</t>
  </si>
  <si>
    <t>181.33</t>
  </si>
  <si>
    <t>ST-00016883</t>
  </si>
  <si>
    <t>PDJJ586MZB</t>
  </si>
  <si>
    <t>178.82</t>
  </si>
  <si>
    <t>17.88</t>
  </si>
  <si>
    <t>48.91</t>
  </si>
  <si>
    <t>ST-00016654</t>
  </si>
  <si>
    <t>PDJX938CDB</t>
  </si>
  <si>
    <t>102.54</t>
  </si>
  <si>
    <t>76.28</t>
  </si>
  <si>
    <t>ST-00017256</t>
  </si>
  <si>
    <t>PDKN339EL8</t>
  </si>
  <si>
    <t>139.51</t>
  </si>
  <si>
    <t>ST-00017260</t>
  </si>
  <si>
    <t>PDKP569HVQ</t>
  </si>
  <si>
    <t>235.94</t>
  </si>
  <si>
    <t>63.21</t>
  </si>
  <si>
    <t>84.33</t>
  </si>
  <si>
    <t>1.66</t>
  </si>
  <si>
    <t>ST-00017300</t>
  </si>
  <si>
    <t>PDKW551EU6</t>
  </si>
  <si>
    <t>63.83</t>
  </si>
  <si>
    <t>51.17</t>
  </si>
  <si>
    <t>195.94</t>
  </si>
  <si>
    <t>1.12</t>
  </si>
  <si>
    <t>ST-00017255</t>
  </si>
  <si>
    <t>PDLK590MJW</t>
  </si>
  <si>
    <t>113.99</t>
  </si>
  <si>
    <t>70.42</t>
  </si>
  <si>
    <t>2.26</t>
  </si>
  <si>
    <t>43.88</t>
  </si>
  <si>
    <t>173.12</t>
  </si>
  <si>
    <t>ST-10000541</t>
  </si>
  <si>
    <t>PDMV808PX3</t>
  </si>
  <si>
    <t>60.6</t>
  </si>
  <si>
    <t>72.42</t>
  </si>
  <si>
    <t>87.69</t>
  </si>
  <si>
    <t>2.64</t>
  </si>
  <si>
    <t>ST-00017335</t>
  </si>
  <si>
    <t>PDNE144HUW</t>
  </si>
  <si>
    <t>206.78</t>
  </si>
  <si>
    <t>94.79</t>
  </si>
  <si>
    <t>.55</t>
  </si>
  <si>
    <t>255.47</t>
  </si>
  <si>
    <t>125.5</t>
  </si>
  <si>
    <t>1.77</t>
  </si>
  <si>
    <t>215.8</t>
  </si>
  <si>
    <t>ST-10000333</t>
  </si>
  <si>
    <t>51.5</t>
  </si>
  <si>
    <t>198.54</t>
  </si>
  <si>
    <t>61.09</t>
  </si>
  <si>
    <t>.83</t>
  </si>
  <si>
    <t>98.48</t>
  </si>
  <si>
    <t>64.89</t>
  </si>
  <si>
    <t>.54</t>
  </si>
  <si>
    <t>35.93</t>
  </si>
  <si>
    <t>167.8</t>
  </si>
  <si>
    <t>98.33</t>
  </si>
  <si>
    <t>.59</t>
  </si>
  <si>
    <t>ST-00032459</t>
  </si>
  <si>
    <t>PDRK543GPB</t>
  </si>
  <si>
    <t>155.03</t>
  </si>
  <si>
    <t>69.27</t>
  </si>
  <si>
    <t>ST-00017295</t>
  </si>
  <si>
    <t>PDRW462VJ1</t>
  </si>
  <si>
    <t>172.98</t>
  </si>
  <si>
    <t>ST-00016749</t>
  </si>
  <si>
    <t>PDRX698HWQ</t>
  </si>
  <si>
    <t>42.07</t>
  </si>
  <si>
    <t>75.78</t>
  </si>
  <si>
    <t>54.06</t>
  </si>
  <si>
    <t>46.33</t>
  </si>
  <si>
    <t>.33</t>
  </si>
  <si>
    <t>67.46</t>
  </si>
  <si>
    <t>39.32</t>
  </si>
  <si>
    <t>.74</t>
  </si>
  <si>
    <t>94.13</t>
  </si>
  <si>
    <t>ST-00017053</t>
  </si>
  <si>
    <t>PDTR041EA2</t>
  </si>
  <si>
    <t>148.9</t>
  </si>
  <si>
    <t>ST-00016353</t>
  </si>
  <si>
    <t>PDTU941KGC</t>
  </si>
  <si>
    <t>115.24</t>
  </si>
  <si>
    <t>.18</t>
  </si>
  <si>
    <t>71.99</t>
  </si>
  <si>
    <t>79.09</t>
  </si>
  <si>
    <t>139.32</t>
  </si>
  <si>
    <t>35.22</t>
  </si>
  <si>
    <t>ST-00017074</t>
  </si>
  <si>
    <t>PDUR869XHX</t>
  </si>
  <si>
    <t>62.76</t>
  </si>
  <si>
    <t>261.6</t>
  </si>
  <si>
    <t>2.53</t>
  </si>
  <si>
    <t>ST-00016366</t>
  </si>
  <si>
    <t>PDUT806HL5</t>
  </si>
  <si>
    <t>35.13</t>
  </si>
  <si>
    <t>1.13</t>
  </si>
  <si>
    <t>97.09</t>
  </si>
  <si>
    <t>108.7</t>
  </si>
  <si>
    <t>49.4</t>
  </si>
  <si>
    <t>37.82</t>
  </si>
  <si>
    <t>36.15</t>
  </si>
  <si>
    <t>3.46</t>
  </si>
  <si>
    <t>77.33</t>
  </si>
  <si>
    <t>179.43</t>
  </si>
  <si>
    <t>23.71</t>
  </si>
  <si>
    <t>.66</t>
  </si>
  <si>
    <t>ST-00017257</t>
  </si>
  <si>
    <t>PDWE197DY8</t>
  </si>
  <si>
    <t>136.85</t>
  </si>
  <si>
    <t>184.33</t>
  </si>
  <si>
    <t>130.23</t>
  </si>
  <si>
    <t>49.99</t>
  </si>
  <si>
    <t>60.69</t>
  </si>
  <si>
    <t>76.26</t>
  </si>
  <si>
    <t>ST-10000095</t>
  </si>
  <si>
    <t>PDXC999KUK</t>
  </si>
  <si>
    <t>63.2</t>
  </si>
  <si>
    <t>ST-00016269</t>
  </si>
  <si>
    <t>PDXD473TUQ</t>
  </si>
  <si>
    <t>61.31</t>
  </si>
  <si>
    <t>159.9</t>
  </si>
  <si>
    <t>82.91</t>
  </si>
  <si>
    <t>30.22</t>
  </si>
  <si>
    <t>-.64</t>
  </si>
  <si>
    <t>111.4</t>
  </si>
  <si>
    <t>60.15</t>
  </si>
  <si>
    <t>40.08</t>
  </si>
  <si>
    <t>2.25</t>
  </si>
  <si>
    <t>ST-00016360</t>
  </si>
  <si>
    <t>PDYC314FPV</t>
  </si>
  <si>
    <t>31.3</t>
  </si>
  <si>
    <t>132</t>
  </si>
  <si>
    <t>55.65</t>
  </si>
  <si>
    <t>1.71</t>
  </si>
  <si>
    <t>103.2</t>
  </si>
  <si>
    <t>ST-10000096</t>
  </si>
  <si>
    <t>PDZD416AMC</t>
  </si>
  <si>
    <t>64.3</t>
  </si>
  <si>
    <t>122.6</t>
  </si>
  <si>
    <t>Barcode</t>
  </si>
  <si>
    <t>1_1</t>
    <phoneticPr fontId="3" type="noConversion"/>
  </si>
  <si>
    <t>Sample_name</t>
  </si>
  <si>
    <t>1_2</t>
    <phoneticPr fontId="3" type="noConversion"/>
  </si>
  <si>
    <t>1_3</t>
    <phoneticPr fontId="3" type="noConversion"/>
  </si>
  <si>
    <t>1_4</t>
    <phoneticPr fontId="3" type="noConversion"/>
  </si>
  <si>
    <t>2_1</t>
    <phoneticPr fontId="3" type="noConversion"/>
  </si>
  <si>
    <t>2_2</t>
    <phoneticPr fontId="3" type="noConversion"/>
  </si>
  <si>
    <t>2_3</t>
    <phoneticPr fontId="3" type="noConversion"/>
  </si>
  <si>
    <t>2_4</t>
    <phoneticPr fontId="3" type="noConversion"/>
  </si>
  <si>
    <t>1_1</t>
    <phoneticPr fontId="0" type="noConversion"/>
  </si>
  <si>
    <t>1_2</t>
    <phoneticPr fontId="0" type="noConversion"/>
  </si>
  <si>
    <t>1_3</t>
    <phoneticPr fontId="0" type="noConversion"/>
  </si>
  <si>
    <t>1_4</t>
    <phoneticPr fontId="0" type="noConversion"/>
  </si>
  <si>
    <t>2_1</t>
    <phoneticPr fontId="0" type="noConversion"/>
  </si>
  <si>
    <t>2_2</t>
    <phoneticPr fontId="0" type="noConversion"/>
  </si>
  <si>
    <t>2_3</t>
    <phoneticPr fontId="0" type="noConversion"/>
  </si>
  <si>
    <t>2_4</t>
    <phoneticPr fontId="0" type="noConversion"/>
  </si>
  <si>
    <t>1_1</t>
  </si>
  <si>
    <t>1_2</t>
  </si>
  <si>
    <t>1_3</t>
  </si>
  <si>
    <t>1_4</t>
  </si>
  <si>
    <t>2_1</t>
  </si>
  <si>
    <t>2_2</t>
  </si>
  <si>
    <t>2_3</t>
  </si>
  <si>
    <t>2_4</t>
  </si>
  <si>
    <t>PDBP_UNSW_Samples 2019</t>
  </si>
  <si>
    <t>A</t>
  </si>
  <si>
    <t>B</t>
  </si>
  <si>
    <t>Set</t>
  </si>
  <si>
    <t>From the folders containing samples ("hybridisation layout)</t>
  </si>
  <si>
    <t>List of Samples - file names from folders</t>
  </si>
  <si>
    <t>Combination</t>
  </si>
  <si>
    <t>Sample/Name copied</t>
  </si>
  <si>
    <t>Specimen barcode</t>
  </si>
  <si>
    <t>BarCode1</t>
  </si>
  <si>
    <t>Diagnosis</t>
  </si>
  <si>
    <t>Sample Set</t>
  </si>
  <si>
    <t>RNAFileName</t>
  </si>
  <si>
    <t>NeuroDiagnosis</t>
  </si>
  <si>
    <t>Parkinson's disease</t>
  </si>
  <si>
    <t>Progressive Supranuclear Palsy</t>
  </si>
  <si>
    <t>No neurological diagnosis</t>
  </si>
  <si>
    <t>Multisystem Atrophy</t>
  </si>
  <si>
    <t>Essential Tremor</t>
  </si>
  <si>
    <t>Essential tremor</t>
  </si>
  <si>
    <t>Diagnosis from GUID file</t>
  </si>
  <si>
    <t>Diagnosis short from GUID file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</si>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</sst>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4"/>
      <color rgb="FF444444"/>
      <name val="Calibri"/>
      <family val="2"/>
    </font>
    <font>
      <b/>
      <sz val="14"/>
      <name val="Arial"/>
      <family val="2"/>
    </font>
    <font>
      <sz val="10"/>
      <color rgb="FF000000"/>
      <name val="Tahoma"/>
      <family val="2"/>
    </font>
    <font>
      <sz val="11"/>
      <color indexed="8"/>
      <name val="Webdings"/>
      <charset val="2"/>
    </font>
    <font>
      <b/>
      <sz val="16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>
        <bgColor indexed="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49" fontId="0" fillId="2" borderId="1" xfId="0" applyNumberFormat="1" applyFill="1" applyBorder="1"/>
    <xf numFmtId="0" fontId="0" fillId="0" borderId="1" xfId="0" applyBorder="1"/>
    <xf numFmtId="49" fontId="3" fillId="2" borderId="1" xfId="0" applyNumberFormat="1" applyFont="1" applyFill="1" applyBorder="1"/>
    <xf numFmtId="0" fontId="4" fillId="3" borderId="1" xfId="0" applyFont="1" applyFill="1" applyBorder="1"/>
    <xf numFmtId="0" fontId="3" fillId="0" borderId="1" xfId="0" applyFont="1" applyBorder="1"/>
    <xf numFmtId="0" fontId="1" fillId="4" borderId="1" xfId="0" applyFont="1" applyFill="1" applyBorder="1" applyAlignment="1">
      <alignment horizontal="right"/>
    </xf>
    <xf numFmtId="49" fontId="3" fillId="4" borderId="1" xfId="0" applyNumberFormat="1" applyFont="1" applyFill="1" applyBorder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0" borderId="0" xfId="0" applyAlignment="1">
      <alignment horizontal="right"/>
    </xf>
    <xf numFmtId="0" fontId="4" fillId="7" borderId="1" xfId="0" applyFont="1" applyFill="1" applyBorder="1"/>
    <xf numFmtId="0" fontId="3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3" fillId="4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8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/>
    </xf>
    <xf numFmtId="1" fontId="7" fillId="8" borderId="2" xfId="0" applyNumberFormat="1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1" fontId="7" fillId="9" borderId="2" xfId="0" applyNumberFormat="1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/>
    </xf>
    <xf numFmtId="1" fontId="7" fillId="8" borderId="2" xfId="0" applyNumberFormat="1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1" fontId="7" fillId="9" borderId="2" xfId="0" applyNumberFormat="1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1" fontId="0" fillId="8" borderId="2" xfId="0" applyNumberFormat="1" applyFill="1" applyBorder="1" applyAlignment="1">
      <alignment horizontal="left" vertical="center"/>
    </xf>
    <xf numFmtId="1" fontId="7" fillId="8" borderId="2" xfId="0" applyNumberFormat="1" applyFont="1" applyFill="1" applyBorder="1" applyAlignment="1">
      <alignment horizontal="left" vertical="center"/>
    </xf>
    <xf numFmtId="1" fontId="0" fillId="9" borderId="2" xfId="0" applyNumberFormat="1" applyFill="1" applyBorder="1" applyAlignment="1">
      <alignment horizontal="left" vertical="center"/>
    </xf>
    <xf numFmtId="1" fontId="7" fillId="9" borderId="2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/>
    </xf>
    <xf numFmtId="0" fontId="0" fillId="2" borderId="0" xfId="0" applyFill="1"/>
    <xf numFmtId="0" fontId="11" fillId="0" borderId="0" xfId="0" applyFont="1"/>
    <xf numFmtId="0" fontId="0" fillId="6" borderId="0" xfId="0" applyFill="1"/>
    <xf numFmtId="0" fontId="11" fillId="6" borderId="0" xfId="0" applyFont="1" applyFill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Allwright" id="{CFA9B3D7-70F5-F948-BE55-2EEB458056E1}" userId="S::michael@mysydney.onmicrosoft.com::6a06fbe0-5b94-46c2-a223-525ff2fa69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1-23T07:42:21.20" personId="{CFA9B3D7-70F5-F948-BE55-2EEB458056E1}" id="{C7FCC760-4B1C-5243-B16C-FACFA47F6927}">
    <text>Raw file names</text>
  </threadedComment>
  <threadedComment ref="B1" dT="2020-01-23T07:42:39.03" personId="{CFA9B3D7-70F5-F948-BE55-2EEB458056E1}" id="{F26912DB-0F96-5E49-A2B9-9AB8364DBD5E}">
    <text>Extraction of barcode and position from raw file names</text>
  </threadedComment>
  <threadedComment ref="D1" dT="2020-01-24T06:55:50.10" personId="{CFA9B3D7-70F5-F948-BE55-2EEB458056E1}" id="{D286C6BC-17B8-3149-A8FA-B9D35AE7873C}">
    <text xml:space="preserve">Combine columns B and C to create the format used in hybridisation layout files provided
</text>
  </threadedComment>
  <threadedComment ref="E1" dT="2020-01-23T07:42:57.89" personId="{CFA9B3D7-70F5-F948-BE55-2EEB458056E1}" id="{10EE6AC8-2FDE-984B-B9EC-D65AE99D4C9E}">
    <text>Map to hybridisation layout</text>
  </threadedComment>
  <threadedComment ref="F1" dT="2020-01-23T07:44:01.99" personId="{CFA9B3D7-70F5-F948-BE55-2EEB458056E1}" id="{26CF1EF9-2190-5240-921A-02FAD6FCE753}">
    <text>Map to code using PDBP_UNSW_Samples 2019</text>
  </threadedComment>
  <threadedComment ref="G1" dT="2020-01-24T06:54:45.76" personId="{CFA9B3D7-70F5-F948-BE55-2EEB458056E1}" id="{C5B2E043-AC5A-0048-8A12-CAE8C064B22F}">
    <text>Looked up from the file provided by NIH with the mapping to GUID</text>
  </threadedComment>
  <threadedComment ref="H1" dT="2020-01-24T06:54:12.30" personId="{CFA9B3D7-70F5-F948-BE55-2EEB458056E1}" id="{7B3F78EA-B873-CB40-8108-F76959C75A44}">
    <text>Looked up directly from GUID file</text>
  </threadedComment>
  <threadedComment ref="J1" dT="2020-01-23T07:44:26.14" personId="{CFA9B3D7-70F5-F948-BE55-2EEB458056E1}" id="{466A2D48-59F6-6C4B-B579-8D3103BBB791}">
    <text xml:space="preserve">Map to diagnosis and set through latest files provided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C4BD-6C2D-8F45-A270-4C4F4F456178}">
  <dimension ref="A1:L289"/>
  <sheetViews>
    <sheetView tabSelected="1" workbookViewId="0">
      <selection activeCell="B1" sqref="B1"/>
    </sheetView>
  </sheetViews>
  <sheetFormatPr baseColWidth="10" defaultRowHeight="15"/>
  <cols>
    <col min="1" max="1" width="65.5" customWidth="1"/>
    <col min="2" max="2" width="21.1640625" customWidth="1"/>
    <col min="4" max="4" width="22.33203125" customWidth="1"/>
    <col min="5" max="5" width="26.83203125" customWidth="1"/>
    <col min="6" max="8" width="36.5" customWidth="1"/>
    <col min="9" max="9" width="26.5" customWidth="1"/>
  </cols>
  <sheetData>
    <row r="1" spans="1:12" s="48" customFormat="1" ht="21">
      <c r="A1" s="48" t="s">
        <v>2078</v>
      </c>
      <c r="B1" s="48" t="s">
        <v>2075</v>
      </c>
      <c r="C1" s="48" t="s">
        <v>436</v>
      </c>
      <c r="D1" s="48" t="s">
        <v>2072</v>
      </c>
      <c r="E1" s="48" t="s">
        <v>2042</v>
      </c>
      <c r="F1" s="48" t="s">
        <v>2074</v>
      </c>
      <c r="G1" s="48" t="s">
        <v>725</v>
      </c>
      <c r="H1" s="48" t="s">
        <v>2086</v>
      </c>
      <c r="I1" s="48" t="s">
        <v>2087</v>
      </c>
      <c r="J1" s="48" t="s">
        <v>2076</v>
      </c>
      <c r="K1" s="48" t="s">
        <v>2088</v>
      </c>
      <c r="L1" s="48" t="s">
        <v>2077</v>
      </c>
    </row>
    <row r="2" spans="1:12">
      <c r="A2" t="str">
        <f>'Hyb Layout'!B4</f>
        <v>US80603148_258567810001_S01_GE1_1200_Jun14_1_1</v>
      </c>
      <c r="B2" t="str">
        <f>MID(A2,12,12)</f>
        <v>258567810001</v>
      </c>
      <c r="C2" t="str">
        <f>RIGHT(A2,3)</f>
        <v>1_1</v>
      </c>
      <c r="D2" t="str">
        <f t="shared" ref="D2:D65" si="0">B2&amp;C2</f>
        <v>2585678100011_1</v>
      </c>
      <c r="E2" t="str">
        <f>IF(ISNA(VLOOKUP(D2,'Hyb Layout'!$G$4:$H$291,2,FALSE)),"Unknown",VLOOKUP(D2,'Hyb Layout'!$G$4:$H$291,2,FALSE))</f>
        <v>COO6187A25</v>
      </c>
      <c r="F2" t="str" cm="1">
        <f t="array" ref="F2">VLOOKUP(TRIM(E2),TRIM(BarcodetoCO!$D$3:$E$290),2,FALSE)</f>
        <v>PD0022-2894</v>
      </c>
      <c r="G2" t="str" cm="1">
        <f t="array" ref="G2">IF(ISNA(VLOOKUP(TRIM(F2),TRIM(manifestA!$A$2:$C$145),3,FALSE)),VLOOKUP(TRIM(F2),TRIM(manifestB!$A$2:$C$145),3,FALSE),VLOOKUP(TRIM(F2),TRIM(manifestA!$A$2:$C$145),3,FALSE))</f>
        <v>PDUT806HL5</v>
      </c>
      <c r="H2" t="str">
        <f>VLOOKUP(G2,GUID!$A$2:$B$181,2,FALSE)</f>
        <v>Progressive Supranuclear Palsy</v>
      </c>
      <c r="I2" t="str">
        <f>VLOOKUP(H2,diseaselkup,2,FALSE)</f>
        <v>PSP</v>
      </c>
      <c r="J2" t="str">
        <f>VLOOKUP(F2,DiseaseDes!$A$2:$C$289,2,FALSE)</f>
        <v>PSP</v>
      </c>
      <c r="K2" s="45" t="str">
        <f>IF(I2=J2,"a","r")</f>
        <v>a</v>
      </c>
      <c r="L2" t="str">
        <f>VLOOKUP(F2,DiseaseDes!$A$2:$C$289,3,FALSE)</f>
        <v>B</v>
      </c>
    </row>
    <row r="3" spans="1:12">
      <c r="A3" t="str">
        <f>'Hyb Layout'!B5</f>
        <v>US80603148_258567810001_S01_GE1_1200_Jun14_1_2</v>
      </c>
      <c r="B3" t="str">
        <f t="shared" ref="B3:B66" si="1">MID(A3,12,12)</f>
        <v>258567810001</v>
      </c>
      <c r="C3" t="str">
        <f t="shared" ref="C3:C66" si="2">RIGHT(A3,3)</f>
        <v>1_2</v>
      </c>
      <c r="D3" t="str">
        <f t="shared" si="0"/>
        <v>2585678100011_2</v>
      </c>
      <c r="E3" t="str">
        <f>IF(ISNA(VLOOKUP(D3,'Hyb Layout'!$G$4:$H$291,2,FALSE)),"Unknown",VLOOKUP(D3,'Hyb Layout'!$G$4:$H$291,2,FALSE))</f>
        <v>COO6187A26</v>
      </c>
      <c r="F3" t="str" cm="1">
        <f t="array" ref="F3">VLOOKUP(TRIM(E3),TRIM(BarcodetoCO!$D$3:$E$290),2,FALSE)</f>
        <v>0003662436</v>
      </c>
      <c r="G3" t="str" cm="1">
        <f t="array" ref="G3">IF(ISNA(VLOOKUP(TRIM(F3),TRIM(manifestA!$A$2:$C$145),3,FALSE)),VLOOKUP(TRIM(F3),TRIM(manifestB!$A$2:$C$145),3,FALSE),VLOOKUP(TRIM(F3),TRIM(manifestA!$A$2:$C$145),3,FALSE))</f>
        <v>PDVW548MDK</v>
      </c>
      <c r="H3" t="str">
        <f>VLOOKUP(G3,GUID!$A$2:$B$181,2,FALSE)</f>
        <v>Parkinson's disease</v>
      </c>
      <c r="I3" t="str">
        <f>VLOOKUP(H3,diseaselkup,2,FALSE)</f>
        <v>PD</v>
      </c>
      <c r="J3" t="str">
        <f>VLOOKUP(F3,DiseaseDes!$A$2:$C$289,2,FALSE)</f>
        <v>PD</v>
      </c>
      <c r="K3" s="45" t="str">
        <f t="shared" ref="K3:K66" si="3">IF(I3=J3,"a","r")</f>
        <v>a</v>
      </c>
      <c r="L3" t="str">
        <f>VLOOKUP(F3,DiseaseDes!$A$2:$C$289,3,FALSE)</f>
        <v>B</v>
      </c>
    </row>
    <row r="4" spans="1:12">
      <c r="A4" t="str">
        <f>'Hyb Layout'!B6</f>
        <v>US80603148_258567810001_S01_GE1_1200_Jun14_1_3</v>
      </c>
      <c r="B4" t="str">
        <f t="shared" si="1"/>
        <v>258567810001</v>
      </c>
      <c r="C4" t="str">
        <f t="shared" si="2"/>
        <v>1_3</v>
      </c>
      <c r="D4" t="str">
        <f t="shared" si="0"/>
        <v>2585678100011_3</v>
      </c>
      <c r="E4" t="str">
        <f>IF(ISNA(VLOOKUP(D4,'Hyb Layout'!$G$4:$H$291,2,FALSE)),"Unknown",VLOOKUP(D4,'Hyb Layout'!$G$4:$H$291,2,FALSE))</f>
        <v>COO6187A27</v>
      </c>
      <c r="F4" t="str" cm="1">
        <f t="array" ref="F4">VLOOKUP(TRIM(E4),TRIM(BarcodetoCO!$D$3:$E$290),2,FALSE)</f>
        <v>0003008583</v>
      </c>
      <c r="G4" t="str" cm="1">
        <f t="array" ref="G4">IF(ISNA(VLOOKUP(TRIM(F4),TRIM(manifestA!$A$2:$C$145),3,FALSE)),VLOOKUP(TRIM(F4),TRIM(manifestB!$A$2:$C$145),3,FALSE),VLOOKUP(TRIM(F4),TRIM(manifestA!$A$2:$C$145),3,FALSE))</f>
        <v>PDHN128CJJ</v>
      </c>
      <c r="H4" t="str">
        <f>VLOOKUP(G4,GUID!$A$2:$B$181,2,FALSE)</f>
        <v>No neurological diagnosis</v>
      </c>
      <c r="I4" t="str">
        <f>VLOOKUP(H4,diseaselkup,2,FALSE)</f>
        <v>HC</v>
      </c>
      <c r="J4" t="str">
        <f>VLOOKUP(F4,DiseaseDes!$A$2:$C$289,2,FALSE)</f>
        <v>HC</v>
      </c>
      <c r="K4" s="45" t="str">
        <f t="shared" si="3"/>
        <v>a</v>
      </c>
      <c r="L4" t="str">
        <f>VLOOKUP(F4,DiseaseDes!$A$2:$C$289,3,FALSE)</f>
        <v>B</v>
      </c>
    </row>
    <row r="5" spans="1:12">
      <c r="A5" t="str">
        <f>'Hyb Layout'!B7</f>
        <v>US80603148_258567810001_S01_GE1_1200_Jun14_1_4</v>
      </c>
      <c r="B5" t="str">
        <f t="shared" si="1"/>
        <v>258567810001</v>
      </c>
      <c r="C5" t="str">
        <f t="shared" si="2"/>
        <v>1_4</v>
      </c>
      <c r="D5" t="str">
        <f t="shared" si="0"/>
        <v>2585678100011_4</v>
      </c>
      <c r="E5" t="str">
        <f>IF(ISNA(VLOOKUP(D5,'Hyb Layout'!$G$4:$H$291,2,FALSE)),"Unknown",VLOOKUP(D5,'Hyb Layout'!$G$4:$H$291,2,FALSE))</f>
        <v>COO6187A28</v>
      </c>
      <c r="F5" t="str" cm="1">
        <f t="array" ref="F5">VLOOKUP(TRIM(E5),TRIM(BarcodetoCO!$D$3:$E$290),2,FALSE)</f>
        <v>0003661875</v>
      </c>
      <c r="G5" t="str" cm="1">
        <f t="array" ref="G5">IF(ISNA(VLOOKUP(TRIM(F5),TRIM(manifestA!$A$2:$C$145),3,FALSE)),VLOOKUP(TRIM(F5),TRIM(manifestB!$A$2:$C$145),3,FALSE),VLOOKUP(TRIM(F5),TRIM(manifestA!$A$2:$C$145),3,FALSE))</f>
        <v>PDHW276GPT</v>
      </c>
      <c r="H5" t="str">
        <f>VLOOKUP(G5,GUID!$A$2:$B$181,2,FALSE)</f>
        <v>Parkinson's disease</v>
      </c>
      <c r="I5" t="str">
        <f>VLOOKUP(H5,diseaselkup,2,FALSE)</f>
        <v>PD</v>
      </c>
      <c r="J5" t="str">
        <f>VLOOKUP(F5,DiseaseDes!$A$2:$C$289,2,FALSE)</f>
        <v>PD</v>
      </c>
      <c r="K5" s="45" t="str">
        <f t="shared" si="3"/>
        <v>a</v>
      </c>
      <c r="L5" t="str">
        <f>VLOOKUP(F5,DiseaseDes!$A$2:$C$289,3,FALSE)</f>
        <v>B</v>
      </c>
    </row>
    <row r="6" spans="1:12">
      <c r="A6" t="str">
        <f>'Hyb Layout'!B8</f>
        <v>US80603148_258567810001_S01_GE1_1200_Jun14_2_1</v>
      </c>
      <c r="B6" t="str">
        <f t="shared" si="1"/>
        <v>258567810001</v>
      </c>
      <c r="C6" t="str">
        <f t="shared" si="2"/>
        <v>2_1</v>
      </c>
      <c r="D6" t="str">
        <f t="shared" si="0"/>
        <v>2585678100012_1</v>
      </c>
      <c r="E6" t="str">
        <f>IF(ISNA(VLOOKUP(D6,'Hyb Layout'!$G$4:$H$291,2,FALSE)),"Unknown",VLOOKUP(D6,'Hyb Layout'!$G$4:$H$291,2,FALSE))</f>
        <v>COO6187A29</v>
      </c>
      <c r="F6" t="str" cm="1">
        <f t="array" ref="F6">VLOOKUP(TRIM(E6),TRIM(BarcodetoCO!$D$3:$E$290),2,FALSE)</f>
        <v>0003676371</v>
      </c>
      <c r="G6" t="str" cm="1">
        <f t="array" ref="G6">IF(ISNA(VLOOKUP(TRIM(F6),TRIM(manifestA!$A$2:$C$145),3,FALSE)),VLOOKUP(TRIM(F6),TRIM(manifestB!$A$2:$C$145),3,FALSE),VLOOKUP(TRIM(F6),TRIM(manifestA!$A$2:$C$145),3,FALSE))</f>
        <v>PDGE804MHL</v>
      </c>
      <c r="H6" t="str">
        <f>VLOOKUP(G6,GUID!$A$2:$B$181,2,FALSE)</f>
        <v>Multisystem Atrophy</v>
      </c>
      <c r="I6" t="str">
        <f>VLOOKUP(H6,diseaselkup,2,FALSE)</f>
        <v>MSA</v>
      </c>
      <c r="J6" t="str">
        <f>VLOOKUP(F6,DiseaseDes!$A$2:$C$289,2,FALSE)</f>
        <v>MSA</v>
      </c>
      <c r="K6" s="45" t="str">
        <f t="shared" si="3"/>
        <v>a</v>
      </c>
      <c r="L6" t="str">
        <f>VLOOKUP(F6,DiseaseDes!$A$2:$C$289,3,FALSE)</f>
        <v>B</v>
      </c>
    </row>
    <row r="7" spans="1:12">
      <c r="A7" t="str">
        <f>'Hyb Layout'!B9</f>
        <v>US80603148_258567810001_S01_GE1_1200_Jun14_2_2</v>
      </c>
      <c r="B7" t="str">
        <f t="shared" si="1"/>
        <v>258567810001</v>
      </c>
      <c r="C7" t="str">
        <f t="shared" si="2"/>
        <v>2_2</v>
      </c>
      <c r="D7" t="str">
        <f t="shared" si="0"/>
        <v>2585678100012_2</v>
      </c>
      <c r="E7" t="str">
        <f>IF(ISNA(VLOOKUP(D7,'Hyb Layout'!$G$4:$H$291,2,FALSE)),"Unknown",VLOOKUP(D7,'Hyb Layout'!$G$4:$H$291,2,FALSE))</f>
        <v>COO6187A30</v>
      </c>
      <c r="F7" t="str" cm="1">
        <f t="array" ref="F7">VLOOKUP(TRIM(E7),TRIM(BarcodetoCO!$D$3:$E$290),2,FALSE)</f>
        <v>0003652901</v>
      </c>
      <c r="G7" t="str" cm="1">
        <f t="array" ref="G7">IF(ISNA(VLOOKUP(TRIM(F7),TRIM(manifestA!$A$2:$C$145),3,FALSE)),VLOOKUP(TRIM(F7),TRIM(manifestB!$A$2:$C$145),3,FALSE),VLOOKUP(TRIM(F7),TRIM(manifestA!$A$2:$C$145),3,FALSE))</f>
        <v>PDJH549RB6</v>
      </c>
      <c r="H7" t="str">
        <f>VLOOKUP(G7,GUID!$A$2:$B$181,2,FALSE)</f>
        <v>No neurological diagnosis</v>
      </c>
      <c r="I7" t="str">
        <f>VLOOKUP(H7,diseaselkup,2,FALSE)</f>
        <v>HC</v>
      </c>
      <c r="J7" t="str">
        <f>VLOOKUP(F7,DiseaseDes!$A$2:$C$289,2,FALSE)</f>
        <v>HC</v>
      </c>
      <c r="K7" s="45" t="str">
        <f t="shared" si="3"/>
        <v>a</v>
      </c>
      <c r="L7" t="str">
        <f>VLOOKUP(F7,DiseaseDes!$A$2:$C$289,3,FALSE)</f>
        <v>B</v>
      </c>
    </row>
    <row r="8" spans="1:12">
      <c r="A8" t="str">
        <f>'Hyb Layout'!B10</f>
        <v>US80603148_258567810001_S01_GE1_1200_Jun14_2_3</v>
      </c>
      <c r="B8" t="str">
        <f t="shared" si="1"/>
        <v>258567810001</v>
      </c>
      <c r="C8" t="str">
        <f t="shared" si="2"/>
        <v>2_3</v>
      </c>
      <c r="D8" t="str">
        <f t="shared" si="0"/>
        <v>2585678100012_3</v>
      </c>
      <c r="E8" t="str">
        <f>IF(ISNA(VLOOKUP(D8,'Hyb Layout'!$G$4:$H$291,2,FALSE)),"Unknown",VLOOKUP(D8,'Hyb Layout'!$G$4:$H$291,2,FALSE))</f>
        <v>COO6187A31</v>
      </c>
      <c r="F8" t="str" cm="1">
        <f t="array" ref="F8">VLOOKUP(TRIM(E8),TRIM(BarcodetoCO!$D$3:$E$290),2,FALSE)</f>
        <v>0003663789</v>
      </c>
      <c r="G8" t="str" cm="1">
        <f t="array" ref="G8">IF(ISNA(VLOOKUP(TRIM(F8),TRIM(manifestA!$A$2:$C$145),3,FALSE)),VLOOKUP(TRIM(F8),TRIM(manifestB!$A$2:$C$145),3,FALSE),VLOOKUP(TRIM(F8),TRIM(manifestA!$A$2:$C$145),3,FALSE))</f>
        <v>PDXT901PPY</v>
      </c>
      <c r="H8" t="str">
        <f>VLOOKUP(G8,GUID!$A$2:$B$181,2,FALSE)</f>
        <v>Parkinson's disease</v>
      </c>
      <c r="I8" t="str">
        <f>VLOOKUP(H8,diseaselkup,2,FALSE)</f>
        <v>PD</v>
      </c>
      <c r="J8" t="str">
        <f>VLOOKUP(F8,DiseaseDes!$A$2:$C$289,2,FALSE)</f>
        <v>PD</v>
      </c>
      <c r="K8" s="45" t="str">
        <f t="shared" si="3"/>
        <v>a</v>
      </c>
      <c r="L8" t="str">
        <f>VLOOKUP(F8,DiseaseDes!$A$2:$C$289,3,FALSE)</f>
        <v>B</v>
      </c>
    </row>
    <row r="9" spans="1:12">
      <c r="A9" t="str">
        <f>'Hyb Layout'!B11</f>
        <v>US80603148_258567810001_S01_GE1_1200_Jun14_2_4</v>
      </c>
      <c r="B9" t="str">
        <f t="shared" si="1"/>
        <v>258567810001</v>
      </c>
      <c r="C9" t="str">
        <f t="shared" si="2"/>
        <v>2_4</v>
      </c>
      <c r="D9" t="str">
        <f t="shared" si="0"/>
        <v>2585678100012_4</v>
      </c>
      <c r="E9" t="str">
        <f>IF(ISNA(VLOOKUP(D9,'Hyb Layout'!$G$4:$H$291,2,FALSE)),"Unknown",VLOOKUP(D9,'Hyb Layout'!$G$4:$H$291,2,FALSE))</f>
        <v>COO6187A32</v>
      </c>
      <c r="F9" t="str" cm="1">
        <f t="array" ref="F9">VLOOKUP(TRIM(E9),TRIM(BarcodetoCO!$D$3:$E$290),2,FALSE)</f>
        <v>0003007955</v>
      </c>
      <c r="G9" t="str" cm="1">
        <f t="array" ref="G9">IF(ISNA(VLOOKUP(TRIM(F9),TRIM(manifestA!$A$2:$C$145),3,FALSE)),VLOOKUP(TRIM(F9),TRIM(manifestB!$A$2:$C$145),3,FALSE),VLOOKUP(TRIM(F9),TRIM(manifestA!$A$2:$C$145),3,FALSE))</f>
        <v>PDGX886NX8</v>
      </c>
      <c r="H9" t="str">
        <f>VLOOKUP(G9,GUID!$A$2:$B$181,2,FALSE)</f>
        <v>No neurological diagnosis</v>
      </c>
      <c r="I9" t="str">
        <f>VLOOKUP(H9,diseaselkup,2,FALSE)</f>
        <v>HC</v>
      </c>
      <c r="J9" t="str">
        <f>VLOOKUP(F9,DiseaseDes!$A$2:$C$289,2,FALSE)</f>
        <v>HC</v>
      </c>
      <c r="K9" s="45" t="str">
        <f t="shared" si="3"/>
        <v>a</v>
      </c>
      <c r="L9" t="str">
        <f>VLOOKUP(F9,DiseaseDes!$A$2:$C$289,3,FALSE)</f>
        <v>B</v>
      </c>
    </row>
    <row r="10" spans="1:12">
      <c r="A10" t="str">
        <f>'Hyb Layout'!B12</f>
        <v>US80603148_258567810002_S01_GE1_1200_Jun14_1_1</v>
      </c>
      <c r="B10" t="str">
        <f t="shared" si="1"/>
        <v>258567810002</v>
      </c>
      <c r="C10" t="str">
        <f t="shared" si="2"/>
        <v>1_1</v>
      </c>
      <c r="D10" t="str">
        <f t="shared" si="0"/>
        <v>2585678100021_1</v>
      </c>
      <c r="E10" t="str">
        <f>IF(ISNA(VLOOKUP(D10,'Hyb Layout'!$G$4:$H$291,2,FALSE)),"Unknown",VLOOKUP(D10,'Hyb Layout'!$G$4:$H$291,2,FALSE))</f>
        <v>COO6187A09</v>
      </c>
      <c r="F10" t="str" cm="1">
        <f t="array" ref="F10">VLOOKUP(TRIM(E10),TRIM(BarcodetoCO!$D$3:$E$290),2,FALSE)</f>
        <v>0003660361</v>
      </c>
      <c r="G10" t="str" cm="1">
        <f t="array" ref="G10">IF(ISNA(VLOOKUP(TRIM(F10),TRIM(manifestA!$A$2:$C$145),3,FALSE)),VLOOKUP(TRIM(F10),TRIM(manifestB!$A$2:$C$145),3,FALSE),VLOOKUP(TRIM(F10),TRIM(manifestA!$A$2:$C$145),3,FALSE))</f>
        <v>PDAG669PAY</v>
      </c>
      <c r="H10" t="str">
        <f>VLOOKUP(G10,GUID!$A$2:$B$181,2,FALSE)</f>
        <v>No neurological diagnosis</v>
      </c>
      <c r="I10" t="str">
        <f>VLOOKUP(H10,diseaselkup,2,FALSE)</f>
        <v>HC</v>
      </c>
      <c r="J10" t="str">
        <f>VLOOKUP(F10,DiseaseDes!$A$2:$C$289,2,FALSE)</f>
        <v>HC</v>
      </c>
      <c r="K10" s="45" t="str">
        <f t="shared" si="3"/>
        <v>a</v>
      </c>
      <c r="L10" t="str">
        <f>VLOOKUP(F10,DiseaseDes!$A$2:$C$289,3,FALSE)</f>
        <v>B</v>
      </c>
    </row>
    <row r="11" spans="1:12">
      <c r="A11" t="str">
        <f>'Hyb Layout'!B13</f>
        <v>US80603148_258567810002_S01_GE1_1200_Jun14_1_2</v>
      </c>
      <c r="B11" t="str">
        <f t="shared" si="1"/>
        <v>258567810002</v>
      </c>
      <c r="C11" t="str">
        <f t="shared" si="2"/>
        <v>1_2</v>
      </c>
      <c r="D11" t="str">
        <f t="shared" si="0"/>
        <v>2585678100021_2</v>
      </c>
      <c r="E11" t="str">
        <f>IF(ISNA(VLOOKUP(D11,'Hyb Layout'!$G$4:$H$291,2,FALSE)),"Unknown",VLOOKUP(D11,'Hyb Layout'!$G$4:$H$291,2,FALSE))</f>
        <v>COO6187A10</v>
      </c>
      <c r="F11" t="str" cm="1">
        <f t="array" ref="F11">VLOOKUP(TRIM(E11),TRIM(BarcodetoCO!$D$3:$E$290),2,FALSE)</f>
        <v>PD0022-3138</v>
      </c>
      <c r="G11" t="str" cm="1">
        <f t="array" ref="G11">IF(ISNA(VLOOKUP(TRIM(F11),TRIM(manifestA!$A$2:$C$145),3,FALSE)),VLOOKUP(TRIM(F11),TRIM(manifestB!$A$2:$C$145),3,FALSE),VLOOKUP(TRIM(F11),TRIM(manifestA!$A$2:$C$145),3,FALSE))</f>
        <v>PDNA400GW6</v>
      </c>
      <c r="H11" t="str">
        <f>VLOOKUP(G11,GUID!$A$2:$B$181,2,FALSE)</f>
        <v>Parkinson's disease</v>
      </c>
      <c r="I11" t="str">
        <f>VLOOKUP(H11,diseaselkup,2,FALSE)</f>
        <v>PD</v>
      </c>
      <c r="J11" t="str">
        <f>VLOOKUP(F11,DiseaseDes!$A$2:$C$289,2,FALSE)</f>
        <v>PD</v>
      </c>
      <c r="K11" s="45" t="str">
        <f t="shared" si="3"/>
        <v>a</v>
      </c>
      <c r="L11" t="str">
        <f>VLOOKUP(F11,DiseaseDes!$A$2:$C$289,3,FALSE)</f>
        <v>B</v>
      </c>
    </row>
    <row r="12" spans="1:12">
      <c r="A12" t="str">
        <f>'Hyb Layout'!B14</f>
        <v>US80603148_258567810002_S01_GE1_1200_Jun14_1_3</v>
      </c>
      <c r="B12" t="str">
        <f t="shared" si="1"/>
        <v>258567810002</v>
      </c>
      <c r="C12" t="str">
        <f t="shared" si="2"/>
        <v>1_3</v>
      </c>
      <c r="D12" t="str">
        <f t="shared" si="0"/>
        <v>2585678100021_3</v>
      </c>
      <c r="E12" t="str">
        <f>IF(ISNA(VLOOKUP(D12,'Hyb Layout'!$G$4:$H$291,2,FALSE)),"Unknown",VLOOKUP(D12,'Hyb Layout'!$G$4:$H$291,2,FALSE))</f>
        <v>COO6187A11</v>
      </c>
      <c r="F12" t="str" cm="1">
        <f t="array" ref="F12">VLOOKUP(TRIM(E12),TRIM(BarcodetoCO!$D$3:$E$290),2,FALSE)</f>
        <v>PD0027-1461</v>
      </c>
      <c r="G12" t="str" cm="1">
        <f t="array" ref="G12">IF(ISNA(VLOOKUP(TRIM(F12),TRIM(manifestA!$A$2:$C$145),3,FALSE)),VLOOKUP(TRIM(F12),TRIM(manifestB!$A$2:$C$145),3,FALSE),VLOOKUP(TRIM(F12),TRIM(manifestA!$A$2:$C$145),3,FALSE))</f>
        <v>PDJX938CDB</v>
      </c>
      <c r="H12" t="str">
        <f>VLOOKUP(G12,GUID!$A$2:$B$181,2,FALSE)</f>
        <v>Essential Tremor</v>
      </c>
      <c r="I12" t="str">
        <f>VLOOKUP(H12,diseaselkup,2,FALSE)</f>
        <v>ET</v>
      </c>
      <c r="J12" t="str">
        <f>VLOOKUP(F12,DiseaseDes!$A$2:$C$289,2,FALSE)</f>
        <v>ET</v>
      </c>
      <c r="K12" s="45" t="str">
        <f t="shared" si="3"/>
        <v>a</v>
      </c>
      <c r="L12" t="str">
        <f>VLOOKUP(F12,DiseaseDes!$A$2:$C$289,3,FALSE)</f>
        <v>B</v>
      </c>
    </row>
    <row r="13" spans="1:12">
      <c r="A13" t="str">
        <f>'Hyb Layout'!B15</f>
        <v>US80603148_258567810002_S01_GE1_1200_Jun14_1_4</v>
      </c>
      <c r="B13" t="str">
        <f t="shared" si="1"/>
        <v>258567810002</v>
      </c>
      <c r="C13" t="str">
        <f t="shared" si="2"/>
        <v>1_4</v>
      </c>
      <c r="D13" t="str">
        <f t="shared" si="0"/>
        <v>2585678100021_4</v>
      </c>
      <c r="E13" t="str">
        <f>IF(ISNA(VLOOKUP(D13,'Hyb Layout'!$G$4:$H$291,2,FALSE)),"Unknown",VLOOKUP(D13,'Hyb Layout'!$G$4:$H$291,2,FALSE))</f>
        <v>COO6187A12</v>
      </c>
      <c r="F13" t="str" cm="1">
        <f t="array" ref="F13">VLOOKUP(TRIM(E13),TRIM(BarcodetoCO!$D$3:$E$290),2,FALSE)</f>
        <v>0003667544</v>
      </c>
      <c r="G13" t="str" cm="1">
        <f t="array" ref="G13">IF(ISNA(VLOOKUP(TRIM(F13),TRIM(manifestA!$A$2:$C$145),3,FALSE)),VLOOKUP(TRIM(F13),TRIM(manifestB!$A$2:$C$145),3,FALSE),VLOOKUP(TRIM(F13),TRIM(manifestA!$A$2:$C$145),3,FALSE))</f>
        <v>PDUR869XHX</v>
      </c>
      <c r="H13" t="str">
        <f>VLOOKUP(G13,GUID!$A$2:$B$181,2,FALSE)</f>
        <v>Progressive Supranuclear Palsy</v>
      </c>
      <c r="I13" t="str">
        <f>VLOOKUP(H13,diseaselkup,2,FALSE)</f>
        <v>PSP</v>
      </c>
      <c r="J13" t="str">
        <f>VLOOKUP(F13,DiseaseDes!$A$2:$C$289,2,FALSE)</f>
        <v>PSP</v>
      </c>
      <c r="K13" s="45" t="str">
        <f t="shared" si="3"/>
        <v>a</v>
      </c>
      <c r="L13" t="str">
        <f>VLOOKUP(F13,DiseaseDes!$A$2:$C$289,3,FALSE)</f>
        <v>B</v>
      </c>
    </row>
    <row r="14" spans="1:12">
      <c r="A14" t="str">
        <f>'Hyb Layout'!B16</f>
        <v>US80603148_258567810002_S01_GE1_1200_Jun14_2_1</v>
      </c>
      <c r="B14" t="str">
        <f t="shared" si="1"/>
        <v>258567810002</v>
      </c>
      <c r="C14" t="str">
        <f t="shared" si="2"/>
        <v>2_1</v>
      </c>
      <c r="D14" t="str">
        <f t="shared" si="0"/>
        <v>2585678100022_1</v>
      </c>
      <c r="E14" t="str">
        <f>IF(ISNA(VLOOKUP(D14,'Hyb Layout'!$G$4:$H$291,2,FALSE)),"Unknown",VLOOKUP(D14,'Hyb Layout'!$G$4:$H$291,2,FALSE))</f>
        <v>COO6187A13</v>
      </c>
      <c r="F14" t="str" cm="1">
        <f t="array" ref="F14">VLOOKUP(TRIM(E14),TRIM(BarcodetoCO!$D$3:$E$290),2,FALSE)</f>
        <v>0003654730</v>
      </c>
      <c r="G14" t="str" cm="1">
        <f t="array" ref="G14">IF(ISNA(VLOOKUP(TRIM(F14),TRIM(manifestA!$A$2:$C$145),3,FALSE)),VLOOKUP(TRIM(F14),TRIM(manifestB!$A$2:$C$145),3,FALSE),VLOOKUP(TRIM(F14),TRIM(manifestA!$A$2:$C$145),3,FALSE))</f>
        <v>PDWH237JMQ</v>
      </c>
      <c r="H14" t="str">
        <f>VLOOKUP(G14,GUID!$A$2:$B$181,2,FALSE)</f>
        <v>No neurological diagnosis</v>
      </c>
      <c r="I14" t="str">
        <f>VLOOKUP(H14,diseaselkup,2,FALSE)</f>
        <v>HC</v>
      </c>
      <c r="J14" t="str">
        <f>VLOOKUP(F14,DiseaseDes!$A$2:$C$289,2,FALSE)</f>
        <v>HC</v>
      </c>
      <c r="K14" s="45" t="str">
        <f t="shared" si="3"/>
        <v>a</v>
      </c>
      <c r="L14" t="str">
        <f>VLOOKUP(F14,DiseaseDes!$A$2:$C$289,3,FALSE)</f>
        <v>B</v>
      </c>
    </row>
    <row r="15" spans="1:12">
      <c r="A15" t="str">
        <f>'Hyb Layout'!B17</f>
        <v>US80603148_258567810002_S01_GE1_1200_Jun14_2_2</v>
      </c>
      <c r="B15" t="str">
        <f t="shared" si="1"/>
        <v>258567810002</v>
      </c>
      <c r="C15" t="str">
        <f t="shared" si="2"/>
        <v>2_2</v>
      </c>
      <c r="D15" t="str">
        <f t="shared" si="0"/>
        <v>2585678100022_2</v>
      </c>
      <c r="E15" t="str">
        <f>IF(ISNA(VLOOKUP(D15,'Hyb Layout'!$G$4:$H$291,2,FALSE)),"Unknown",VLOOKUP(D15,'Hyb Layout'!$G$4:$H$291,2,FALSE))</f>
        <v>COO6187A14</v>
      </c>
      <c r="F15" t="str" cm="1">
        <f t="array" ref="F15">VLOOKUP(TRIM(E15),TRIM(BarcodetoCO!$D$3:$E$290),2,FALSE)</f>
        <v>PD0027-1969</v>
      </c>
      <c r="G15" t="str" cm="1">
        <f t="array" ref="G15">IF(ISNA(VLOOKUP(TRIM(F15),TRIM(manifestA!$A$2:$C$145),3,FALSE)),VLOOKUP(TRIM(F15),TRIM(manifestB!$A$2:$C$145),3,FALSE),VLOOKUP(TRIM(F15),TRIM(manifestA!$A$2:$C$145),3,FALSE))</f>
        <v>PDKT482ZER</v>
      </c>
      <c r="H15" t="str">
        <f>VLOOKUP(G15,GUID!$A$2:$B$181,2,FALSE)</f>
        <v>Parkinson's disease</v>
      </c>
      <c r="I15" t="str">
        <f>VLOOKUP(H15,diseaselkup,2,FALSE)</f>
        <v>PD</v>
      </c>
      <c r="J15" t="str">
        <f>VLOOKUP(F15,DiseaseDes!$A$2:$C$289,2,FALSE)</f>
        <v>PD</v>
      </c>
      <c r="K15" s="45" t="str">
        <f t="shared" si="3"/>
        <v>a</v>
      </c>
      <c r="L15" t="str">
        <f>VLOOKUP(F15,DiseaseDes!$A$2:$C$289,3,FALSE)</f>
        <v>B</v>
      </c>
    </row>
    <row r="16" spans="1:12">
      <c r="A16" t="str">
        <f>'Hyb Layout'!B18</f>
        <v>US80603148_258567810002_S01_GE1_1200_Jun14_2_3</v>
      </c>
      <c r="B16" t="str">
        <f t="shared" si="1"/>
        <v>258567810002</v>
      </c>
      <c r="C16" t="str">
        <f t="shared" si="2"/>
        <v>2_3</v>
      </c>
      <c r="D16" t="str">
        <f t="shared" si="0"/>
        <v>2585678100022_3</v>
      </c>
      <c r="E16" t="str">
        <f>IF(ISNA(VLOOKUP(D16,'Hyb Layout'!$G$4:$H$291,2,FALSE)),"Unknown",VLOOKUP(D16,'Hyb Layout'!$G$4:$H$291,2,FALSE))</f>
        <v>COO6187A15</v>
      </c>
      <c r="F16" t="str" cm="1">
        <f t="array" ref="F16">VLOOKUP(TRIM(E16),TRIM(BarcodetoCO!$D$3:$E$290),2,FALSE)</f>
        <v>0004235661</v>
      </c>
      <c r="G16" t="str" cm="1">
        <f t="array" ref="G16">IF(ISNA(VLOOKUP(TRIM(F16),TRIM(manifestA!$A$2:$C$145),3,FALSE)),VLOOKUP(TRIM(F16),TRIM(manifestB!$A$2:$C$145),3,FALSE),VLOOKUP(TRIM(F16),TRIM(manifestA!$A$2:$C$145),3,FALSE))</f>
        <v>PDXA113WEJ</v>
      </c>
      <c r="H16" t="str">
        <f>VLOOKUP(G16,GUID!$A$2:$B$181,2,FALSE)</f>
        <v>Parkinson's disease</v>
      </c>
      <c r="I16" t="str">
        <f>VLOOKUP(H16,diseaselkup,2,FALSE)</f>
        <v>PD</v>
      </c>
      <c r="J16" t="str">
        <f>VLOOKUP(F16,DiseaseDes!$A$2:$C$289,2,FALSE)</f>
        <v>PD</v>
      </c>
      <c r="K16" s="45" t="str">
        <f t="shared" si="3"/>
        <v>a</v>
      </c>
      <c r="L16" t="str">
        <f>VLOOKUP(F16,DiseaseDes!$A$2:$C$289,3,FALSE)</f>
        <v>B</v>
      </c>
    </row>
    <row r="17" spans="1:12">
      <c r="A17" t="str">
        <f>'Hyb Layout'!B19</f>
        <v>US80603148_258567810002_S01_GE1_1200_Jun14_2_4</v>
      </c>
      <c r="B17" t="str">
        <f t="shared" si="1"/>
        <v>258567810002</v>
      </c>
      <c r="C17" t="str">
        <f t="shared" si="2"/>
        <v>2_4</v>
      </c>
      <c r="D17" t="str">
        <f t="shared" si="0"/>
        <v>2585678100022_4</v>
      </c>
      <c r="E17" t="str">
        <f>IF(ISNA(VLOOKUP(D17,'Hyb Layout'!$G$4:$H$291,2,FALSE)),"Unknown",VLOOKUP(D17,'Hyb Layout'!$G$4:$H$291,2,FALSE))</f>
        <v>COO6187A16</v>
      </c>
      <c r="F17" t="str" cm="1">
        <f t="array" ref="F17">VLOOKUP(TRIM(E17),TRIM(BarcodetoCO!$D$3:$E$290),2,FALSE)</f>
        <v>0003567416</v>
      </c>
      <c r="G17" t="str" cm="1">
        <f t="array" ref="G17">IF(ISNA(VLOOKUP(TRIM(F17),TRIM(manifestA!$A$2:$C$145),3,FALSE)),VLOOKUP(TRIM(F17),TRIM(manifestB!$A$2:$C$145),3,FALSE),VLOOKUP(TRIM(F17),TRIM(manifestA!$A$2:$C$145),3,FALSE))</f>
        <v>PDPP280DG5</v>
      </c>
      <c r="H17" t="str">
        <f>VLOOKUP(G17,GUID!$A$2:$B$181,2,FALSE)</f>
        <v>No neurological diagnosis</v>
      </c>
      <c r="I17" t="str">
        <f>VLOOKUP(H17,diseaselkup,2,FALSE)</f>
        <v>HC</v>
      </c>
      <c r="J17" t="str">
        <f>VLOOKUP(F17,DiseaseDes!$A$2:$C$289,2,FALSE)</f>
        <v>HC</v>
      </c>
      <c r="K17" s="45" t="str">
        <f t="shared" si="3"/>
        <v>a</v>
      </c>
      <c r="L17" t="str">
        <f>VLOOKUP(F17,DiseaseDes!$A$2:$C$289,3,FALSE)</f>
        <v>B</v>
      </c>
    </row>
    <row r="18" spans="1:12">
      <c r="A18" t="str">
        <f>'Hyb Layout'!B20</f>
        <v>US80603148_258567810003_S01_GE1_1200_Jun14_1_1</v>
      </c>
      <c r="B18" t="str">
        <f t="shared" si="1"/>
        <v>258567810003</v>
      </c>
      <c r="C18" t="str">
        <f t="shared" si="2"/>
        <v>1_1</v>
      </c>
      <c r="D18" t="str">
        <f t="shared" si="0"/>
        <v>2585678100031_1</v>
      </c>
      <c r="E18" t="str">
        <f>IF(ISNA(VLOOKUP(D18,'Hyb Layout'!$G$4:$H$291,2,FALSE)),"Unknown",VLOOKUP(D18,'Hyb Layout'!$G$4:$H$291,2,FALSE))</f>
        <v>COO6187A097</v>
      </c>
      <c r="F18" t="str" cm="1">
        <f t="array" ref="F18">VLOOKUP(TRIM(E18),TRIM(BarcodetoCO!$D$3:$E$290),2,FALSE)</f>
        <v>0003605662</v>
      </c>
      <c r="G18" t="str" cm="1">
        <f t="array" ref="G18">IF(ISNA(VLOOKUP(TRIM(F18),TRIM(manifestA!$A$2:$C$145),3,FALSE)),VLOOKUP(TRIM(F18),TRIM(manifestB!$A$2:$C$145),3,FALSE),VLOOKUP(TRIM(F18),TRIM(manifestA!$A$2:$C$145),3,FALSE))</f>
        <v>PDHP535RLW</v>
      </c>
      <c r="H18" t="str">
        <f>VLOOKUP(G18,GUID!$A$2:$B$181,2,FALSE)</f>
        <v>No neurological diagnosis</v>
      </c>
      <c r="I18" t="str">
        <f>VLOOKUP(H18,diseaselkup,2,FALSE)</f>
        <v>HC</v>
      </c>
      <c r="J18" t="str">
        <f>VLOOKUP(F18,DiseaseDes!$A$2:$C$289,2,FALSE)</f>
        <v>HC</v>
      </c>
      <c r="K18" s="45" t="str">
        <f t="shared" si="3"/>
        <v>a</v>
      </c>
      <c r="L18" t="str">
        <f>VLOOKUP(F18,DiseaseDes!$A$2:$C$289,3,FALSE)</f>
        <v>B</v>
      </c>
    </row>
    <row r="19" spans="1:12">
      <c r="A19" t="str">
        <f>'Hyb Layout'!B21</f>
        <v>US80603148_258567810003_S01_GE1_1200_Jun14_1_2</v>
      </c>
      <c r="B19" t="str">
        <f t="shared" si="1"/>
        <v>258567810003</v>
      </c>
      <c r="C19" t="str">
        <f t="shared" si="2"/>
        <v>1_2</v>
      </c>
      <c r="D19" t="str">
        <f t="shared" si="0"/>
        <v>2585678100031_2</v>
      </c>
      <c r="E19" t="str">
        <f>IF(ISNA(VLOOKUP(D19,'Hyb Layout'!$G$4:$H$291,2,FALSE)),"Unknown",VLOOKUP(D19,'Hyb Layout'!$G$4:$H$291,2,FALSE))</f>
        <v>COO6187A098</v>
      </c>
      <c r="F19" t="str" cm="1">
        <f t="array" ref="F19">VLOOKUP(TRIM(E19),TRIM(BarcodetoCO!$D$3:$E$290),2,FALSE)</f>
        <v>0003008517</v>
      </c>
      <c r="G19" t="str" cm="1">
        <f t="array" ref="G19">IF(ISNA(VLOOKUP(TRIM(F19),TRIM(manifestA!$A$2:$C$145),3,FALSE)),VLOOKUP(TRIM(F19),TRIM(manifestB!$A$2:$C$145),3,FALSE),VLOOKUP(TRIM(F19),TRIM(manifestA!$A$2:$C$145),3,FALSE))</f>
        <v>PDGB114KGW</v>
      </c>
      <c r="H19" t="str">
        <f>VLOOKUP(G19,GUID!$A$2:$B$181,2,FALSE)</f>
        <v>No neurological diagnosis</v>
      </c>
      <c r="I19" t="str">
        <f>VLOOKUP(H19,diseaselkup,2,FALSE)</f>
        <v>HC</v>
      </c>
      <c r="J19" t="str">
        <f>VLOOKUP(F19,DiseaseDes!$A$2:$C$289,2,FALSE)</f>
        <v>HC</v>
      </c>
      <c r="K19" s="45" t="str">
        <f t="shared" si="3"/>
        <v>a</v>
      </c>
      <c r="L19" t="str">
        <f>VLOOKUP(F19,DiseaseDes!$A$2:$C$289,3,FALSE)</f>
        <v>B</v>
      </c>
    </row>
    <row r="20" spans="1:12">
      <c r="A20" t="str">
        <f>'Hyb Layout'!B22</f>
        <v>US80603148_258567810003_S01_GE1_1200_Jun14_1_3</v>
      </c>
      <c r="B20" t="str">
        <f t="shared" si="1"/>
        <v>258567810003</v>
      </c>
      <c r="C20" t="str">
        <f t="shared" si="2"/>
        <v>1_3</v>
      </c>
      <c r="D20" t="str">
        <f t="shared" si="0"/>
        <v>2585678100031_3</v>
      </c>
      <c r="E20" t="str">
        <f>IF(ISNA(VLOOKUP(D20,'Hyb Layout'!$G$4:$H$291,2,FALSE)),"Unknown",VLOOKUP(D20,'Hyb Layout'!$G$4:$H$291,2,FALSE))</f>
        <v>COO6187A099</v>
      </c>
      <c r="F20" t="str" cm="1">
        <f t="array" ref="F20">VLOOKUP(TRIM(E20),TRIM(BarcodetoCO!$D$3:$E$290),2,FALSE)</f>
        <v>0003654725</v>
      </c>
      <c r="G20" t="str" cm="1">
        <f t="array" ref="G20">IF(ISNA(VLOOKUP(TRIM(F20),TRIM(manifestA!$A$2:$C$145),3,FALSE)),VLOOKUP(TRIM(F20),TRIM(manifestB!$A$2:$C$145),3,FALSE),VLOOKUP(TRIM(F20),TRIM(manifestA!$A$2:$C$145),3,FALSE))</f>
        <v>PDTZ072DHM</v>
      </c>
      <c r="H20" t="str">
        <f>VLOOKUP(G20,GUID!$A$2:$B$181,2,FALSE)</f>
        <v>Parkinson's disease</v>
      </c>
      <c r="I20" t="str">
        <f>VLOOKUP(H20,diseaselkup,2,FALSE)</f>
        <v>PD</v>
      </c>
      <c r="J20" t="str">
        <f>VLOOKUP(F20,DiseaseDes!$A$2:$C$289,2,FALSE)</f>
        <v>PD</v>
      </c>
      <c r="K20" s="45" t="str">
        <f t="shared" si="3"/>
        <v>a</v>
      </c>
      <c r="L20" t="str">
        <f>VLOOKUP(F20,DiseaseDes!$A$2:$C$289,3,FALSE)</f>
        <v>B</v>
      </c>
    </row>
    <row r="21" spans="1:12">
      <c r="A21" t="str">
        <f>'Hyb Layout'!B23</f>
        <v>US80603148_258567810003_S01_GE1_1200_Jun14_1_4</v>
      </c>
      <c r="B21" t="str">
        <f t="shared" si="1"/>
        <v>258567810003</v>
      </c>
      <c r="C21" t="str">
        <f t="shared" si="2"/>
        <v>1_4</v>
      </c>
      <c r="D21" t="str">
        <f t="shared" si="0"/>
        <v>2585678100031_4</v>
      </c>
      <c r="E21" t="str">
        <f>IF(ISNA(VLOOKUP(D21,'Hyb Layout'!$G$4:$H$291,2,FALSE)),"Unknown",VLOOKUP(D21,'Hyb Layout'!$G$4:$H$291,2,FALSE))</f>
        <v>COO6187A100</v>
      </c>
      <c r="F21" t="str" cm="1">
        <f t="array" ref="F21">VLOOKUP(TRIM(E21),TRIM(BarcodetoCO!$D$3:$E$290),2,FALSE)</f>
        <v>0003643493</v>
      </c>
      <c r="G21" t="str" cm="1">
        <f t="array" ref="G21">IF(ISNA(VLOOKUP(TRIM(F21),TRIM(manifestA!$A$2:$C$145),3,FALSE)),VLOOKUP(TRIM(F21),TRIM(manifestB!$A$2:$C$145),3,FALSE),VLOOKUP(TRIM(F21),TRIM(manifestA!$A$2:$C$145),3,FALSE))</f>
        <v>PDJG498YWK</v>
      </c>
      <c r="H21" t="str">
        <f>VLOOKUP(G21,GUID!$A$2:$B$181,2,FALSE)</f>
        <v>Parkinson's disease</v>
      </c>
      <c r="I21" t="str">
        <f>VLOOKUP(H21,diseaselkup,2,FALSE)</f>
        <v>PD</v>
      </c>
      <c r="J21" t="str">
        <f>VLOOKUP(F21,DiseaseDes!$A$2:$C$289,2,FALSE)</f>
        <v>PD</v>
      </c>
      <c r="K21" s="45" t="str">
        <f t="shared" si="3"/>
        <v>a</v>
      </c>
      <c r="L21" t="str">
        <f>VLOOKUP(F21,DiseaseDes!$A$2:$C$289,3,FALSE)</f>
        <v>B</v>
      </c>
    </row>
    <row r="22" spans="1:12">
      <c r="A22" t="str">
        <f>'Hyb Layout'!B24</f>
        <v>US80603148_258567810003_S01_GE1_1200_Jun14_2_1</v>
      </c>
      <c r="B22" t="str">
        <f t="shared" si="1"/>
        <v>258567810003</v>
      </c>
      <c r="C22" t="str">
        <f t="shared" si="2"/>
        <v>2_1</v>
      </c>
      <c r="D22" t="str">
        <f t="shared" si="0"/>
        <v>2585678100032_1</v>
      </c>
      <c r="E22" t="str">
        <f>IF(ISNA(VLOOKUP(D22,'Hyb Layout'!$G$4:$H$291,2,FALSE)),"Unknown",VLOOKUP(D22,'Hyb Layout'!$G$4:$H$291,2,FALSE))</f>
        <v>COO6187A101</v>
      </c>
      <c r="F22" t="str" cm="1">
        <f t="array" ref="F22">VLOOKUP(TRIM(E22),TRIM(BarcodetoCO!$D$3:$E$290),2,FALSE)</f>
        <v>PD0027-9294</v>
      </c>
      <c r="G22" t="str" cm="1">
        <f t="array" ref="G22">IF(ISNA(VLOOKUP(TRIM(F22),TRIM(manifestA!$A$2:$C$145),3,FALSE)),VLOOKUP(TRIM(F22),TRIM(manifestB!$A$2:$C$145),3,FALSE),VLOOKUP(TRIM(F22),TRIM(manifestA!$A$2:$C$145),3,FALSE))</f>
        <v>PDEW749KZU</v>
      </c>
      <c r="H22" t="str">
        <f>VLOOKUP(G22,GUID!$A$2:$B$181,2,FALSE)</f>
        <v>Parkinson's disease</v>
      </c>
      <c r="I22" t="str">
        <f>VLOOKUP(H22,diseaselkup,2,FALSE)</f>
        <v>PD</v>
      </c>
      <c r="J22" t="str">
        <f>VLOOKUP(F22,DiseaseDes!$A$2:$C$289,2,FALSE)</f>
        <v>PD</v>
      </c>
      <c r="K22" s="45" t="str">
        <f t="shared" si="3"/>
        <v>a</v>
      </c>
      <c r="L22" t="str">
        <f>VLOOKUP(F22,DiseaseDes!$A$2:$C$289,3,FALSE)</f>
        <v>B</v>
      </c>
    </row>
    <row r="23" spans="1:12">
      <c r="A23" t="str">
        <f>'Hyb Layout'!B25</f>
        <v>US80603148_258567810003_S01_GE1_1200_Jun14_2_2</v>
      </c>
      <c r="B23" t="str">
        <f t="shared" si="1"/>
        <v>258567810003</v>
      </c>
      <c r="C23" t="str">
        <f t="shared" si="2"/>
        <v>2_2</v>
      </c>
      <c r="D23" t="str">
        <f t="shared" si="0"/>
        <v>2585678100032_2</v>
      </c>
      <c r="E23" t="str">
        <f>IF(ISNA(VLOOKUP(D23,'Hyb Layout'!$G$4:$H$291,2,FALSE)),"Unknown",VLOOKUP(D23,'Hyb Layout'!$G$4:$H$291,2,FALSE))</f>
        <v>COO6187A102</v>
      </c>
      <c r="F23" t="str" cm="1">
        <f t="array" ref="F23">VLOOKUP(TRIM(E23),TRIM(BarcodetoCO!$D$3:$E$290),2,FALSE)</f>
        <v>0003704905</v>
      </c>
      <c r="G23" t="str" cm="1">
        <f t="array" ref="G23">IF(ISNA(VLOOKUP(TRIM(F23),TRIM(manifestA!$A$2:$C$145),3,FALSE)),VLOOKUP(TRIM(F23),TRIM(manifestB!$A$2:$C$145),3,FALSE),VLOOKUP(TRIM(F23),TRIM(manifestA!$A$2:$C$145),3,FALSE))</f>
        <v>PDWE197DY8</v>
      </c>
      <c r="H23" t="str">
        <f>VLOOKUP(G23,GUID!$A$2:$B$181,2,FALSE)</f>
        <v>Progressive Supranuclear Palsy</v>
      </c>
      <c r="I23" t="str">
        <f>VLOOKUP(H23,diseaselkup,2,FALSE)</f>
        <v>PSP</v>
      </c>
      <c r="J23" t="str">
        <f>VLOOKUP(F23,DiseaseDes!$A$2:$C$289,2,FALSE)</f>
        <v>PSP</v>
      </c>
      <c r="K23" s="45" t="str">
        <f t="shared" si="3"/>
        <v>a</v>
      </c>
      <c r="L23" t="str">
        <f>VLOOKUP(F23,DiseaseDes!$A$2:$C$289,3,FALSE)</f>
        <v>B</v>
      </c>
    </row>
    <row r="24" spans="1:12">
      <c r="A24" t="str">
        <f>'Hyb Layout'!B26</f>
        <v>US80603148_258567810003_S01_GE1_1200_Jun14_2_3</v>
      </c>
      <c r="B24" t="str">
        <f t="shared" si="1"/>
        <v>258567810003</v>
      </c>
      <c r="C24" t="str">
        <f t="shared" si="2"/>
        <v>2_3</v>
      </c>
      <c r="D24" t="str">
        <f t="shared" si="0"/>
        <v>2585678100032_3</v>
      </c>
      <c r="E24" t="str">
        <f>IF(ISNA(VLOOKUP(D24,'Hyb Layout'!$G$4:$H$291,2,FALSE)),"Unknown",VLOOKUP(D24,'Hyb Layout'!$G$4:$H$291,2,FALSE))</f>
        <v>COO6187A103</v>
      </c>
      <c r="F24" t="str" cm="1">
        <f t="array" ref="F24">VLOOKUP(TRIM(E24),TRIM(BarcodetoCO!$D$3:$E$290),2,FALSE)</f>
        <v>0003657662</v>
      </c>
      <c r="G24" t="str" cm="1">
        <f t="array" ref="G24">IF(ISNA(VLOOKUP(TRIM(F24),TRIM(manifestA!$A$2:$C$145),3,FALSE)),VLOOKUP(TRIM(F24),TRIM(manifestB!$A$2:$C$145),3,FALSE),VLOOKUP(TRIM(F24),TRIM(manifestA!$A$2:$C$145),3,FALSE))</f>
        <v>PDNY975PE4</v>
      </c>
      <c r="H24" t="str">
        <f>VLOOKUP(G24,GUID!$A$2:$B$181,2,FALSE)</f>
        <v>No neurological diagnosis</v>
      </c>
      <c r="I24" t="str">
        <f>VLOOKUP(H24,diseaselkup,2,FALSE)</f>
        <v>HC</v>
      </c>
      <c r="J24" t="str">
        <f>VLOOKUP(F24,DiseaseDes!$A$2:$C$289,2,FALSE)</f>
        <v>HC</v>
      </c>
      <c r="K24" s="45" t="str">
        <f t="shared" si="3"/>
        <v>a</v>
      </c>
      <c r="L24" t="str">
        <f>VLOOKUP(F24,DiseaseDes!$A$2:$C$289,3,FALSE)</f>
        <v>B</v>
      </c>
    </row>
    <row r="25" spans="1:12">
      <c r="A25" t="str">
        <f>'Hyb Layout'!B27</f>
        <v>US80603148_258567810003_S01_GE1_1200_Jun14_2_4</v>
      </c>
      <c r="B25" t="str">
        <f t="shared" si="1"/>
        <v>258567810003</v>
      </c>
      <c r="C25" t="str">
        <f t="shared" si="2"/>
        <v>2_4</v>
      </c>
      <c r="D25" t="str">
        <f t="shared" si="0"/>
        <v>2585678100032_4</v>
      </c>
      <c r="E25" t="str">
        <f>IF(ISNA(VLOOKUP(D25,'Hyb Layout'!$G$4:$H$291,2,FALSE)),"Unknown",VLOOKUP(D25,'Hyb Layout'!$G$4:$H$291,2,FALSE))</f>
        <v>COO6187A104</v>
      </c>
      <c r="F25" t="str" cm="1">
        <f t="array" ref="F25">VLOOKUP(TRIM(E25),TRIM(BarcodetoCO!$D$3:$E$290),2,FALSE)</f>
        <v>PD0027-2458</v>
      </c>
      <c r="G25" t="str" cm="1">
        <f t="array" ref="G25">IF(ISNA(VLOOKUP(TRIM(F25),TRIM(manifestA!$A$2:$C$145),3,FALSE)),VLOOKUP(TRIM(F25),TRIM(manifestB!$A$2:$C$145),3,FALSE),VLOOKUP(TRIM(F25),TRIM(manifestA!$A$2:$C$145),3,FALSE))</f>
        <v>PDRX698HWQ</v>
      </c>
      <c r="H25" t="str">
        <f>VLOOKUP(G25,GUID!$A$2:$B$181,2,FALSE)</f>
        <v>Multisystem Atrophy</v>
      </c>
      <c r="I25" t="str">
        <f>VLOOKUP(H25,diseaselkup,2,FALSE)</f>
        <v>MSA</v>
      </c>
      <c r="J25" t="str">
        <f>VLOOKUP(F25,DiseaseDes!$A$2:$C$289,2,FALSE)</f>
        <v>MSA</v>
      </c>
      <c r="K25" s="45" t="str">
        <f t="shared" si="3"/>
        <v>a</v>
      </c>
      <c r="L25" t="str">
        <f>VLOOKUP(F25,DiseaseDes!$A$2:$C$289,3,FALSE)</f>
        <v>B</v>
      </c>
    </row>
    <row r="26" spans="1:12">
      <c r="A26" t="str">
        <f>'Hyb Layout'!B28</f>
        <v>US80603148_258567810004_S01_GE1_1200_Jun14_1_1</v>
      </c>
      <c r="B26" t="str">
        <f t="shared" si="1"/>
        <v>258567810004</v>
      </c>
      <c r="C26" t="str">
        <f t="shared" si="2"/>
        <v>1_1</v>
      </c>
      <c r="D26" t="str">
        <f t="shared" si="0"/>
        <v>2585678100041_1</v>
      </c>
      <c r="E26" t="str">
        <f>IF(ISNA(VLOOKUP(D26,'Hyb Layout'!$G$4:$H$291,2,FALSE)),"Unknown",VLOOKUP(D26,'Hyb Layout'!$G$4:$H$291,2,FALSE))</f>
        <v>COO6187A33</v>
      </c>
      <c r="F26" t="str" cm="1">
        <f t="array" ref="F26">VLOOKUP(TRIM(E26),TRIM(BarcodetoCO!$D$3:$E$290),2,FALSE)</f>
        <v>0001045651</v>
      </c>
      <c r="G26" t="str" cm="1">
        <f t="array" ref="G26">IF(ISNA(VLOOKUP(TRIM(F26),TRIM(manifestA!$A$2:$C$145),3,FALSE)),VLOOKUP(TRIM(F26),TRIM(manifestB!$A$2:$C$145),3,FALSE),VLOOKUP(TRIM(F26),TRIM(manifestA!$A$2:$C$145),3,FALSE))</f>
        <v>PDNE144HUW</v>
      </c>
      <c r="H26" t="str">
        <f>VLOOKUP(G26,GUID!$A$2:$B$181,2,FALSE)</f>
        <v>Multisystem Atrophy</v>
      </c>
      <c r="I26" t="str">
        <f>VLOOKUP(H26,diseaselkup,2,FALSE)</f>
        <v>MSA</v>
      </c>
      <c r="J26" t="str">
        <f>VLOOKUP(F26,DiseaseDes!$A$2:$C$289,2,FALSE)</f>
        <v>MSA</v>
      </c>
      <c r="K26" s="45" t="str">
        <f t="shared" si="3"/>
        <v>a</v>
      </c>
      <c r="L26" t="str">
        <f>VLOOKUP(F26,DiseaseDes!$A$2:$C$289,3,FALSE)</f>
        <v>B</v>
      </c>
    </row>
    <row r="27" spans="1:12">
      <c r="A27" t="str">
        <f>'Hyb Layout'!B29</f>
        <v>US80603148_258567810004_S01_GE1_1200_Jun14_1_2</v>
      </c>
      <c r="B27" t="str">
        <f t="shared" si="1"/>
        <v>258567810004</v>
      </c>
      <c r="C27" t="str">
        <f t="shared" si="2"/>
        <v>1_2</v>
      </c>
      <c r="D27" t="str">
        <f t="shared" si="0"/>
        <v>2585678100041_2</v>
      </c>
      <c r="E27" t="str">
        <f>IF(ISNA(VLOOKUP(D27,'Hyb Layout'!$G$4:$H$291,2,FALSE)),"Unknown",VLOOKUP(D27,'Hyb Layout'!$G$4:$H$291,2,FALSE))</f>
        <v>COO6187A34</v>
      </c>
      <c r="F27" t="str" cm="1">
        <f t="array" ref="F27">VLOOKUP(TRIM(E27),TRIM(BarcodetoCO!$D$3:$E$290),2,FALSE)</f>
        <v>0003699093</v>
      </c>
      <c r="G27" t="str" cm="1">
        <f t="array" ref="G27">IF(ISNA(VLOOKUP(TRIM(F27),TRIM(manifestA!$A$2:$C$145),3,FALSE)),VLOOKUP(TRIM(F27),TRIM(manifestB!$A$2:$C$145),3,FALSE),VLOOKUP(TRIM(F27),TRIM(manifestA!$A$2:$C$145),3,FALSE))</f>
        <v>PDTR041EA2</v>
      </c>
      <c r="H27" t="str">
        <f>VLOOKUP(G27,GUID!$A$2:$B$181,2,FALSE)</f>
        <v>Progressive Supranuclear Palsy</v>
      </c>
      <c r="I27" t="str">
        <f>VLOOKUP(H27,diseaselkup,2,FALSE)</f>
        <v>PSP</v>
      </c>
      <c r="J27" t="str">
        <f>VLOOKUP(F27,DiseaseDes!$A$2:$C$289,2,FALSE)</f>
        <v>PSP</v>
      </c>
      <c r="K27" s="45" t="str">
        <f t="shared" si="3"/>
        <v>a</v>
      </c>
      <c r="L27" t="str">
        <f>VLOOKUP(F27,DiseaseDes!$A$2:$C$289,3,FALSE)</f>
        <v>B</v>
      </c>
    </row>
    <row r="28" spans="1:12">
      <c r="A28" t="str">
        <f>'Hyb Layout'!B30</f>
        <v>US80603148_258567810004_S01_GE1_1200_Jun14_1_3</v>
      </c>
      <c r="B28" t="str">
        <f t="shared" si="1"/>
        <v>258567810004</v>
      </c>
      <c r="C28" t="str">
        <f t="shared" si="2"/>
        <v>1_3</v>
      </c>
      <c r="D28" t="str">
        <f t="shared" si="0"/>
        <v>2585678100041_3</v>
      </c>
      <c r="E28" t="str">
        <f>IF(ISNA(VLOOKUP(D28,'Hyb Layout'!$G$4:$H$291,2,FALSE)),"Unknown",VLOOKUP(D28,'Hyb Layout'!$G$4:$H$291,2,FALSE))</f>
        <v>COO6187A35</v>
      </c>
      <c r="F28" t="str" cm="1">
        <f t="array" ref="F28">VLOOKUP(TRIM(E28),TRIM(BarcodetoCO!$D$3:$E$290),2,FALSE)</f>
        <v>0003642909</v>
      </c>
      <c r="G28" t="str" cm="1">
        <f t="array" ref="G28">IF(ISNA(VLOOKUP(TRIM(F28),TRIM(manifestA!$A$2:$C$145),3,FALSE)),VLOOKUP(TRIM(F28),TRIM(manifestB!$A$2:$C$145),3,FALSE),VLOOKUP(TRIM(F28),TRIM(manifestA!$A$2:$C$145),3,FALSE))</f>
        <v>PDYG254KU6</v>
      </c>
      <c r="H28" t="str">
        <f>VLOOKUP(G28,GUID!$A$2:$B$181,2,FALSE)</f>
        <v>No neurological diagnosis</v>
      </c>
      <c r="I28" t="str">
        <f>VLOOKUP(H28,diseaselkup,2,FALSE)</f>
        <v>HC</v>
      </c>
      <c r="J28" t="str">
        <f>VLOOKUP(F28,DiseaseDes!$A$2:$C$289,2,FALSE)</f>
        <v>HC</v>
      </c>
      <c r="K28" s="45" t="str">
        <f t="shared" si="3"/>
        <v>a</v>
      </c>
      <c r="L28" t="str">
        <f>VLOOKUP(F28,DiseaseDes!$A$2:$C$289,3,FALSE)</f>
        <v>B</v>
      </c>
    </row>
    <row r="29" spans="1:12">
      <c r="A29" t="str">
        <f>'Hyb Layout'!B31</f>
        <v>US80603148_258567810004_S01_GE1_1200_Jun14_1_4</v>
      </c>
      <c r="B29" t="str">
        <f t="shared" si="1"/>
        <v>258567810004</v>
      </c>
      <c r="C29" t="str">
        <f t="shared" si="2"/>
        <v>1_4</v>
      </c>
      <c r="D29" t="str">
        <f t="shared" si="0"/>
        <v>2585678100041_4</v>
      </c>
      <c r="E29" t="str">
        <f>IF(ISNA(VLOOKUP(D29,'Hyb Layout'!$G$4:$H$291,2,FALSE)),"Unknown",VLOOKUP(D29,'Hyb Layout'!$G$4:$H$291,2,FALSE))</f>
        <v>COO6187A36</v>
      </c>
      <c r="F29" t="str" cm="1">
        <f t="array" ref="F29">VLOOKUP(TRIM(E29),TRIM(BarcodetoCO!$D$3:$E$290),2,FALSE)</f>
        <v>0003008451</v>
      </c>
      <c r="G29" t="str" cm="1">
        <f t="array" ref="G29">IF(ISNA(VLOOKUP(TRIM(F29),TRIM(manifestA!$A$2:$C$145),3,FALSE)),VLOOKUP(TRIM(F29),TRIM(manifestB!$A$2:$C$145),3,FALSE),VLOOKUP(TRIM(F29),TRIM(manifestA!$A$2:$C$145),3,FALSE))</f>
        <v>PDLM938RC0</v>
      </c>
      <c r="H29" t="str">
        <f>VLOOKUP(G29,GUID!$A$2:$B$181,2,FALSE)</f>
        <v>Parkinson's disease</v>
      </c>
      <c r="I29" t="str">
        <f>VLOOKUP(H29,diseaselkup,2,FALSE)</f>
        <v>PD</v>
      </c>
      <c r="J29" t="str">
        <f>VLOOKUP(F29,DiseaseDes!$A$2:$C$289,2,FALSE)</f>
        <v>PD</v>
      </c>
      <c r="K29" s="45" t="str">
        <f t="shared" si="3"/>
        <v>a</v>
      </c>
      <c r="L29" t="str">
        <f>VLOOKUP(F29,DiseaseDes!$A$2:$C$289,3,FALSE)</f>
        <v>B</v>
      </c>
    </row>
    <row r="30" spans="1:12">
      <c r="A30" t="str">
        <f>'Hyb Layout'!B32</f>
        <v>US80603148_258567810004_S01_GE1_1200_Jun14_2_1</v>
      </c>
      <c r="B30" t="str">
        <f t="shared" si="1"/>
        <v>258567810004</v>
      </c>
      <c r="C30" t="str">
        <f t="shared" si="2"/>
        <v>2_1</v>
      </c>
      <c r="D30" t="str">
        <f t="shared" si="0"/>
        <v>2585678100042_1</v>
      </c>
      <c r="E30" t="str">
        <f>IF(ISNA(VLOOKUP(D30,'Hyb Layout'!$G$4:$H$291,2,FALSE)),"Unknown",VLOOKUP(D30,'Hyb Layout'!$G$4:$H$291,2,FALSE))</f>
        <v>COO6187A37</v>
      </c>
      <c r="F30" t="str" cm="1">
        <f t="array" ref="F30">VLOOKUP(TRIM(E30),TRIM(BarcodetoCO!$D$3:$E$290),2,FALSE)</f>
        <v>PD0022-0495</v>
      </c>
      <c r="G30" t="str" cm="1">
        <f t="array" ref="G30">IF(ISNA(VLOOKUP(TRIM(F30),TRIM(manifestA!$A$2:$C$145),3,FALSE)),VLOOKUP(TRIM(F30),TRIM(manifestB!$A$2:$C$145),3,FALSE),VLOOKUP(TRIM(F30),TRIM(manifestA!$A$2:$C$145),3,FALSE))</f>
        <v>PDEY344PZ6</v>
      </c>
      <c r="H30" t="str">
        <f>VLOOKUP(G30,GUID!$A$2:$B$181,2,FALSE)</f>
        <v>Parkinson's disease</v>
      </c>
      <c r="I30" t="str">
        <f>VLOOKUP(H30,diseaselkup,2,FALSE)</f>
        <v>PD</v>
      </c>
      <c r="J30" t="str">
        <f>VLOOKUP(F30,DiseaseDes!$A$2:$C$289,2,FALSE)</f>
        <v>PD</v>
      </c>
      <c r="K30" s="45" t="str">
        <f t="shared" si="3"/>
        <v>a</v>
      </c>
      <c r="L30" t="str">
        <f>VLOOKUP(F30,DiseaseDes!$A$2:$C$289,3,FALSE)</f>
        <v>B</v>
      </c>
    </row>
    <row r="31" spans="1:12">
      <c r="A31" t="str">
        <f>'Hyb Layout'!B33</f>
        <v>US80603148_258567810004_S01_GE1_1200_Jun14_2_2</v>
      </c>
      <c r="B31" t="str">
        <f t="shared" si="1"/>
        <v>258567810004</v>
      </c>
      <c r="C31" t="str">
        <f t="shared" si="2"/>
        <v>2_2</v>
      </c>
      <c r="D31" t="str">
        <f t="shared" si="0"/>
        <v>2585678100042_2</v>
      </c>
      <c r="E31" t="str">
        <f>IF(ISNA(VLOOKUP(D31,'Hyb Layout'!$G$4:$H$291,2,FALSE)),"Unknown",VLOOKUP(D31,'Hyb Layout'!$G$4:$H$291,2,FALSE))</f>
        <v>COO6187A38</v>
      </c>
      <c r="F31" t="str" cm="1">
        <f t="array" ref="F31">VLOOKUP(TRIM(E31),TRIM(BarcodetoCO!$D$3:$E$290),2,FALSE)</f>
        <v>0004235712</v>
      </c>
      <c r="G31" t="str" cm="1">
        <f t="array" ref="G31">IF(ISNA(VLOOKUP(TRIM(F31),TRIM(manifestA!$A$2:$C$145),3,FALSE)),VLOOKUP(TRIM(F31),TRIM(manifestB!$A$2:$C$145),3,FALSE),VLOOKUP(TRIM(F31),TRIM(manifestA!$A$2:$C$145),3,FALSE))</f>
        <v>PDFH864AYW</v>
      </c>
      <c r="H31" t="str">
        <f>VLOOKUP(G31,GUID!$A$2:$B$181,2,FALSE)</f>
        <v>No neurological diagnosis</v>
      </c>
      <c r="I31" t="str">
        <f>VLOOKUP(H31,diseaselkup,2,FALSE)</f>
        <v>HC</v>
      </c>
      <c r="J31" t="str">
        <f>VLOOKUP(F31,DiseaseDes!$A$2:$C$289,2,FALSE)</f>
        <v>HC</v>
      </c>
      <c r="K31" s="45" t="str">
        <f t="shared" si="3"/>
        <v>a</v>
      </c>
      <c r="L31" t="str">
        <f>VLOOKUP(F31,DiseaseDes!$A$2:$C$289,3,FALSE)</f>
        <v>B</v>
      </c>
    </row>
    <row r="32" spans="1:12">
      <c r="A32" t="str">
        <f>'Hyb Layout'!B34</f>
        <v>US80603148_258567810004_S01_GE1_1200_Jun14_2_3</v>
      </c>
      <c r="B32" t="str">
        <f t="shared" si="1"/>
        <v>258567810004</v>
      </c>
      <c r="C32" t="str">
        <f t="shared" si="2"/>
        <v>2_3</v>
      </c>
      <c r="D32" t="str">
        <f t="shared" si="0"/>
        <v>2585678100042_3</v>
      </c>
      <c r="E32" t="str">
        <f>IF(ISNA(VLOOKUP(D32,'Hyb Layout'!$G$4:$H$291,2,FALSE)),"Unknown",VLOOKUP(D32,'Hyb Layout'!$G$4:$H$291,2,FALSE))</f>
        <v>COO6187A39</v>
      </c>
      <c r="F32" t="str" cm="1">
        <f t="array" ref="F32">VLOOKUP(TRIM(E32),TRIM(BarcodetoCO!$D$3:$E$290),2,FALSE)</f>
        <v>0003675007</v>
      </c>
      <c r="G32" t="str" cm="1">
        <f t="array" ref="G32">IF(ISNA(VLOOKUP(TRIM(F32),TRIM(manifestA!$A$2:$C$145),3,FALSE)),VLOOKUP(TRIM(F32),TRIM(manifestB!$A$2:$C$145),3,FALSE),VLOOKUP(TRIM(F32),TRIM(manifestA!$A$2:$C$145),3,FALSE))</f>
        <v>PDTH524HDM</v>
      </c>
      <c r="H32" t="str">
        <f>VLOOKUP(G32,GUID!$A$2:$B$181,2,FALSE)</f>
        <v>No neurological diagnosis</v>
      </c>
      <c r="I32" t="str">
        <f>VLOOKUP(H32,diseaselkup,2,FALSE)</f>
        <v>HC</v>
      </c>
      <c r="J32" t="str">
        <f>VLOOKUP(F32,DiseaseDes!$A$2:$C$289,2,FALSE)</f>
        <v>HC</v>
      </c>
      <c r="K32" s="45" t="str">
        <f t="shared" si="3"/>
        <v>a</v>
      </c>
      <c r="L32" t="str">
        <f>VLOOKUP(F32,DiseaseDes!$A$2:$C$289,3,FALSE)</f>
        <v>B</v>
      </c>
    </row>
    <row r="33" spans="1:12">
      <c r="A33" t="str">
        <f>'Hyb Layout'!B35</f>
        <v>US80603148_258567810004_S01_GE1_1200_Jun14_2_4</v>
      </c>
      <c r="B33" t="str">
        <f t="shared" si="1"/>
        <v>258567810004</v>
      </c>
      <c r="C33" t="str">
        <f t="shared" si="2"/>
        <v>2_4</v>
      </c>
      <c r="D33" t="str">
        <f t="shared" si="0"/>
        <v>2585678100042_4</v>
      </c>
      <c r="E33" t="str">
        <f>IF(ISNA(VLOOKUP(D33,'Hyb Layout'!$G$4:$H$291,2,FALSE)),"Unknown",VLOOKUP(D33,'Hyb Layout'!$G$4:$H$291,2,FALSE))</f>
        <v>COO6187A40</v>
      </c>
      <c r="F33" t="str" cm="1">
        <f t="array" ref="F33">VLOOKUP(TRIM(E33),TRIM(BarcodetoCO!$D$3:$E$290),2,FALSE)</f>
        <v>PD0027-2471</v>
      </c>
      <c r="G33" t="str" cm="1">
        <f t="array" ref="G33">IF(ISNA(VLOOKUP(TRIM(F33),TRIM(manifestA!$A$2:$C$145),3,FALSE)),VLOOKUP(TRIM(F33),TRIM(manifestB!$A$2:$C$145),3,FALSE),VLOOKUP(TRIM(F33),TRIM(manifestA!$A$2:$C$145),3,FALSE))</f>
        <v>PDUP692JG5</v>
      </c>
      <c r="H33" t="str">
        <f>VLOOKUP(G33,GUID!$A$2:$B$181,2,FALSE)</f>
        <v>Parkinson's disease</v>
      </c>
      <c r="I33" t="str">
        <f>VLOOKUP(H33,diseaselkup,2,FALSE)</f>
        <v>PD</v>
      </c>
      <c r="J33" t="str">
        <f>VLOOKUP(F33,DiseaseDes!$A$2:$C$289,2,FALSE)</f>
        <v>PD</v>
      </c>
      <c r="K33" s="45" t="str">
        <f t="shared" si="3"/>
        <v>a</v>
      </c>
      <c r="L33" t="str">
        <f>VLOOKUP(F33,DiseaseDes!$A$2:$C$289,3,FALSE)</f>
        <v>B</v>
      </c>
    </row>
    <row r="34" spans="1:12">
      <c r="A34" t="str">
        <f>'Hyb Layout'!B36</f>
        <v>US80603148_258567810005_S01_GE1_1200_Jun14_1_1</v>
      </c>
      <c r="B34" t="str">
        <f t="shared" si="1"/>
        <v>258567810005</v>
      </c>
      <c r="C34" t="str">
        <f t="shared" si="2"/>
        <v>1_1</v>
      </c>
      <c r="D34" t="str">
        <f t="shared" si="0"/>
        <v>2585678100051_1</v>
      </c>
      <c r="E34" t="str">
        <f>IF(ISNA(VLOOKUP(D34,'Hyb Layout'!$G$4:$H$291,2,FALSE)),"Unknown",VLOOKUP(D34,'Hyb Layout'!$G$4:$H$291,2,FALSE))</f>
        <v>COO6187A105</v>
      </c>
      <c r="F34" t="str" cm="1">
        <f t="array" ref="F34">VLOOKUP(TRIM(E34),TRIM(BarcodetoCO!$D$3:$E$290),2,FALSE)</f>
        <v>0004235687</v>
      </c>
      <c r="G34" t="str" cm="1">
        <f t="array" ref="G34">IF(ISNA(VLOOKUP(TRIM(F34),TRIM(manifestA!$A$2:$C$145),3,FALSE)),VLOOKUP(TRIM(F34),TRIM(manifestB!$A$2:$C$145),3,FALSE),VLOOKUP(TRIM(F34),TRIM(manifestA!$A$2:$C$145),3,FALSE))</f>
        <v>PDDP911PZH</v>
      </c>
      <c r="H34" t="str">
        <f>VLOOKUP(G34,GUID!$A$2:$B$181,2,FALSE)</f>
        <v>No neurological diagnosis</v>
      </c>
      <c r="I34" t="str">
        <f>VLOOKUP(H34,diseaselkup,2,FALSE)</f>
        <v>HC</v>
      </c>
      <c r="J34" t="str">
        <f>VLOOKUP(F34,DiseaseDes!$A$2:$C$289,2,FALSE)</f>
        <v>HC</v>
      </c>
      <c r="K34" s="45" t="str">
        <f t="shared" si="3"/>
        <v>a</v>
      </c>
      <c r="L34" t="str">
        <f>VLOOKUP(F34,DiseaseDes!$A$2:$C$289,3,FALSE)</f>
        <v>B</v>
      </c>
    </row>
    <row r="35" spans="1:12">
      <c r="A35" t="str">
        <f>'Hyb Layout'!B37</f>
        <v>US80603148_258567810005_S01_GE1_1200_Jun14_1_2</v>
      </c>
      <c r="B35" t="str">
        <f t="shared" si="1"/>
        <v>258567810005</v>
      </c>
      <c r="C35" t="str">
        <f t="shared" si="2"/>
        <v>1_2</v>
      </c>
      <c r="D35" t="str">
        <f t="shared" si="0"/>
        <v>2585678100051_2</v>
      </c>
      <c r="E35" t="str">
        <f>IF(ISNA(VLOOKUP(D35,'Hyb Layout'!$G$4:$H$291,2,FALSE)),"Unknown",VLOOKUP(D35,'Hyb Layout'!$G$4:$H$291,2,FALSE))</f>
        <v>COO6187A106</v>
      </c>
      <c r="F35" t="str" cm="1">
        <f t="array" ref="F35">VLOOKUP(TRIM(E35),TRIM(BarcodetoCO!$D$3:$E$290),2,FALSE)</f>
        <v>0001046273</v>
      </c>
      <c r="G35" t="str" cm="1">
        <f t="array" ref="G35">IF(ISNA(VLOOKUP(TRIM(F35),TRIM(manifestA!$A$2:$C$145),3,FALSE)),VLOOKUP(TRIM(F35),TRIM(manifestB!$A$2:$C$145),3,FALSE),VLOOKUP(TRIM(F35),TRIM(manifestA!$A$2:$C$145),3,FALSE))</f>
        <v>PDFE158GYP</v>
      </c>
      <c r="H35" t="str">
        <f>VLOOKUP(G35,GUID!$A$2:$B$181,2,FALSE)</f>
        <v>Multisystem Atrophy</v>
      </c>
      <c r="I35" t="str">
        <f>VLOOKUP(H35,diseaselkup,2,FALSE)</f>
        <v>MSA</v>
      </c>
      <c r="J35" t="str">
        <f>VLOOKUP(F35,DiseaseDes!$A$2:$C$289,2,FALSE)</f>
        <v>MSA</v>
      </c>
      <c r="K35" s="45" t="str">
        <f t="shared" si="3"/>
        <v>a</v>
      </c>
      <c r="L35" t="str">
        <f>VLOOKUP(F35,DiseaseDes!$A$2:$C$289,3,FALSE)</f>
        <v>B</v>
      </c>
    </row>
    <row r="36" spans="1:12">
      <c r="A36" t="str">
        <f>'Hyb Layout'!B38</f>
        <v>US80603148_258567810005_S01_GE1_1200_Jun14_1_3</v>
      </c>
      <c r="B36" t="str">
        <f t="shared" si="1"/>
        <v>258567810005</v>
      </c>
      <c r="C36" t="str">
        <f t="shared" si="2"/>
        <v>1_3</v>
      </c>
      <c r="D36" t="str">
        <f t="shared" si="0"/>
        <v>2585678100051_3</v>
      </c>
      <c r="E36" t="str">
        <f>IF(ISNA(VLOOKUP(D36,'Hyb Layout'!$G$4:$H$291,2,FALSE)),"Unknown",VLOOKUP(D36,'Hyb Layout'!$G$4:$H$291,2,FALSE))</f>
        <v>COO6187A107</v>
      </c>
      <c r="F36" t="str" cm="1">
        <f t="array" ref="F36">VLOOKUP(TRIM(E36),TRIM(BarcodetoCO!$D$3:$E$290),2,FALSE)</f>
        <v>0003569515</v>
      </c>
      <c r="G36" t="str" cm="1">
        <f t="array" ref="G36">IF(ISNA(VLOOKUP(TRIM(F36),TRIM(manifestA!$A$2:$C$145),3,FALSE)),VLOOKUP(TRIM(F36),TRIM(manifestB!$A$2:$C$145),3,FALSE),VLOOKUP(TRIM(F36),TRIM(manifestA!$A$2:$C$145),3,FALSE))</f>
        <v>PDBR042ZHH</v>
      </c>
      <c r="H36" t="str">
        <f>VLOOKUP(G36,GUID!$A$2:$B$181,2,FALSE)</f>
        <v>Parkinson's disease</v>
      </c>
      <c r="I36" t="str">
        <f>VLOOKUP(H36,diseaselkup,2,FALSE)</f>
        <v>PD</v>
      </c>
      <c r="J36" t="str">
        <f>VLOOKUP(F36,DiseaseDes!$A$2:$C$289,2,FALSE)</f>
        <v>PD</v>
      </c>
      <c r="K36" s="45" t="str">
        <f t="shared" si="3"/>
        <v>a</v>
      </c>
      <c r="L36" t="str">
        <f>VLOOKUP(F36,DiseaseDes!$A$2:$C$289,3,FALSE)</f>
        <v>B</v>
      </c>
    </row>
    <row r="37" spans="1:12">
      <c r="A37" t="str">
        <f>'Hyb Layout'!B39</f>
        <v>US80603148_258567810005_S01_GE1_1200_Jun14_1_4</v>
      </c>
      <c r="B37" t="str">
        <f t="shared" si="1"/>
        <v>258567810005</v>
      </c>
      <c r="C37" t="str">
        <f t="shared" si="2"/>
        <v>1_4</v>
      </c>
      <c r="D37" t="str">
        <f t="shared" si="0"/>
        <v>2585678100051_4</v>
      </c>
      <c r="E37" t="str">
        <f>IF(ISNA(VLOOKUP(D37,'Hyb Layout'!$G$4:$H$291,2,FALSE)),"Unknown",VLOOKUP(D37,'Hyb Layout'!$G$4:$H$291,2,FALSE))</f>
        <v>COO6187A108</v>
      </c>
      <c r="F37" t="str" cm="1">
        <f t="array" ref="F37">VLOOKUP(TRIM(E37),TRIM(BarcodetoCO!$D$3:$E$290),2,FALSE)</f>
        <v>0003654008</v>
      </c>
      <c r="G37" t="str" cm="1">
        <f t="array" ref="G37">IF(ISNA(VLOOKUP(TRIM(F37),TRIM(manifestA!$A$2:$C$145),3,FALSE)),VLOOKUP(TRIM(F37),TRIM(manifestB!$A$2:$C$145),3,FALSE),VLOOKUP(TRIM(F37),TRIM(manifestA!$A$2:$C$145),3,FALSE))</f>
        <v>PDRF073JTG</v>
      </c>
      <c r="H37" t="str">
        <f>VLOOKUP(G37,GUID!$A$2:$B$181,2,FALSE)</f>
        <v>Parkinson's disease</v>
      </c>
      <c r="I37" t="str">
        <f>VLOOKUP(H37,diseaselkup,2,FALSE)</f>
        <v>PD</v>
      </c>
      <c r="J37" t="str">
        <f>VLOOKUP(F37,DiseaseDes!$A$2:$C$289,2,FALSE)</f>
        <v>PD</v>
      </c>
      <c r="K37" s="45" t="str">
        <f t="shared" si="3"/>
        <v>a</v>
      </c>
      <c r="L37" t="str">
        <f>VLOOKUP(F37,DiseaseDes!$A$2:$C$289,3,FALSE)</f>
        <v>B</v>
      </c>
    </row>
    <row r="38" spans="1:12">
      <c r="A38" t="str">
        <f>'Hyb Layout'!B40</f>
        <v>US80603148_258567810005_S01_GE1_1200_Jun14_2_1</v>
      </c>
      <c r="B38" t="str">
        <f t="shared" si="1"/>
        <v>258567810005</v>
      </c>
      <c r="C38" t="str">
        <f t="shared" si="2"/>
        <v>2_1</v>
      </c>
      <c r="D38" t="str">
        <f t="shared" si="0"/>
        <v>2585678100052_1</v>
      </c>
      <c r="E38" t="str">
        <f>IF(ISNA(VLOOKUP(D38,'Hyb Layout'!$G$4:$H$291,2,FALSE)),"Unknown",VLOOKUP(D38,'Hyb Layout'!$G$4:$H$291,2,FALSE))</f>
        <v>COO6187A109</v>
      </c>
      <c r="F38" t="str" cm="1">
        <f t="array" ref="F38">VLOOKUP(TRIM(E38),TRIM(BarcodetoCO!$D$3:$E$290),2,FALSE)</f>
        <v>0003661255</v>
      </c>
      <c r="G38" t="str" cm="1">
        <f t="array" ref="G38">IF(ISNA(VLOOKUP(TRIM(F38),TRIM(manifestA!$A$2:$C$145),3,FALSE)),VLOOKUP(TRIM(F38),TRIM(manifestB!$A$2:$C$145),3,FALSE),VLOOKUP(TRIM(F38),TRIM(manifestA!$A$2:$C$145),3,FALSE))</f>
        <v>PDFA237FXE</v>
      </c>
      <c r="H38" t="str">
        <f>VLOOKUP(G38,GUID!$A$2:$B$181,2,FALSE)</f>
        <v>No neurological diagnosis</v>
      </c>
      <c r="I38" t="str">
        <f>VLOOKUP(H38,diseaselkup,2,FALSE)</f>
        <v>HC</v>
      </c>
      <c r="J38" t="str">
        <f>VLOOKUP(F38,DiseaseDes!$A$2:$C$289,2,FALSE)</f>
        <v>HC</v>
      </c>
      <c r="K38" s="45" t="str">
        <f t="shared" si="3"/>
        <v>a</v>
      </c>
      <c r="L38" t="str">
        <f>VLOOKUP(F38,DiseaseDes!$A$2:$C$289,3,FALSE)</f>
        <v>B</v>
      </c>
    </row>
    <row r="39" spans="1:12">
      <c r="A39" t="str">
        <f>'Hyb Layout'!B41</f>
        <v>US80603148_258567810005_S01_GE1_1200_Jun14_2_2</v>
      </c>
      <c r="B39" t="str">
        <f t="shared" si="1"/>
        <v>258567810005</v>
      </c>
      <c r="C39" t="str">
        <f t="shared" si="2"/>
        <v>2_2</v>
      </c>
      <c r="D39" t="str">
        <f t="shared" si="0"/>
        <v>2585678100052_2</v>
      </c>
      <c r="E39" t="str">
        <f>IF(ISNA(VLOOKUP(D39,'Hyb Layout'!$G$4:$H$291,2,FALSE)),"Unknown",VLOOKUP(D39,'Hyb Layout'!$G$4:$H$291,2,FALSE))</f>
        <v>COO6187A110</v>
      </c>
      <c r="F39" t="str" cm="1">
        <f t="array" ref="F39">VLOOKUP(TRIM(E39),TRIM(BarcodetoCO!$D$3:$E$290),2,FALSE)</f>
        <v>0002997199</v>
      </c>
      <c r="G39" t="str" cm="1">
        <f t="array" ref="G39">IF(ISNA(VLOOKUP(TRIM(F39),TRIM(manifestA!$A$2:$C$145),3,FALSE)),VLOOKUP(TRIM(F39),TRIM(manifestB!$A$2:$C$145),3,FALSE),VLOOKUP(TRIM(F39),TRIM(manifestA!$A$2:$C$145),3,FALSE))</f>
        <v>PDDB244KFN</v>
      </c>
      <c r="H39" t="str">
        <f>VLOOKUP(G39,GUID!$A$2:$B$181,2,FALSE)</f>
        <v>Progressive Supranuclear Palsy</v>
      </c>
      <c r="I39" t="str">
        <f>VLOOKUP(H39,diseaselkup,2,FALSE)</f>
        <v>PSP</v>
      </c>
      <c r="J39" t="str">
        <f>VLOOKUP(F39,DiseaseDes!$A$2:$C$289,2,FALSE)</f>
        <v>PSP</v>
      </c>
      <c r="K39" s="45" t="str">
        <f t="shared" si="3"/>
        <v>a</v>
      </c>
      <c r="L39" t="str">
        <f>VLOOKUP(F39,DiseaseDes!$A$2:$C$289,3,FALSE)</f>
        <v>B</v>
      </c>
    </row>
    <row r="40" spans="1:12">
      <c r="A40" t="str">
        <f>'Hyb Layout'!B42</f>
        <v>US80603148_258567810005_S01_GE1_1200_Jun14_2_3</v>
      </c>
      <c r="B40" t="str">
        <f t="shared" si="1"/>
        <v>258567810005</v>
      </c>
      <c r="C40" t="str">
        <f t="shared" si="2"/>
        <v>2_3</v>
      </c>
      <c r="D40" t="str">
        <f t="shared" si="0"/>
        <v>2585678100052_3</v>
      </c>
      <c r="E40" t="str">
        <f>IF(ISNA(VLOOKUP(D40,'Hyb Layout'!$G$4:$H$291,2,FALSE)),"Unknown",VLOOKUP(D40,'Hyb Layout'!$G$4:$H$291,2,FALSE))</f>
        <v>COO6187A111</v>
      </c>
      <c r="F40" t="str" cm="1">
        <f t="array" ref="F40">VLOOKUP(TRIM(E40),TRIM(BarcodetoCO!$D$3:$E$290),2,FALSE)</f>
        <v>0003007995</v>
      </c>
      <c r="G40" t="str" cm="1">
        <f t="array" ref="G40">IF(ISNA(VLOOKUP(TRIM(F40),TRIM(manifestA!$A$2:$C$145),3,FALSE)),VLOOKUP(TRIM(F40),TRIM(manifestB!$A$2:$C$145),3,FALSE),VLOOKUP(TRIM(F40),TRIM(manifestA!$A$2:$C$145),3,FALSE))</f>
        <v>PDDE129REK</v>
      </c>
      <c r="H40" t="str">
        <f>VLOOKUP(G40,GUID!$A$2:$B$181,2,FALSE)</f>
        <v>No neurological diagnosis</v>
      </c>
      <c r="I40" t="str">
        <f>VLOOKUP(H40,diseaselkup,2,FALSE)</f>
        <v>HC</v>
      </c>
      <c r="J40" t="str">
        <f>VLOOKUP(F40,DiseaseDes!$A$2:$C$289,2,FALSE)</f>
        <v>HC</v>
      </c>
      <c r="K40" s="45" t="str">
        <f t="shared" si="3"/>
        <v>a</v>
      </c>
      <c r="L40" t="str">
        <f>VLOOKUP(F40,DiseaseDes!$A$2:$C$289,3,FALSE)</f>
        <v>B</v>
      </c>
    </row>
    <row r="41" spans="1:12">
      <c r="A41" t="str">
        <f>'Hyb Layout'!B43</f>
        <v>US80603148_258567810005_S01_GE1_1200_Jun14_2_4</v>
      </c>
      <c r="B41" t="str">
        <f t="shared" si="1"/>
        <v>258567810005</v>
      </c>
      <c r="C41" t="str">
        <f t="shared" si="2"/>
        <v>2_4</v>
      </c>
      <c r="D41" t="str">
        <f t="shared" si="0"/>
        <v>2585678100052_4</v>
      </c>
      <c r="E41" t="str">
        <f>IF(ISNA(VLOOKUP(D41,'Hyb Layout'!$G$4:$H$291,2,FALSE)),"Unknown",VLOOKUP(D41,'Hyb Layout'!$G$4:$H$291,2,FALSE))</f>
        <v>COO6187A112</v>
      </c>
      <c r="F41" t="str" cm="1">
        <f t="array" ref="F41">VLOOKUP(TRIM(E41),TRIM(BarcodetoCO!$D$3:$E$290),2,FALSE)</f>
        <v>0003647583</v>
      </c>
      <c r="G41" t="str" cm="1">
        <f t="array" ref="G41">IF(ISNA(VLOOKUP(TRIM(F41),TRIM(manifestA!$A$2:$C$145),3,FALSE)),VLOOKUP(TRIM(F41),TRIM(manifestB!$A$2:$C$145),3,FALSE),VLOOKUP(TRIM(F41),TRIM(manifestA!$A$2:$C$145),3,FALSE))</f>
        <v>PDDW009MK9</v>
      </c>
      <c r="H41" t="str">
        <f>VLOOKUP(G41,GUID!$A$2:$B$181,2,FALSE)</f>
        <v>Parkinson's disease</v>
      </c>
      <c r="I41" t="str">
        <f>VLOOKUP(H41,diseaselkup,2,FALSE)</f>
        <v>PD</v>
      </c>
      <c r="J41" t="str">
        <f>VLOOKUP(F41,DiseaseDes!$A$2:$C$289,2,FALSE)</f>
        <v>PD</v>
      </c>
      <c r="K41" s="45" t="str">
        <f t="shared" si="3"/>
        <v>a</v>
      </c>
      <c r="L41" t="str">
        <f>VLOOKUP(F41,DiseaseDes!$A$2:$C$289,3,FALSE)</f>
        <v>B</v>
      </c>
    </row>
    <row r="42" spans="1:12">
      <c r="A42" t="str">
        <f>'Hyb Layout'!B44</f>
        <v>US80603148_258567810006_S01_GE1_1200_Jun14_1_1</v>
      </c>
      <c r="B42" t="str">
        <f t="shared" si="1"/>
        <v>258567810006</v>
      </c>
      <c r="C42" t="str">
        <f t="shared" si="2"/>
        <v>1_1</v>
      </c>
      <c r="D42" t="str">
        <f t="shared" si="0"/>
        <v>2585678100061_1</v>
      </c>
      <c r="E42" t="str">
        <f>IF(ISNA(VLOOKUP(D42,'Hyb Layout'!$G$4:$H$291,2,FALSE)),"Unknown",VLOOKUP(D42,'Hyb Layout'!$G$4:$H$291,2,FALSE))</f>
        <v>COO6187A273</v>
      </c>
      <c r="F42" t="str" cm="1">
        <f t="array" ref="F42">VLOOKUP(TRIM(E42),TRIM(BarcodetoCO!$D$3:$E$290),2,FALSE)</f>
        <v>0003654816</v>
      </c>
      <c r="G42" t="str" cm="1">
        <f t="array" ref="G42">IF(ISNA(VLOOKUP(TRIM(F42),TRIM(manifestA!$A$2:$C$145),3,FALSE)),VLOOKUP(TRIM(F42),TRIM(manifestB!$A$2:$C$145),3,FALSE),VLOOKUP(TRIM(F42),TRIM(manifestA!$A$2:$C$145),3,FALSE))</f>
        <v>PDRZ262BLZ</v>
      </c>
      <c r="H42" t="str">
        <f>VLOOKUP(G42,GUID!$A$2:$B$181,2,FALSE)</f>
        <v>Progressive Supranuclear Palsy</v>
      </c>
      <c r="I42" t="str">
        <f>VLOOKUP(H42,diseaselkup,2,FALSE)</f>
        <v>PSP</v>
      </c>
      <c r="J42" t="str">
        <f>VLOOKUP(F42,DiseaseDes!$A$2:$C$289,2,FALSE)</f>
        <v>PSP</v>
      </c>
      <c r="K42" s="45" t="str">
        <f t="shared" si="3"/>
        <v>a</v>
      </c>
      <c r="L42" t="str">
        <f>VLOOKUP(F42,DiseaseDes!$A$2:$C$289,3,FALSE)</f>
        <v>A</v>
      </c>
    </row>
    <row r="43" spans="1:12">
      <c r="A43" t="str">
        <f>'Hyb Layout'!B45</f>
        <v>US80603148_258567810006_S01_GE1_1200_Jun14_1_2</v>
      </c>
      <c r="B43" t="str">
        <f t="shared" si="1"/>
        <v>258567810006</v>
      </c>
      <c r="C43" t="str">
        <f t="shared" si="2"/>
        <v>1_2</v>
      </c>
      <c r="D43" t="str">
        <f t="shared" si="0"/>
        <v>2585678100061_2</v>
      </c>
      <c r="E43" t="str">
        <f>IF(ISNA(VLOOKUP(D43,'Hyb Layout'!$G$4:$H$291,2,FALSE)),"Unknown",VLOOKUP(D43,'Hyb Layout'!$G$4:$H$291,2,FALSE))</f>
        <v>COO6187A274</v>
      </c>
      <c r="F43" t="str" cm="1">
        <f t="array" ref="F43">VLOOKUP(TRIM(E43),TRIM(BarcodetoCO!$D$3:$E$290),2,FALSE)</f>
        <v>0003020299</v>
      </c>
      <c r="G43" t="str" cm="1">
        <f t="array" ref="G43">IF(ISNA(VLOOKUP(TRIM(F43),TRIM(manifestA!$A$2:$C$145),3,FALSE)),VLOOKUP(TRIM(F43),TRIM(manifestB!$A$2:$C$145),3,FALSE),VLOOKUP(TRIM(F43),TRIM(manifestA!$A$2:$C$145),3,FALSE))</f>
        <v>PDRM716VPC</v>
      </c>
      <c r="H43" t="str">
        <f>VLOOKUP(G43,GUID!$A$2:$B$181,2,FALSE)</f>
        <v>No neurological diagnosis</v>
      </c>
      <c r="I43" t="str">
        <f>VLOOKUP(H43,diseaselkup,2,FALSE)</f>
        <v>HC</v>
      </c>
      <c r="J43" t="str">
        <f>VLOOKUP(F43,DiseaseDes!$A$2:$C$289,2,FALSE)</f>
        <v>HC</v>
      </c>
      <c r="K43" s="45" t="str">
        <f t="shared" si="3"/>
        <v>a</v>
      </c>
      <c r="L43" t="str">
        <f>VLOOKUP(F43,DiseaseDes!$A$2:$C$289,3,FALSE)</f>
        <v>A</v>
      </c>
    </row>
    <row r="44" spans="1:12">
      <c r="A44" t="str">
        <f>'Hyb Layout'!B46</f>
        <v>US80603148_258567810006_S01_GE1_1200_Jun14_1_3</v>
      </c>
      <c r="B44" t="str">
        <f t="shared" si="1"/>
        <v>258567810006</v>
      </c>
      <c r="C44" t="str">
        <f t="shared" si="2"/>
        <v>1_3</v>
      </c>
      <c r="D44" t="str">
        <f t="shared" si="0"/>
        <v>2585678100061_3</v>
      </c>
      <c r="E44" t="str">
        <f>IF(ISNA(VLOOKUP(D44,'Hyb Layout'!$G$4:$H$291,2,FALSE)),"Unknown",VLOOKUP(D44,'Hyb Layout'!$G$4:$H$291,2,FALSE))</f>
        <v>COO6187A275</v>
      </c>
      <c r="F44" t="str" cm="1">
        <f t="array" ref="F44">VLOOKUP(TRIM(E44),TRIM(BarcodetoCO!$D$3:$E$290),2,FALSE)</f>
        <v>0003000862</v>
      </c>
      <c r="G44" t="str" cm="1">
        <f t="array" ref="G44">IF(ISNA(VLOOKUP(TRIM(F44),TRIM(manifestA!$A$2:$C$145),3,FALSE)),VLOOKUP(TRIM(F44),TRIM(manifestB!$A$2:$C$145),3,FALSE),VLOOKUP(TRIM(F44),TRIM(manifestA!$A$2:$C$145),3,FALSE))</f>
        <v>PDXA113WEJ</v>
      </c>
      <c r="H44" t="str">
        <f>VLOOKUP(G44,GUID!$A$2:$B$181,2,FALSE)</f>
        <v>Parkinson's disease</v>
      </c>
      <c r="I44" t="str">
        <f>VLOOKUP(H44,diseaselkup,2,FALSE)</f>
        <v>PD</v>
      </c>
      <c r="J44" t="str">
        <f>VLOOKUP(F44,DiseaseDes!$A$2:$C$289,2,FALSE)</f>
        <v>PD</v>
      </c>
      <c r="K44" s="45" t="str">
        <f t="shared" si="3"/>
        <v>a</v>
      </c>
      <c r="L44" t="str">
        <f>VLOOKUP(F44,DiseaseDes!$A$2:$C$289,3,FALSE)</f>
        <v>A</v>
      </c>
    </row>
    <row r="45" spans="1:12">
      <c r="A45" t="str">
        <f>'Hyb Layout'!B47</f>
        <v>US80603148_258567810006_S01_GE1_1200_Jun14_1_4</v>
      </c>
      <c r="B45" t="str">
        <f t="shared" si="1"/>
        <v>258567810006</v>
      </c>
      <c r="C45" t="str">
        <f t="shared" si="2"/>
        <v>1_4</v>
      </c>
      <c r="D45" t="str">
        <f t="shared" si="0"/>
        <v>2585678100061_4</v>
      </c>
      <c r="E45" t="str">
        <f>IF(ISNA(VLOOKUP(D45,'Hyb Layout'!$G$4:$H$291,2,FALSE)),"Unknown",VLOOKUP(D45,'Hyb Layout'!$G$4:$H$291,2,FALSE))</f>
        <v>COO6187A276</v>
      </c>
      <c r="F45" t="str" cm="1">
        <f t="array" ref="F45">VLOOKUP(TRIM(E45),TRIM(BarcodetoCO!$D$3:$E$290),2,FALSE)</f>
        <v>0002991047</v>
      </c>
      <c r="G45" t="str" cm="1">
        <f t="array" ref="G45">IF(ISNA(VLOOKUP(TRIM(F45),TRIM(manifestA!$A$2:$C$145),3,FALSE)),VLOOKUP(TRIM(F45),TRIM(manifestB!$A$2:$C$145),3,FALSE),VLOOKUP(TRIM(F45),TRIM(manifestA!$A$2:$C$145),3,FALSE))</f>
        <v>PDFC701PBR</v>
      </c>
      <c r="H45" t="str">
        <f>VLOOKUP(G45,GUID!$A$2:$B$181,2,FALSE)</f>
        <v>No neurological diagnosis</v>
      </c>
      <c r="I45" t="str">
        <f>VLOOKUP(H45,diseaselkup,2,FALSE)</f>
        <v>HC</v>
      </c>
      <c r="J45" t="str">
        <f>VLOOKUP(F45,DiseaseDes!$A$2:$C$289,2,FALSE)</f>
        <v>HC</v>
      </c>
      <c r="K45" s="45" t="str">
        <f t="shared" si="3"/>
        <v>a</v>
      </c>
      <c r="L45" t="str">
        <f>VLOOKUP(F45,DiseaseDes!$A$2:$C$289,3,FALSE)</f>
        <v>A</v>
      </c>
    </row>
    <row r="46" spans="1:12">
      <c r="A46" t="str">
        <f>'Hyb Layout'!B48</f>
        <v>US80603148_258567810006_S01_GE1_1200_Jun14_2_1</v>
      </c>
      <c r="B46" t="str">
        <f t="shared" si="1"/>
        <v>258567810006</v>
      </c>
      <c r="C46" t="str">
        <f t="shared" si="2"/>
        <v>2_1</v>
      </c>
      <c r="D46" t="str">
        <f t="shared" si="0"/>
        <v>2585678100062_1</v>
      </c>
      <c r="E46" t="str">
        <f>IF(ISNA(VLOOKUP(D46,'Hyb Layout'!$G$4:$H$291,2,FALSE)),"Unknown",VLOOKUP(D46,'Hyb Layout'!$G$4:$H$291,2,FALSE))</f>
        <v>COO6187A277</v>
      </c>
      <c r="F46" t="str" cm="1">
        <f t="array" ref="F46">VLOOKUP(TRIM(E46),TRIM(BarcodetoCO!$D$3:$E$290),2,FALSE)</f>
        <v>0003687260</v>
      </c>
      <c r="G46" t="str" cm="1">
        <f t="array" ref="G46">IF(ISNA(VLOOKUP(TRIM(F46),TRIM(manifestA!$A$2:$C$145),3,FALSE)),VLOOKUP(TRIM(F46),TRIM(manifestB!$A$2:$C$145),3,FALSE),VLOOKUP(TRIM(F46),TRIM(manifestA!$A$2:$C$145),3,FALSE))</f>
        <v>PDNJ443ETG</v>
      </c>
      <c r="H46" t="str">
        <f>VLOOKUP(G46,GUID!$A$2:$B$181,2,FALSE)</f>
        <v>Multisystem Atrophy</v>
      </c>
      <c r="I46" t="str">
        <f>VLOOKUP(H46,diseaselkup,2,FALSE)</f>
        <v>MSA</v>
      </c>
      <c r="J46" t="str">
        <f>VLOOKUP(F46,DiseaseDes!$A$2:$C$289,2,FALSE)</f>
        <v>MSA</v>
      </c>
      <c r="K46" s="45" t="str">
        <f t="shared" si="3"/>
        <v>a</v>
      </c>
      <c r="L46" t="str">
        <f>VLOOKUP(F46,DiseaseDes!$A$2:$C$289,3,FALSE)</f>
        <v>A</v>
      </c>
    </row>
    <row r="47" spans="1:12">
      <c r="A47" t="str">
        <f>'Hyb Layout'!B49</f>
        <v>US80603148_258567810006_S01_GE1_1200_Jun14_2_2</v>
      </c>
      <c r="B47" t="str">
        <f t="shared" si="1"/>
        <v>258567810006</v>
      </c>
      <c r="C47" t="str">
        <f t="shared" si="2"/>
        <v>2_2</v>
      </c>
      <c r="D47" t="str">
        <f t="shared" si="0"/>
        <v>2585678100062_2</v>
      </c>
      <c r="E47" t="str">
        <f>IF(ISNA(VLOOKUP(D47,'Hyb Layout'!$G$4:$H$291,2,FALSE)),"Unknown",VLOOKUP(D47,'Hyb Layout'!$G$4:$H$291,2,FALSE))</f>
        <v>COO6187A278</v>
      </c>
      <c r="F47" t="str" cm="1">
        <f t="array" ref="F47">VLOOKUP(TRIM(E47),TRIM(BarcodetoCO!$D$3:$E$290),2,FALSE)</f>
        <v>0003367334</v>
      </c>
      <c r="G47" t="str" cm="1">
        <f t="array" ref="G47">IF(ISNA(VLOOKUP(TRIM(F47),TRIM(manifestA!$A$2:$C$145),3,FALSE)),VLOOKUP(TRIM(F47),TRIM(manifestB!$A$2:$C$145),3,FALSE),VLOOKUP(TRIM(F47),TRIM(manifestA!$A$2:$C$145),3,FALSE))</f>
        <v>PDEW749KZU</v>
      </c>
      <c r="H47" t="str">
        <f>VLOOKUP(G47,GUID!$A$2:$B$181,2,FALSE)</f>
        <v>Parkinson's disease</v>
      </c>
      <c r="I47" t="str">
        <f>VLOOKUP(H47,diseaselkup,2,FALSE)</f>
        <v>PD</v>
      </c>
      <c r="J47" t="str">
        <f>VLOOKUP(F47,DiseaseDes!$A$2:$C$289,2,FALSE)</f>
        <v>PD</v>
      </c>
      <c r="K47" s="45" t="str">
        <f t="shared" si="3"/>
        <v>a</v>
      </c>
      <c r="L47" t="str">
        <f>VLOOKUP(F47,DiseaseDes!$A$2:$C$289,3,FALSE)</f>
        <v>A</v>
      </c>
    </row>
    <row r="48" spans="1:12">
      <c r="A48" t="str">
        <f>'Hyb Layout'!B50</f>
        <v>US80603148_258567810006_S01_GE1_1200_Jun14_2_3</v>
      </c>
      <c r="B48" t="str">
        <f t="shared" si="1"/>
        <v>258567810006</v>
      </c>
      <c r="C48" t="str">
        <f t="shared" si="2"/>
        <v>2_3</v>
      </c>
      <c r="D48" t="str">
        <f t="shared" si="0"/>
        <v>2585678100062_3</v>
      </c>
      <c r="E48" t="str">
        <f>IF(ISNA(VLOOKUP(D48,'Hyb Layout'!$G$4:$H$291,2,FALSE)),"Unknown",VLOOKUP(D48,'Hyb Layout'!$G$4:$H$291,2,FALSE))</f>
        <v>COO6187A279</v>
      </c>
      <c r="F48" t="str" cm="1">
        <f t="array" ref="F48">VLOOKUP(TRIM(E48),TRIM(BarcodetoCO!$D$3:$E$290),2,FALSE)</f>
        <v>0003009438</v>
      </c>
      <c r="G48" t="str" cm="1">
        <f t="array" ref="G48">IF(ISNA(VLOOKUP(TRIM(F48),TRIM(manifestA!$A$2:$C$145),3,FALSE)),VLOOKUP(TRIM(F48),TRIM(manifestB!$A$2:$C$145),3,FALSE),VLOOKUP(TRIM(F48),TRIM(manifestA!$A$2:$C$145),3,FALSE))</f>
        <v>PDBF643NF2</v>
      </c>
      <c r="H48" t="str">
        <f>VLOOKUP(G48,GUID!$A$2:$B$181,2,FALSE)</f>
        <v>Parkinson's disease</v>
      </c>
      <c r="I48" t="str">
        <f>VLOOKUP(H48,diseaselkup,2,FALSE)</f>
        <v>PD</v>
      </c>
      <c r="J48" t="str">
        <f>VLOOKUP(F48,DiseaseDes!$A$2:$C$289,2,FALSE)</f>
        <v>PD</v>
      </c>
      <c r="K48" s="45" t="str">
        <f t="shared" si="3"/>
        <v>a</v>
      </c>
      <c r="L48" t="str">
        <f>VLOOKUP(F48,DiseaseDes!$A$2:$C$289,3,FALSE)</f>
        <v>A</v>
      </c>
    </row>
    <row r="49" spans="1:12">
      <c r="A49" t="str">
        <f>'Hyb Layout'!B51</f>
        <v>US80603148_258567810006_S01_GE1_1200_Jun14_2_4</v>
      </c>
      <c r="B49" t="str">
        <f t="shared" si="1"/>
        <v>258567810006</v>
      </c>
      <c r="C49" t="str">
        <f t="shared" si="2"/>
        <v>2_4</v>
      </c>
      <c r="D49" t="str">
        <f t="shared" si="0"/>
        <v>2585678100062_4</v>
      </c>
      <c r="E49" t="str">
        <f>IF(ISNA(VLOOKUP(D49,'Hyb Layout'!$G$4:$H$291,2,FALSE)),"Unknown",VLOOKUP(D49,'Hyb Layout'!$G$4:$H$291,2,FALSE))</f>
        <v>COO6187A280</v>
      </c>
      <c r="F49" t="str" cm="1">
        <f t="array" ref="F49">VLOOKUP(TRIM(E49),TRIM(BarcodetoCO!$D$3:$E$290),2,FALSE)</f>
        <v>0003066248</v>
      </c>
      <c r="G49" t="str" cm="1">
        <f t="array" ref="G49">IF(ISNA(VLOOKUP(TRIM(F49),TRIM(manifestA!$A$2:$C$145),3,FALSE)),VLOOKUP(TRIM(F49),TRIM(manifestB!$A$2:$C$145),3,FALSE),VLOOKUP(TRIM(F49),TRIM(manifestA!$A$2:$C$145),3,FALSE))</f>
        <v>PDBD207ERC</v>
      </c>
      <c r="H49" t="str">
        <f>VLOOKUP(G49,GUID!$A$2:$B$181,2,FALSE)</f>
        <v>No neurological diagnosis</v>
      </c>
      <c r="I49" t="str">
        <f>VLOOKUP(H49,diseaselkup,2,FALSE)</f>
        <v>HC</v>
      </c>
      <c r="J49" t="str">
        <f>VLOOKUP(F49,DiseaseDes!$A$2:$C$289,2,FALSE)</f>
        <v>HC</v>
      </c>
      <c r="K49" s="45" t="str">
        <f t="shared" si="3"/>
        <v>a</v>
      </c>
      <c r="L49" t="str">
        <f>VLOOKUP(F49,DiseaseDes!$A$2:$C$289,3,FALSE)</f>
        <v>A</v>
      </c>
    </row>
    <row r="50" spans="1:12">
      <c r="A50" t="str">
        <f>'Hyb Layout'!B52</f>
        <v>US80603148_258567810007_S01_GE1_1200_Jun14_1_1</v>
      </c>
      <c r="B50" t="str">
        <f t="shared" si="1"/>
        <v>258567810007</v>
      </c>
      <c r="C50" t="str">
        <f t="shared" si="2"/>
        <v>1_1</v>
      </c>
      <c r="D50" t="str">
        <f t="shared" si="0"/>
        <v>2585678100071_1</v>
      </c>
      <c r="E50" t="str">
        <f>IF(ISNA(VLOOKUP(D50,'Hyb Layout'!$G$4:$H$291,2,FALSE)),"Unknown",VLOOKUP(D50,'Hyb Layout'!$G$4:$H$291,2,FALSE))</f>
        <v>COO6187A209</v>
      </c>
      <c r="F50" t="str" cm="1">
        <f t="array" ref="F50">VLOOKUP(TRIM(E50),TRIM(BarcodetoCO!$D$3:$E$290),2,FALSE)</f>
        <v>0003373956</v>
      </c>
      <c r="G50" t="str" cm="1">
        <f t="array" ref="G50">IF(ISNA(VLOOKUP(TRIM(F50),TRIM(manifestA!$A$2:$C$145),3,FALSE)),VLOOKUP(TRIM(F50),TRIM(manifestB!$A$2:$C$145),3,FALSE),VLOOKUP(TRIM(F50),TRIM(manifestA!$A$2:$C$145),3,FALSE))</f>
        <v>PDMX771LKB</v>
      </c>
      <c r="H50" t="str">
        <f>VLOOKUP(G50,GUID!$A$2:$B$181,2,FALSE)</f>
        <v>Parkinson's disease</v>
      </c>
      <c r="I50" t="str">
        <f>VLOOKUP(H50,diseaselkup,2,FALSE)</f>
        <v>PD</v>
      </c>
      <c r="J50" t="str">
        <f>VLOOKUP(F50,DiseaseDes!$A$2:$C$289,2,FALSE)</f>
        <v>PD</v>
      </c>
      <c r="K50" s="45" t="str">
        <f t="shared" si="3"/>
        <v>a</v>
      </c>
      <c r="L50" t="str">
        <f>VLOOKUP(F50,DiseaseDes!$A$2:$C$289,3,FALSE)</f>
        <v>A</v>
      </c>
    </row>
    <row r="51" spans="1:12">
      <c r="A51" t="str">
        <f>'Hyb Layout'!B53</f>
        <v>US80603148_258567810007_S01_GE1_1200_Jun14_1_2</v>
      </c>
      <c r="B51" t="str">
        <f t="shared" si="1"/>
        <v>258567810007</v>
      </c>
      <c r="C51" t="str">
        <f t="shared" si="2"/>
        <v>1_2</v>
      </c>
      <c r="D51" t="str">
        <f t="shared" si="0"/>
        <v>2585678100071_2</v>
      </c>
      <c r="E51" t="str">
        <f>IF(ISNA(VLOOKUP(D51,'Hyb Layout'!$G$4:$H$291,2,FALSE)),"Unknown",VLOOKUP(D51,'Hyb Layout'!$G$4:$H$291,2,FALSE))</f>
        <v>COO6187A210</v>
      </c>
      <c r="F51" t="str" cm="1">
        <f t="array" ref="F51">VLOOKUP(TRIM(E51),TRIM(BarcodetoCO!$D$3:$E$290),2,FALSE)</f>
        <v>0003026099</v>
      </c>
      <c r="G51" t="str" cm="1">
        <f t="array" ref="G51">IF(ISNA(VLOOKUP(TRIM(F51),TRIM(manifestA!$A$2:$C$145),3,FALSE)),VLOOKUP(TRIM(F51),TRIM(manifestB!$A$2:$C$145),3,FALSE),VLOOKUP(TRIM(F51),TRIM(manifestA!$A$2:$C$145),3,FALSE))</f>
        <v>PDCM518KVM</v>
      </c>
      <c r="H51" t="str">
        <f>VLOOKUP(G51,GUID!$A$2:$B$181,2,FALSE)</f>
        <v>Progressive Supranuclear Palsy</v>
      </c>
      <c r="I51" t="str">
        <f>VLOOKUP(H51,diseaselkup,2,FALSE)</f>
        <v>PSP</v>
      </c>
      <c r="J51" t="str">
        <f>VLOOKUP(F51,DiseaseDes!$A$2:$C$289,2,FALSE)</f>
        <v>PSP</v>
      </c>
      <c r="K51" s="45" t="str">
        <f t="shared" si="3"/>
        <v>a</v>
      </c>
      <c r="L51" t="str">
        <f>VLOOKUP(F51,DiseaseDes!$A$2:$C$289,3,FALSE)</f>
        <v>A</v>
      </c>
    </row>
    <row r="52" spans="1:12">
      <c r="A52" t="str">
        <f>'Hyb Layout'!B54</f>
        <v>US80603148_258567810007_S01_GE1_1200_Jun14_1_3</v>
      </c>
      <c r="B52" t="str">
        <f t="shared" si="1"/>
        <v>258567810007</v>
      </c>
      <c r="C52" t="str">
        <f t="shared" si="2"/>
        <v>1_3</v>
      </c>
      <c r="D52" t="str">
        <f t="shared" si="0"/>
        <v>2585678100071_3</v>
      </c>
      <c r="E52" t="str">
        <f>IF(ISNA(VLOOKUP(D52,'Hyb Layout'!$G$4:$H$291,2,FALSE)),"Unknown",VLOOKUP(D52,'Hyb Layout'!$G$4:$H$291,2,FALSE))</f>
        <v>COO6187A211</v>
      </c>
      <c r="F52" t="str" cm="1">
        <f t="array" ref="F52">VLOOKUP(TRIM(E52),TRIM(BarcodetoCO!$D$3:$E$290),2,FALSE)</f>
        <v>0002987766</v>
      </c>
      <c r="G52" t="str" cm="1">
        <f t="array" ref="G52">IF(ISNA(VLOOKUP(TRIM(F52),TRIM(manifestA!$A$2:$C$145),3,FALSE)),VLOOKUP(TRIM(F52),TRIM(manifestB!$A$2:$C$145),3,FALSE),VLOOKUP(TRIM(F52),TRIM(manifestA!$A$2:$C$145),3,FALSE))</f>
        <v>PDRB608NY1</v>
      </c>
      <c r="H52" t="str">
        <f>VLOOKUP(G52,GUID!$A$2:$B$181,2,FALSE)</f>
        <v>Parkinson's disease</v>
      </c>
      <c r="I52" t="str">
        <f>VLOOKUP(H52,diseaselkup,2,FALSE)</f>
        <v>PD</v>
      </c>
      <c r="J52" t="str">
        <f>VLOOKUP(F52,DiseaseDes!$A$2:$C$289,2,FALSE)</f>
        <v>PD</v>
      </c>
      <c r="K52" s="45" t="str">
        <f t="shared" si="3"/>
        <v>a</v>
      </c>
      <c r="L52" t="str">
        <f>VLOOKUP(F52,DiseaseDes!$A$2:$C$289,3,FALSE)</f>
        <v>A</v>
      </c>
    </row>
    <row r="53" spans="1:12">
      <c r="A53" t="str">
        <f>'Hyb Layout'!B55</f>
        <v>US80603148_258567810007_S01_GE1_1200_Jun14_1_4</v>
      </c>
      <c r="B53" t="str">
        <f t="shared" si="1"/>
        <v>258567810007</v>
      </c>
      <c r="C53" t="str">
        <f t="shared" si="2"/>
        <v>1_4</v>
      </c>
      <c r="D53" t="str">
        <f t="shared" si="0"/>
        <v>2585678100071_4</v>
      </c>
      <c r="E53" t="str">
        <f>IF(ISNA(VLOOKUP(D53,'Hyb Layout'!$G$4:$H$291,2,FALSE)),"Unknown",VLOOKUP(D53,'Hyb Layout'!$G$4:$H$291,2,FALSE))</f>
        <v>COO6187A212</v>
      </c>
      <c r="F53" t="str" cm="1">
        <f t="array" ref="F53">VLOOKUP(TRIM(E53),TRIM(BarcodetoCO!$D$3:$E$290),2,FALSE)</f>
        <v>0002997141</v>
      </c>
      <c r="G53" t="str" cm="1">
        <f t="array" ref="G53">IF(ISNA(VLOOKUP(TRIM(F53),TRIM(manifestA!$A$2:$C$145),3,FALSE)),VLOOKUP(TRIM(F53),TRIM(manifestB!$A$2:$C$145),3,FALSE),VLOOKUP(TRIM(F53),TRIM(manifestA!$A$2:$C$145),3,FALSE))</f>
        <v>PDGX886NX8</v>
      </c>
      <c r="H53" t="str">
        <f>VLOOKUP(G53,GUID!$A$2:$B$181,2,FALSE)</f>
        <v>No neurological diagnosis</v>
      </c>
      <c r="I53" t="str">
        <f>VLOOKUP(H53,diseaselkup,2,FALSE)</f>
        <v>HC</v>
      </c>
      <c r="J53" t="str">
        <f>VLOOKUP(F53,DiseaseDes!$A$2:$C$289,2,FALSE)</f>
        <v>HC</v>
      </c>
      <c r="K53" s="45" t="str">
        <f t="shared" si="3"/>
        <v>a</v>
      </c>
      <c r="L53" t="str">
        <f>VLOOKUP(F53,DiseaseDes!$A$2:$C$289,3,FALSE)</f>
        <v>A</v>
      </c>
    </row>
    <row r="54" spans="1:12">
      <c r="A54" t="str">
        <f>'Hyb Layout'!B56</f>
        <v>US80603148_258567810007_S01_GE1_1200_Jun14_2_1</v>
      </c>
      <c r="B54" t="str">
        <f t="shared" si="1"/>
        <v>258567810007</v>
      </c>
      <c r="C54" t="str">
        <f t="shared" si="2"/>
        <v>2_1</v>
      </c>
      <c r="D54" t="str">
        <f t="shared" si="0"/>
        <v>2585678100072_1</v>
      </c>
      <c r="E54" t="str">
        <f>IF(ISNA(VLOOKUP(D54,'Hyb Layout'!$G$4:$H$291,2,FALSE)),"Unknown",VLOOKUP(D54,'Hyb Layout'!$G$4:$H$291,2,FALSE))</f>
        <v>COO6187A213</v>
      </c>
      <c r="F54" t="str" cm="1">
        <f t="array" ref="F54">VLOOKUP(TRIM(E54),TRIM(BarcodetoCO!$D$3:$E$290),2,FALSE)</f>
        <v>0003007394</v>
      </c>
      <c r="G54" t="str" cm="1">
        <f t="array" ref="G54">IF(ISNA(VLOOKUP(TRIM(F54),TRIM(manifestA!$A$2:$C$145),3,FALSE)),VLOOKUP(TRIM(F54),TRIM(manifestB!$A$2:$C$145),3,FALSE),VLOOKUP(TRIM(F54),TRIM(manifestA!$A$2:$C$145),3,FALSE))</f>
        <v>PDGB114KGW</v>
      </c>
      <c r="H54" t="str">
        <f>VLOOKUP(G54,GUID!$A$2:$B$181,2,FALSE)</f>
        <v>No neurological diagnosis</v>
      </c>
      <c r="I54" t="str">
        <f>VLOOKUP(H54,diseaselkup,2,FALSE)</f>
        <v>HC</v>
      </c>
      <c r="J54" t="str">
        <f>VLOOKUP(F54,DiseaseDes!$A$2:$C$289,2,FALSE)</f>
        <v>HC</v>
      </c>
      <c r="K54" s="45" t="str">
        <f t="shared" si="3"/>
        <v>a</v>
      </c>
      <c r="L54" t="str">
        <f>VLOOKUP(F54,DiseaseDes!$A$2:$C$289,3,FALSE)</f>
        <v>A</v>
      </c>
    </row>
    <row r="55" spans="1:12">
      <c r="A55" t="str">
        <f>'Hyb Layout'!B57</f>
        <v>US80603148_258567810007_S01_GE1_1200_Jun14_2_2</v>
      </c>
      <c r="B55" t="str">
        <f t="shared" si="1"/>
        <v>258567810007</v>
      </c>
      <c r="C55" t="str">
        <f t="shared" si="2"/>
        <v>2_2</v>
      </c>
      <c r="D55" t="str">
        <f t="shared" si="0"/>
        <v>2585678100072_2</v>
      </c>
      <c r="E55" t="str">
        <f>IF(ISNA(VLOOKUP(D55,'Hyb Layout'!$G$4:$H$291,2,FALSE)),"Unknown",VLOOKUP(D55,'Hyb Layout'!$G$4:$H$291,2,FALSE))</f>
        <v>COO6187A214</v>
      </c>
      <c r="F55" t="str" cm="1">
        <f t="array" ref="F55">VLOOKUP(TRIM(E55),TRIM(BarcodetoCO!$D$3:$E$290),2,FALSE)</f>
        <v>0003375758</v>
      </c>
      <c r="G55" t="str" cm="1">
        <f t="array" ref="G55">IF(ISNA(VLOOKUP(TRIM(F55),TRIM(manifestA!$A$2:$C$145),3,FALSE)),VLOOKUP(TRIM(F55),TRIM(manifestB!$A$2:$C$145),3,FALSE),VLOOKUP(TRIM(F55),TRIM(manifestA!$A$2:$C$145),3,FALSE))</f>
        <v>PDKV712AWZ</v>
      </c>
      <c r="H55" t="str">
        <f>VLOOKUP(G55,GUID!$A$2:$B$181,2,FALSE)</f>
        <v>No neurological diagnosis</v>
      </c>
      <c r="I55" t="str">
        <f>VLOOKUP(H55,diseaselkup,2,FALSE)</f>
        <v>HC</v>
      </c>
      <c r="J55" t="str">
        <f>VLOOKUP(F55,DiseaseDes!$A$2:$C$289,2,FALSE)</f>
        <v>HC</v>
      </c>
      <c r="K55" s="45" t="str">
        <f t="shared" si="3"/>
        <v>a</v>
      </c>
      <c r="L55" t="str">
        <f>VLOOKUP(F55,DiseaseDes!$A$2:$C$289,3,FALSE)</f>
        <v>A</v>
      </c>
    </row>
    <row r="56" spans="1:12">
      <c r="A56" t="str">
        <f>'Hyb Layout'!B58</f>
        <v>US80603148_258567810007_S01_GE1_1200_Jun14_2_3</v>
      </c>
      <c r="B56" t="str">
        <f t="shared" si="1"/>
        <v>258567810007</v>
      </c>
      <c r="C56" t="str">
        <f t="shared" si="2"/>
        <v>2_3</v>
      </c>
      <c r="D56" t="str">
        <f t="shared" si="0"/>
        <v>2585678100072_3</v>
      </c>
      <c r="E56" t="str">
        <f>IF(ISNA(VLOOKUP(D56,'Hyb Layout'!$G$4:$H$291,2,FALSE)),"Unknown",VLOOKUP(D56,'Hyb Layout'!$G$4:$H$291,2,FALSE))</f>
        <v>COO6187A215</v>
      </c>
      <c r="F56" t="str" cm="1">
        <f t="array" ref="F56">VLOOKUP(TRIM(E56),TRIM(BarcodetoCO!$D$3:$E$290),2,FALSE)</f>
        <v>0003690245</v>
      </c>
      <c r="G56" t="str" cm="1">
        <f t="array" ref="G56">IF(ISNA(VLOOKUP(TRIM(F56),TRIM(manifestA!$A$2:$C$145),3,FALSE)),VLOOKUP(TRIM(F56),TRIM(manifestB!$A$2:$C$145),3,FALSE),VLOOKUP(TRIM(F56),TRIM(manifestA!$A$2:$C$145),3,FALSE))</f>
        <v>PDZL485TYY</v>
      </c>
      <c r="H56" t="str">
        <f>VLOOKUP(G56,GUID!$A$2:$B$181,2,FALSE)</f>
        <v>Multisystem Atrophy</v>
      </c>
      <c r="I56" t="str">
        <f>VLOOKUP(H56,diseaselkup,2,FALSE)</f>
        <v>MSA</v>
      </c>
      <c r="J56" t="str">
        <f>VLOOKUP(F56,DiseaseDes!$A$2:$C$289,2,FALSE)</f>
        <v>MSA</v>
      </c>
      <c r="K56" s="45" t="str">
        <f t="shared" si="3"/>
        <v>a</v>
      </c>
      <c r="L56" t="str">
        <f>VLOOKUP(F56,DiseaseDes!$A$2:$C$289,3,FALSE)</f>
        <v>A</v>
      </c>
    </row>
    <row r="57" spans="1:12">
      <c r="A57" t="str">
        <f>'Hyb Layout'!B59</f>
        <v>US80603148_258567810007_S01_GE1_1200_Jun14_2_4</v>
      </c>
      <c r="B57" t="str">
        <f t="shared" si="1"/>
        <v>258567810007</v>
      </c>
      <c r="C57" t="str">
        <f t="shared" si="2"/>
        <v>2_4</v>
      </c>
      <c r="D57" t="str">
        <f t="shared" si="0"/>
        <v>2585678100072_4</v>
      </c>
      <c r="E57" t="str">
        <f>IF(ISNA(VLOOKUP(D57,'Hyb Layout'!$G$4:$H$291,2,FALSE)),"Unknown",VLOOKUP(D57,'Hyb Layout'!$G$4:$H$291,2,FALSE))</f>
        <v>COO6187A216</v>
      </c>
      <c r="F57" t="str" cm="1">
        <f t="array" ref="F57">VLOOKUP(TRIM(E57),TRIM(BarcodetoCO!$D$3:$E$290),2,FALSE)</f>
        <v>0002997133</v>
      </c>
      <c r="G57" t="str" cm="1">
        <f t="array" ref="G57">IF(ISNA(VLOOKUP(TRIM(F57),TRIM(manifestA!$A$2:$C$145),3,FALSE)),VLOOKUP(TRIM(F57),TRIM(manifestB!$A$2:$C$145),3,FALSE),VLOOKUP(TRIM(F57),TRIM(manifestA!$A$2:$C$145),3,FALSE))</f>
        <v>PDHX418LKL</v>
      </c>
      <c r="H57" t="str">
        <f>VLOOKUP(G57,GUID!$A$2:$B$181,2,FALSE)</f>
        <v>Parkinson's disease</v>
      </c>
      <c r="I57" t="str">
        <f>VLOOKUP(H57,diseaselkup,2,FALSE)</f>
        <v>PD</v>
      </c>
      <c r="J57" t="str">
        <f>VLOOKUP(F57,DiseaseDes!$A$2:$C$289,2,FALSE)</f>
        <v>PD</v>
      </c>
      <c r="K57" s="45" t="str">
        <f t="shared" si="3"/>
        <v>a</v>
      </c>
      <c r="L57" t="str">
        <f>VLOOKUP(F57,DiseaseDes!$A$2:$C$289,3,FALSE)</f>
        <v>A</v>
      </c>
    </row>
    <row r="58" spans="1:12">
      <c r="A58" t="str">
        <f>'Hyb Layout'!B60</f>
        <v>US80603148_258567810008_S01_GE1_1200_Jun14_1_1</v>
      </c>
      <c r="B58" t="str">
        <f t="shared" si="1"/>
        <v>258567810008</v>
      </c>
      <c r="C58" t="str">
        <f t="shared" si="2"/>
        <v>1_1</v>
      </c>
      <c r="D58" t="str">
        <f t="shared" si="0"/>
        <v>2585678100081_1</v>
      </c>
      <c r="E58" t="str">
        <f>IF(ISNA(VLOOKUP(D58,'Hyb Layout'!$G$4:$H$291,2,FALSE)),"Unknown",VLOOKUP(D58,'Hyb Layout'!$G$4:$H$291,2,FALSE))</f>
        <v>COO6187A113</v>
      </c>
      <c r="F58" t="str" cm="1">
        <f t="array" ref="F58">VLOOKUP(TRIM(E58),TRIM(BarcodetoCO!$D$3:$E$290),2,FALSE)</f>
        <v>PD0021-8596</v>
      </c>
      <c r="G58" t="str" cm="1">
        <f t="array" ref="G58">IF(ISNA(VLOOKUP(TRIM(F58),TRIM(manifestA!$A$2:$C$145),3,FALSE)),VLOOKUP(TRIM(F58),TRIM(manifestB!$A$2:$C$145),3,FALSE),VLOOKUP(TRIM(F58),TRIM(manifestA!$A$2:$C$145),3,FALSE))</f>
        <v>PDVL414MVC</v>
      </c>
      <c r="H58" t="str">
        <f>VLOOKUP(G58,GUID!$A$2:$B$181,2,FALSE)</f>
        <v>Parkinson's disease</v>
      </c>
      <c r="I58" t="str">
        <f>VLOOKUP(H58,diseaselkup,2,FALSE)</f>
        <v>PD</v>
      </c>
      <c r="J58" t="str">
        <f>VLOOKUP(F58,DiseaseDes!$A$2:$C$289,2,FALSE)</f>
        <v>PD</v>
      </c>
      <c r="K58" s="45" t="str">
        <f t="shared" si="3"/>
        <v>a</v>
      </c>
      <c r="L58" t="str">
        <f>VLOOKUP(F58,DiseaseDes!$A$2:$C$289,3,FALSE)</f>
        <v>B</v>
      </c>
    </row>
    <row r="59" spans="1:12">
      <c r="A59" t="str">
        <f>'Hyb Layout'!B61</f>
        <v>US80603148_258567810008_S01_GE1_1200_Jun14_1_2</v>
      </c>
      <c r="B59" t="str">
        <f t="shared" si="1"/>
        <v>258567810008</v>
      </c>
      <c r="C59" t="str">
        <f t="shared" si="2"/>
        <v>1_2</v>
      </c>
      <c r="D59" t="str">
        <f t="shared" si="0"/>
        <v>2585678100081_2</v>
      </c>
      <c r="E59" t="str">
        <f>IF(ISNA(VLOOKUP(D59,'Hyb Layout'!$G$4:$H$291,2,FALSE)),"Unknown",VLOOKUP(D59,'Hyb Layout'!$G$4:$H$291,2,FALSE))</f>
        <v>COO6187A114</v>
      </c>
      <c r="F59" t="str" cm="1">
        <f t="array" ref="F59">VLOOKUP(TRIM(E59),TRIM(BarcodetoCO!$D$3:$E$290),2,FALSE)</f>
        <v>0003653304</v>
      </c>
      <c r="G59" t="str" cm="1">
        <f t="array" ref="G59">IF(ISNA(VLOOKUP(TRIM(F59),TRIM(manifestA!$A$2:$C$145),3,FALSE)),VLOOKUP(TRIM(F59),TRIM(manifestB!$A$2:$C$145),3,FALSE),VLOOKUP(TRIM(F59),TRIM(manifestA!$A$2:$C$145),3,FALSE))</f>
        <v>PDLG547NB9</v>
      </c>
      <c r="H59" t="str">
        <f>VLOOKUP(G59,GUID!$A$2:$B$181,2,FALSE)</f>
        <v>No neurological diagnosis</v>
      </c>
      <c r="I59" t="str">
        <f>VLOOKUP(H59,diseaselkup,2,FALSE)</f>
        <v>HC</v>
      </c>
      <c r="J59" t="str">
        <f>VLOOKUP(F59,DiseaseDes!$A$2:$C$289,2,FALSE)</f>
        <v>HC</v>
      </c>
      <c r="K59" s="45" t="str">
        <f t="shared" si="3"/>
        <v>a</v>
      </c>
      <c r="L59" t="str">
        <f>VLOOKUP(F59,DiseaseDes!$A$2:$C$289,3,FALSE)</f>
        <v>B</v>
      </c>
    </row>
    <row r="60" spans="1:12">
      <c r="A60" t="str">
        <f>'Hyb Layout'!B62</f>
        <v>US80603148_258567810008_S01_GE1_1200_Jun14_1_3</v>
      </c>
      <c r="B60" t="str">
        <f t="shared" si="1"/>
        <v>258567810008</v>
      </c>
      <c r="C60" t="str">
        <f t="shared" si="2"/>
        <v>1_3</v>
      </c>
      <c r="D60" t="str">
        <f t="shared" si="0"/>
        <v>2585678100081_3</v>
      </c>
      <c r="E60" t="str">
        <f>IF(ISNA(VLOOKUP(D60,'Hyb Layout'!$G$4:$H$291,2,FALSE)),"Unknown",VLOOKUP(D60,'Hyb Layout'!$G$4:$H$291,2,FALSE))</f>
        <v>COO6187A115</v>
      </c>
      <c r="F60" t="str" cm="1">
        <f t="array" ref="F60">VLOOKUP(TRIM(E60),TRIM(BarcodetoCO!$D$3:$E$290),2,FALSE)</f>
        <v>0003643753</v>
      </c>
      <c r="G60" t="str" cm="1">
        <f t="array" ref="G60">IF(ISNA(VLOOKUP(TRIM(F60),TRIM(manifestA!$A$2:$C$145),3,FALSE)),VLOOKUP(TRIM(F60),TRIM(manifestB!$A$2:$C$145),3,FALSE),VLOOKUP(TRIM(F60),TRIM(manifestA!$A$2:$C$145),3,FALSE))</f>
        <v>PDUT561TUJ</v>
      </c>
      <c r="H60" t="str">
        <f>VLOOKUP(G60,GUID!$A$2:$B$181,2,FALSE)</f>
        <v>Parkinson's disease</v>
      </c>
      <c r="I60" t="str">
        <f>VLOOKUP(H60,diseaselkup,2,FALSE)</f>
        <v>PD</v>
      </c>
      <c r="J60" t="str">
        <f>VLOOKUP(F60,DiseaseDes!$A$2:$C$289,2,FALSE)</f>
        <v>PD</v>
      </c>
      <c r="K60" s="45" t="str">
        <f t="shared" si="3"/>
        <v>a</v>
      </c>
      <c r="L60" t="str">
        <f>VLOOKUP(F60,DiseaseDes!$A$2:$C$289,3,FALSE)</f>
        <v>B</v>
      </c>
    </row>
    <row r="61" spans="1:12">
      <c r="A61" t="str">
        <f>'Hyb Layout'!B63</f>
        <v>US80603148_258567810008_S01_GE1_1200_Jun14_1_4</v>
      </c>
      <c r="B61" t="str">
        <f t="shared" si="1"/>
        <v>258567810008</v>
      </c>
      <c r="C61" t="str">
        <f t="shared" si="2"/>
        <v>1_4</v>
      </c>
      <c r="D61" t="str">
        <f t="shared" si="0"/>
        <v>2585678100081_4</v>
      </c>
      <c r="E61" t="str">
        <f>IF(ISNA(VLOOKUP(D61,'Hyb Layout'!$G$4:$H$291,2,FALSE)),"Unknown",VLOOKUP(D61,'Hyb Layout'!$G$4:$H$291,2,FALSE))</f>
        <v>COO6187A116</v>
      </c>
      <c r="F61" t="str" cm="1">
        <f t="array" ref="F61">VLOOKUP(TRIM(E61),TRIM(BarcodetoCO!$D$3:$E$290),2,FALSE)</f>
        <v>0004235624</v>
      </c>
      <c r="G61" t="str" cm="1">
        <f t="array" ref="G61">IF(ISNA(VLOOKUP(TRIM(F61),TRIM(manifestA!$A$2:$C$145),3,FALSE)),VLOOKUP(TRIM(F61),TRIM(manifestB!$A$2:$C$145),3,FALSE),VLOOKUP(TRIM(F61),TRIM(manifestA!$A$2:$C$145),3,FALSE))</f>
        <v>PDED633MRU</v>
      </c>
      <c r="H61" t="str">
        <f>VLOOKUP(G61,GUID!$A$2:$B$181,2,FALSE)</f>
        <v>No neurological diagnosis</v>
      </c>
      <c r="I61" t="str">
        <f>VLOOKUP(H61,diseaselkup,2,FALSE)</f>
        <v>HC</v>
      </c>
      <c r="J61" t="str">
        <f>VLOOKUP(F61,DiseaseDes!$A$2:$C$289,2,FALSE)</f>
        <v>HC</v>
      </c>
      <c r="K61" s="45" t="str">
        <f t="shared" si="3"/>
        <v>a</v>
      </c>
      <c r="L61" t="str">
        <f>VLOOKUP(F61,DiseaseDes!$A$2:$C$289,3,FALSE)</f>
        <v>B</v>
      </c>
    </row>
    <row r="62" spans="1:12">
      <c r="A62" t="str">
        <f>'Hyb Layout'!B64</f>
        <v>US80603148_258567810008_S01_GE1_1200_Jun14_2_1</v>
      </c>
      <c r="B62" t="str">
        <f t="shared" si="1"/>
        <v>258567810008</v>
      </c>
      <c r="C62" t="str">
        <f t="shared" si="2"/>
        <v>2_1</v>
      </c>
      <c r="D62" t="str">
        <f t="shared" si="0"/>
        <v>2585678100082_1</v>
      </c>
      <c r="E62" t="str">
        <f>IF(ISNA(VLOOKUP(D62,'Hyb Layout'!$G$4:$H$291,2,FALSE)),"Unknown",VLOOKUP(D62,'Hyb Layout'!$G$4:$H$291,2,FALSE))</f>
        <v>COO6187A117</v>
      </c>
      <c r="F62" t="str" cm="1">
        <f t="array" ref="F62">VLOOKUP(TRIM(E62),TRIM(BarcodetoCO!$D$3:$E$290),2,FALSE)</f>
        <v>0003643604</v>
      </c>
      <c r="G62" t="str" cm="1">
        <f t="array" ref="G62">IF(ISNA(VLOOKUP(TRIM(F62),TRIM(manifestA!$A$2:$C$145),3,FALSE)),VLOOKUP(TRIM(F62),TRIM(manifestB!$A$2:$C$145),3,FALSE),VLOOKUP(TRIM(F62),TRIM(manifestA!$A$2:$C$145),3,FALSE))</f>
        <v>PDJB905CZ9</v>
      </c>
      <c r="H62" t="str">
        <f>VLOOKUP(G62,GUID!$A$2:$B$181,2,FALSE)</f>
        <v>Parkinson's disease</v>
      </c>
      <c r="I62" t="str">
        <f>VLOOKUP(H62,diseaselkup,2,FALSE)</f>
        <v>PD</v>
      </c>
      <c r="J62" t="str">
        <f>VLOOKUP(F62,DiseaseDes!$A$2:$C$289,2,FALSE)</f>
        <v>PD</v>
      </c>
      <c r="K62" s="45" t="str">
        <f t="shared" si="3"/>
        <v>a</v>
      </c>
      <c r="L62" t="str">
        <f>VLOOKUP(F62,DiseaseDes!$A$2:$C$289,3,FALSE)</f>
        <v>B</v>
      </c>
    </row>
    <row r="63" spans="1:12">
      <c r="A63" t="str">
        <f>'Hyb Layout'!B65</f>
        <v>US80603148_258567810008_S01_GE1_1200_Jun14_2_2</v>
      </c>
      <c r="B63" t="str">
        <f t="shared" si="1"/>
        <v>258567810008</v>
      </c>
      <c r="C63" t="str">
        <f t="shared" si="2"/>
        <v>2_2</v>
      </c>
      <c r="D63" t="str">
        <f t="shared" si="0"/>
        <v>2585678100082_2</v>
      </c>
      <c r="E63" t="str">
        <f>IF(ISNA(VLOOKUP(D63,'Hyb Layout'!$G$4:$H$291,2,FALSE)),"Unknown",VLOOKUP(D63,'Hyb Layout'!$G$4:$H$291,2,FALSE))</f>
        <v>COO6187A118</v>
      </c>
      <c r="F63" t="str" cm="1">
        <f t="array" ref="F63">VLOOKUP(TRIM(E63),TRIM(BarcodetoCO!$D$3:$E$290),2,FALSE)</f>
        <v>0003667552</v>
      </c>
      <c r="G63" t="str" cm="1">
        <f t="array" ref="G63">IF(ISNA(VLOOKUP(TRIM(F63),TRIM(manifestA!$A$2:$C$145),3,FALSE)),VLOOKUP(TRIM(F63),TRIM(manifestB!$A$2:$C$145),3,FALSE),VLOOKUP(TRIM(F63),TRIM(manifestA!$A$2:$C$145),3,FALSE))</f>
        <v>PDTE038EAT</v>
      </c>
      <c r="H63" t="str">
        <f>VLOOKUP(G63,GUID!$A$2:$B$181,2,FALSE)</f>
        <v>Parkinson's disease</v>
      </c>
      <c r="I63" t="str">
        <f>VLOOKUP(H63,diseaselkup,2,FALSE)</f>
        <v>PD</v>
      </c>
      <c r="J63" t="str">
        <f>VLOOKUP(F63,DiseaseDes!$A$2:$C$289,2,FALSE)</f>
        <v>PD</v>
      </c>
      <c r="K63" s="45" t="str">
        <f t="shared" si="3"/>
        <v>a</v>
      </c>
      <c r="L63" t="str">
        <f>VLOOKUP(F63,DiseaseDes!$A$2:$C$289,3,FALSE)</f>
        <v>B</v>
      </c>
    </row>
    <row r="64" spans="1:12">
      <c r="A64" t="str">
        <f>'Hyb Layout'!B66</f>
        <v>US80603148_258567810008_S01_GE1_1200_Jun14_2_3</v>
      </c>
      <c r="B64" t="str">
        <f t="shared" si="1"/>
        <v>258567810008</v>
      </c>
      <c r="C64" t="str">
        <f t="shared" si="2"/>
        <v>2_3</v>
      </c>
      <c r="D64" t="str">
        <f t="shared" si="0"/>
        <v>2585678100082_3</v>
      </c>
      <c r="E64" t="str">
        <f>IF(ISNA(VLOOKUP(D64,'Hyb Layout'!$G$4:$H$291,2,FALSE)),"Unknown",VLOOKUP(D64,'Hyb Layout'!$G$4:$H$291,2,FALSE))</f>
        <v>COO6187A119</v>
      </c>
      <c r="F64" t="str" cm="1">
        <f t="array" ref="F64">VLOOKUP(TRIM(E64),TRIM(BarcodetoCO!$D$3:$E$290),2,FALSE)</f>
        <v>0003000724</v>
      </c>
      <c r="G64" t="str" cm="1">
        <f t="array" ref="G64">IF(ISNA(VLOOKUP(TRIM(F64),TRIM(manifestA!$A$2:$C$145),3,FALSE)),VLOOKUP(TRIM(F64),TRIM(manifestB!$A$2:$C$145),3,FALSE),VLOOKUP(TRIM(F64),TRIM(manifestA!$A$2:$C$145),3,FALSE))</f>
        <v>PDXC999KUK</v>
      </c>
      <c r="H64" t="str">
        <f>VLOOKUP(G64,GUID!$A$2:$B$181,2,FALSE)</f>
        <v>Progressive Supranuclear Palsy</v>
      </c>
      <c r="I64" t="str">
        <f>VLOOKUP(H64,diseaselkup,2,FALSE)</f>
        <v>PSP</v>
      </c>
      <c r="J64" t="str">
        <f>VLOOKUP(F64,DiseaseDes!$A$2:$C$289,2,FALSE)</f>
        <v>PSP</v>
      </c>
      <c r="K64" s="45" t="str">
        <f t="shared" si="3"/>
        <v>a</v>
      </c>
      <c r="L64" t="str">
        <f>VLOOKUP(F64,DiseaseDes!$A$2:$C$289,3,FALSE)</f>
        <v>B</v>
      </c>
    </row>
    <row r="65" spans="1:12">
      <c r="A65" t="str">
        <f>'Hyb Layout'!B67</f>
        <v>US80603148_258567810008_S01_GE1_1200_Jun14_2_4</v>
      </c>
      <c r="B65" t="str">
        <f t="shared" si="1"/>
        <v>258567810008</v>
      </c>
      <c r="C65" t="str">
        <f t="shared" si="2"/>
        <v>2_4</v>
      </c>
      <c r="D65" t="str">
        <f t="shared" si="0"/>
        <v>2585678100082_4</v>
      </c>
      <c r="E65" t="str">
        <f>IF(ISNA(VLOOKUP(D65,'Hyb Layout'!$G$4:$H$291,2,FALSE)),"Unknown",VLOOKUP(D65,'Hyb Layout'!$G$4:$H$291,2,FALSE))</f>
        <v>COO6187A120</v>
      </c>
      <c r="F65" t="str" cm="1">
        <f t="array" ref="F65">VLOOKUP(TRIM(E65),TRIM(BarcodetoCO!$D$3:$E$290),2,FALSE)</f>
        <v>PD0027-9883</v>
      </c>
      <c r="G65" t="str" cm="1">
        <f t="array" ref="G65">IF(ISNA(VLOOKUP(TRIM(F65),TRIM(manifestA!$A$2:$C$145),3,FALSE)),VLOOKUP(TRIM(F65),TRIM(manifestB!$A$2:$C$145),3,FALSE),VLOOKUP(TRIM(F65),TRIM(manifestA!$A$2:$C$145),3,FALSE))</f>
        <v>PDVN059WFM</v>
      </c>
      <c r="H65" t="str">
        <f>VLOOKUP(G65,GUID!$A$2:$B$181,2,FALSE)</f>
        <v>No neurological diagnosis</v>
      </c>
      <c r="I65" t="str">
        <f>VLOOKUP(H65,diseaselkup,2,FALSE)</f>
        <v>HC</v>
      </c>
      <c r="J65" t="str">
        <f>VLOOKUP(F65,DiseaseDes!$A$2:$C$289,2,FALSE)</f>
        <v>HC</v>
      </c>
      <c r="K65" s="45" t="str">
        <f t="shared" si="3"/>
        <v>a</v>
      </c>
      <c r="L65" t="str">
        <f>VLOOKUP(F65,DiseaseDes!$A$2:$C$289,3,FALSE)</f>
        <v>B</v>
      </c>
    </row>
    <row r="66" spans="1:12">
      <c r="A66" t="str">
        <f>'Hyb Layout'!B68</f>
        <v>US80603148_258567810009_S01_GE1_1200_Jun14_1_1</v>
      </c>
      <c r="B66" t="str">
        <f t="shared" si="1"/>
        <v>258567810009</v>
      </c>
      <c r="C66" t="str">
        <f t="shared" si="2"/>
        <v>1_1</v>
      </c>
      <c r="D66" t="str">
        <f t="shared" ref="D66:D129" si="4">B66&amp;C66</f>
        <v>2585678100091_1</v>
      </c>
      <c r="E66" t="str">
        <f>IF(ISNA(VLOOKUP(D66,'Hyb Layout'!$G$4:$H$291,2,FALSE)),"Unknown",VLOOKUP(D66,'Hyb Layout'!$G$4:$H$291,2,FALSE))</f>
        <v>COO6187A73</v>
      </c>
      <c r="F66" t="str" cm="1">
        <f t="array" ref="F66">VLOOKUP(TRIM(E66),TRIM(BarcodetoCO!$D$3:$E$290),2,FALSE)</f>
        <v>0003660381</v>
      </c>
      <c r="G66" t="str" cm="1">
        <f t="array" ref="G66">IF(ISNA(VLOOKUP(TRIM(F66),TRIM(manifestA!$A$2:$C$145),3,FALSE)),VLOOKUP(TRIM(F66),TRIM(manifestB!$A$2:$C$145),3,FALSE),VLOOKUP(TRIM(F66),TRIM(manifestA!$A$2:$C$145),3,FALSE))</f>
        <v>PDVU404CLJ</v>
      </c>
      <c r="H66" t="str">
        <f>VLOOKUP(G66,GUID!$A$2:$B$181,2,FALSE)</f>
        <v>No neurological diagnosis</v>
      </c>
      <c r="I66" t="str">
        <f>VLOOKUP(H66,diseaselkup,2,FALSE)</f>
        <v>HC</v>
      </c>
      <c r="J66" t="str">
        <f>VLOOKUP(F66,DiseaseDes!$A$2:$C$289,2,FALSE)</f>
        <v>HC</v>
      </c>
      <c r="K66" s="45" t="str">
        <f t="shared" si="3"/>
        <v>a</v>
      </c>
      <c r="L66" t="str">
        <f>VLOOKUP(F66,DiseaseDes!$A$2:$C$289,3,FALSE)</f>
        <v>B</v>
      </c>
    </row>
    <row r="67" spans="1:12">
      <c r="A67" t="str">
        <f>'Hyb Layout'!B69</f>
        <v>US80603148_258567810009_S01_GE1_1200_Jun14_1_2</v>
      </c>
      <c r="B67" t="str">
        <f t="shared" ref="B67:B130" si="5">MID(A67,12,12)</f>
        <v>258567810009</v>
      </c>
      <c r="C67" t="str">
        <f t="shared" ref="C67:C130" si="6">RIGHT(A67,3)</f>
        <v>1_2</v>
      </c>
      <c r="D67" t="str">
        <f t="shared" si="4"/>
        <v>2585678100091_2</v>
      </c>
      <c r="E67" t="str">
        <f>IF(ISNA(VLOOKUP(D67,'Hyb Layout'!$G$4:$H$291,2,FALSE)),"Unknown",VLOOKUP(D67,'Hyb Layout'!$G$4:$H$291,2,FALSE))</f>
        <v>COO6187A74</v>
      </c>
      <c r="F67" t="str" cm="1">
        <f t="array" ref="F67">VLOOKUP(TRIM(E67),TRIM(BarcodetoCO!$D$3:$E$290),2,FALSE)</f>
        <v>0003651550</v>
      </c>
      <c r="G67" t="str" cm="1">
        <f t="array" ref="G67">IF(ISNA(VLOOKUP(TRIM(F67),TRIM(manifestA!$A$2:$C$145),3,FALSE)),VLOOKUP(TRIM(F67),TRIM(manifestB!$A$2:$C$145),3,FALSE),VLOOKUP(TRIM(F67),TRIM(manifestA!$A$2:$C$145),3,FALSE))</f>
        <v>PDDR568DKC</v>
      </c>
      <c r="H67" t="str">
        <f>VLOOKUP(G67,GUID!$A$2:$B$181,2,FALSE)</f>
        <v>Parkinson's disease</v>
      </c>
      <c r="I67" t="str">
        <f>VLOOKUP(H67,diseaselkup,2,FALSE)</f>
        <v>PD</v>
      </c>
      <c r="J67" t="str">
        <f>VLOOKUP(F67,DiseaseDes!$A$2:$C$289,2,FALSE)</f>
        <v>PD</v>
      </c>
      <c r="K67" s="45" t="str">
        <f t="shared" ref="K67:K130" si="7">IF(I67=J67,"a","r")</f>
        <v>a</v>
      </c>
      <c r="L67" t="str">
        <f>VLOOKUP(F67,DiseaseDes!$A$2:$C$289,3,FALSE)</f>
        <v>B</v>
      </c>
    </row>
    <row r="68" spans="1:12">
      <c r="A68" t="str">
        <f>'Hyb Layout'!B70</f>
        <v>US80603148_258567810009_S01_GE1_1200_Jun14_1_3</v>
      </c>
      <c r="B68" t="str">
        <f t="shared" si="5"/>
        <v>258567810009</v>
      </c>
      <c r="C68" t="str">
        <f t="shared" si="6"/>
        <v>1_3</v>
      </c>
      <c r="D68" t="str">
        <f t="shared" si="4"/>
        <v>2585678100091_3</v>
      </c>
      <c r="E68" t="str">
        <f>IF(ISNA(VLOOKUP(D68,'Hyb Layout'!$G$4:$H$291,2,FALSE)),"Unknown",VLOOKUP(D68,'Hyb Layout'!$G$4:$H$291,2,FALSE))</f>
        <v>COO6187A75</v>
      </c>
      <c r="F68" t="str" cm="1">
        <f t="array" ref="F68">VLOOKUP(TRIM(E68),TRIM(BarcodetoCO!$D$3:$E$290),2,FALSE)</f>
        <v>0003008594</v>
      </c>
      <c r="G68" t="str" cm="1">
        <f t="array" ref="G68">IF(ISNA(VLOOKUP(TRIM(F68),TRIM(manifestA!$A$2:$C$145),3,FALSE)),VLOOKUP(TRIM(F68),TRIM(manifestB!$A$2:$C$145),3,FALSE),VLOOKUP(TRIM(F68),TRIM(manifestA!$A$2:$C$145),3,FALSE))</f>
        <v>PDDW257LP0</v>
      </c>
      <c r="H68" t="str">
        <f>VLOOKUP(G68,GUID!$A$2:$B$181,2,FALSE)</f>
        <v>Parkinson's disease</v>
      </c>
      <c r="I68" t="str">
        <f>VLOOKUP(H68,diseaselkup,2,FALSE)</f>
        <v>PD</v>
      </c>
      <c r="J68" t="str">
        <f>VLOOKUP(F68,DiseaseDes!$A$2:$C$289,2,FALSE)</f>
        <v>PD</v>
      </c>
      <c r="K68" s="45" t="str">
        <f t="shared" si="7"/>
        <v>a</v>
      </c>
      <c r="L68" t="str">
        <f>VLOOKUP(F68,DiseaseDes!$A$2:$C$289,3,FALSE)</f>
        <v>B</v>
      </c>
    </row>
    <row r="69" spans="1:12" s="46" customFormat="1">
      <c r="A69" s="46" t="str">
        <f>'Hyb Layout'!B71</f>
        <v>US80603148_258567810009_S01_GE1_1200_Jun14_1_4</v>
      </c>
      <c r="B69" s="46" t="str">
        <f t="shared" si="5"/>
        <v>258567810009</v>
      </c>
      <c r="C69" s="46" t="str">
        <f t="shared" si="6"/>
        <v>1_4</v>
      </c>
      <c r="D69" s="46" t="str">
        <f t="shared" si="4"/>
        <v>2585678100091_4</v>
      </c>
      <c r="E69" s="46" t="str">
        <f>IF(ISNA(VLOOKUP(D69,'Hyb Layout'!$G$4:$H$291,2,FALSE)),"Unknown",VLOOKUP(D69,'Hyb Layout'!$G$4:$H$291,2,FALSE))</f>
        <v>COO6187A76</v>
      </c>
      <c r="F69" s="46" t="str" cm="1">
        <f t="array" ref="F69">VLOOKUP(TRIM(E69),TRIM(BarcodetoCO!$D$3:$E$290),2,FALSE)</f>
        <v>0003642281</v>
      </c>
      <c r="G69" s="46" t="str" cm="1">
        <f t="array" ref="G69">IF(ISNA(VLOOKUP(TRIM(F69),TRIM(manifestA!$A$2:$C$145),3,FALSE)),VLOOKUP(TRIM(F69),TRIM(manifestB!$A$2:$C$145),3,FALSE),VLOOKUP(TRIM(F69),TRIM(manifestA!$A$2:$C$145),3,FALSE))</f>
        <v>PDFE792DK0</v>
      </c>
      <c r="H69" s="46" t="str">
        <f>VLOOKUP(G69,GUID!$A$2:$B$181,2,FALSE)</f>
        <v>No neurological diagnosis</v>
      </c>
      <c r="I69" s="46" t="str">
        <f>VLOOKUP(H69,diseaselkup,2,FALSE)</f>
        <v>HC</v>
      </c>
      <c r="J69" s="46" t="str">
        <f>VLOOKUP(F69,DiseaseDes!$A$2:$C$289,2,FALSE)</f>
        <v>PD</v>
      </c>
      <c r="K69" s="47" t="str">
        <f t="shared" si="7"/>
        <v>r</v>
      </c>
      <c r="L69" s="46" t="str">
        <f>VLOOKUP(F69,DiseaseDes!$A$2:$C$289,3,FALSE)</f>
        <v>B</v>
      </c>
    </row>
    <row r="70" spans="1:12">
      <c r="A70" t="str">
        <f>'Hyb Layout'!B72</f>
        <v>US80603148_258567810009_S01_GE1_1200_Jun14_2_1</v>
      </c>
      <c r="B70" t="str">
        <f t="shared" si="5"/>
        <v>258567810009</v>
      </c>
      <c r="C70" t="str">
        <f t="shared" si="6"/>
        <v>2_1</v>
      </c>
      <c r="D70" t="str">
        <f t="shared" si="4"/>
        <v>2585678100092_1</v>
      </c>
      <c r="E70" t="str">
        <f>IF(ISNA(VLOOKUP(D70,'Hyb Layout'!$G$4:$H$291,2,FALSE)),"Unknown",VLOOKUP(D70,'Hyb Layout'!$G$4:$H$291,2,FALSE))</f>
        <v>COO6187A77</v>
      </c>
      <c r="F70" t="str" cm="1">
        <f t="array" ref="F70">VLOOKUP(TRIM(E70),TRIM(BarcodetoCO!$D$3:$E$290),2,FALSE)</f>
        <v>0003646042</v>
      </c>
      <c r="G70" t="str" cm="1">
        <f t="array" ref="G70">IF(ISNA(VLOOKUP(TRIM(F70),TRIM(manifestA!$A$2:$C$145),3,FALSE)),VLOOKUP(TRIM(F70),TRIM(manifestB!$A$2:$C$145),3,FALSE),VLOOKUP(TRIM(F70),TRIM(manifestA!$A$2:$C$145),3,FALSE))</f>
        <v>PDMD586VDK</v>
      </c>
      <c r="H70" t="str">
        <f>VLOOKUP(G70,GUID!$A$2:$B$181,2,FALSE)</f>
        <v>Parkinson's disease</v>
      </c>
      <c r="I70" t="str">
        <f>VLOOKUP(H70,diseaselkup,2,FALSE)</f>
        <v>PD</v>
      </c>
      <c r="J70" t="str">
        <f>VLOOKUP(F70,DiseaseDes!$A$2:$C$289,2,FALSE)</f>
        <v>PD</v>
      </c>
      <c r="K70" s="45" t="str">
        <f t="shared" si="7"/>
        <v>a</v>
      </c>
      <c r="L70" t="str">
        <f>VLOOKUP(F70,DiseaseDes!$A$2:$C$289,3,FALSE)</f>
        <v>B</v>
      </c>
    </row>
    <row r="71" spans="1:12">
      <c r="A71" t="str">
        <f>'Hyb Layout'!B73</f>
        <v>US80603148_258567810009_S01_GE1_1200_Jun14_2_2</v>
      </c>
      <c r="B71" t="str">
        <f t="shared" si="5"/>
        <v>258567810009</v>
      </c>
      <c r="C71" t="str">
        <f t="shared" si="6"/>
        <v>2_2</v>
      </c>
      <c r="D71" t="str">
        <f t="shared" si="4"/>
        <v>2585678100092_2</v>
      </c>
      <c r="E71" t="str">
        <f>IF(ISNA(VLOOKUP(D71,'Hyb Layout'!$G$4:$H$291,2,FALSE)),"Unknown",VLOOKUP(D71,'Hyb Layout'!$G$4:$H$291,2,FALSE))</f>
        <v>COO6187A78</v>
      </c>
      <c r="F71" t="str" cm="1">
        <f t="array" ref="F71">VLOOKUP(TRIM(E71),TRIM(BarcodetoCO!$D$3:$E$290),2,FALSE)</f>
        <v>0003642619</v>
      </c>
      <c r="G71" t="str" cm="1">
        <f t="array" ref="G71">IF(ISNA(VLOOKUP(TRIM(F71),TRIM(manifestA!$A$2:$C$145),3,FALSE)),VLOOKUP(TRIM(F71),TRIM(manifestB!$A$2:$C$145),3,FALSE),VLOOKUP(TRIM(F71),TRIM(manifestA!$A$2:$C$145),3,FALSE))</f>
        <v>PDBT843RR4</v>
      </c>
      <c r="H71" t="str">
        <f>VLOOKUP(G71,GUID!$A$2:$B$181,2,FALSE)</f>
        <v>No neurological diagnosis</v>
      </c>
      <c r="I71" t="str">
        <f>VLOOKUP(H71,diseaselkup,2,FALSE)</f>
        <v>HC</v>
      </c>
      <c r="J71" t="str">
        <f>VLOOKUP(F71,DiseaseDes!$A$2:$C$289,2,FALSE)</f>
        <v>HC</v>
      </c>
      <c r="K71" s="45" t="str">
        <f t="shared" si="7"/>
        <v>a</v>
      </c>
      <c r="L71" t="str">
        <f>VLOOKUP(F71,DiseaseDes!$A$2:$C$289,3,FALSE)</f>
        <v>B</v>
      </c>
    </row>
    <row r="72" spans="1:12">
      <c r="A72" t="str">
        <f>'Hyb Layout'!B74</f>
        <v>US80603148_258567810009_S01_GE1_1200_Jun14_2_3</v>
      </c>
      <c r="B72" t="str">
        <f t="shared" si="5"/>
        <v>258567810009</v>
      </c>
      <c r="C72" t="str">
        <f t="shared" si="6"/>
        <v>2_3</v>
      </c>
      <c r="D72" t="str">
        <f t="shared" si="4"/>
        <v>2585678100092_3</v>
      </c>
      <c r="E72" t="str">
        <f>IF(ISNA(VLOOKUP(D72,'Hyb Layout'!$G$4:$H$291,2,FALSE)),"Unknown",VLOOKUP(D72,'Hyb Layout'!$G$4:$H$291,2,FALSE))</f>
        <v>COO6187A79</v>
      </c>
      <c r="F72" t="str" cm="1">
        <f t="array" ref="F72">VLOOKUP(TRIM(E72),TRIM(BarcodetoCO!$D$3:$E$290),2,FALSE)</f>
        <v>0003000842</v>
      </c>
      <c r="G72" t="str" cm="1">
        <f t="array" ref="G72">IF(ISNA(VLOOKUP(TRIM(F72),TRIM(manifestA!$A$2:$C$145),3,FALSE)),VLOOKUP(TRIM(F72),TRIM(manifestB!$A$2:$C$145),3,FALSE),VLOOKUP(TRIM(F72),TRIM(manifestA!$A$2:$C$145),3,FALSE))</f>
        <v>PDZD416AMC</v>
      </c>
      <c r="H72" t="str">
        <f>VLOOKUP(G72,GUID!$A$2:$B$181,2,FALSE)</f>
        <v>Multisystem Atrophy</v>
      </c>
      <c r="I72" t="str">
        <f>VLOOKUP(H72,diseaselkup,2,FALSE)</f>
        <v>MSA</v>
      </c>
      <c r="J72" t="str">
        <f>VLOOKUP(F72,DiseaseDes!$A$2:$C$289,2,FALSE)</f>
        <v>MSA</v>
      </c>
      <c r="K72" s="45" t="str">
        <f t="shared" si="7"/>
        <v>a</v>
      </c>
      <c r="L72" t="str">
        <f>VLOOKUP(F72,DiseaseDes!$A$2:$C$289,3,FALSE)</f>
        <v>B</v>
      </c>
    </row>
    <row r="73" spans="1:12">
      <c r="A73" t="str">
        <f>'Hyb Layout'!B75</f>
        <v>US80603148_258567810009_S01_GE1_1200_Jun14_2_4</v>
      </c>
      <c r="B73" t="str">
        <f t="shared" si="5"/>
        <v>258567810009</v>
      </c>
      <c r="C73" t="str">
        <f t="shared" si="6"/>
        <v>2_4</v>
      </c>
      <c r="D73" t="str">
        <f t="shared" si="4"/>
        <v>2585678100092_4</v>
      </c>
      <c r="E73" t="str">
        <f>IF(ISNA(VLOOKUP(D73,'Hyb Layout'!$G$4:$H$291,2,FALSE)),"Unknown",VLOOKUP(D73,'Hyb Layout'!$G$4:$H$291,2,FALSE))</f>
        <v>COO6187A80</v>
      </c>
      <c r="F73" t="str" cm="1">
        <f t="array" ref="F73">VLOOKUP(TRIM(E73),TRIM(BarcodetoCO!$D$3:$E$290),2,FALSE)</f>
        <v>0003643013</v>
      </c>
      <c r="G73" t="str" cm="1">
        <f t="array" ref="G73">IF(ISNA(VLOOKUP(TRIM(F73),TRIM(manifestA!$A$2:$C$145),3,FALSE)),VLOOKUP(TRIM(F73),TRIM(manifestB!$A$2:$C$145),3,FALSE),VLOOKUP(TRIM(F73),TRIM(manifestA!$A$2:$C$145),3,FALSE))</f>
        <v>PDRB608NY1</v>
      </c>
      <c r="H73" t="str">
        <f>VLOOKUP(G73,GUID!$A$2:$B$181,2,FALSE)</f>
        <v>Parkinson's disease</v>
      </c>
      <c r="I73" t="str">
        <f>VLOOKUP(H73,diseaselkup,2,FALSE)</f>
        <v>PD</v>
      </c>
      <c r="J73" t="str">
        <f>VLOOKUP(F73,DiseaseDes!$A$2:$C$289,2,FALSE)</f>
        <v>PD</v>
      </c>
      <c r="K73" s="45" t="str">
        <f t="shared" si="7"/>
        <v>a</v>
      </c>
      <c r="L73" t="str">
        <f>VLOOKUP(F73,DiseaseDes!$A$2:$C$289,3,FALSE)</f>
        <v>B</v>
      </c>
    </row>
    <row r="74" spans="1:12">
      <c r="A74" t="str">
        <f>'Hyb Layout'!B76</f>
        <v>US80603148_258567810010_S01_GE1_1200_Jun14_1_1</v>
      </c>
      <c r="B74" t="str">
        <f t="shared" si="5"/>
        <v>258567810010</v>
      </c>
      <c r="C74" t="str">
        <f t="shared" si="6"/>
        <v>1_1</v>
      </c>
      <c r="D74" t="str">
        <f t="shared" si="4"/>
        <v>2585678100101_1</v>
      </c>
      <c r="E74" t="str">
        <f>IF(ISNA(VLOOKUP(D74,'Hyb Layout'!$G$4:$H$291,2,FALSE)),"Unknown",VLOOKUP(D74,'Hyb Layout'!$G$4:$H$291,2,FALSE))</f>
        <v>COO6187A169</v>
      </c>
      <c r="F74" t="str" cm="1">
        <f t="array" ref="F74">VLOOKUP(TRIM(E74),TRIM(BarcodetoCO!$D$3:$E$290),2,FALSE)</f>
        <v>0003334483</v>
      </c>
      <c r="G74" t="str" cm="1">
        <f t="array" ref="G74">IF(ISNA(VLOOKUP(TRIM(F74),TRIM(manifestA!$A$2:$C$145),3,FALSE)),VLOOKUP(TRIM(F74),TRIM(manifestB!$A$2:$C$145),3,FALSE),VLOOKUP(TRIM(F74),TRIM(manifestA!$A$2:$C$145),3,FALSE))</f>
        <v>PDAX486GDU</v>
      </c>
      <c r="H74" t="str">
        <f>VLOOKUP(G74,GUID!$A$2:$B$181,2,FALSE)</f>
        <v>Parkinson's disease</v>
      </c>
      <c r="I74" t="str">
        <f>VLOOKUP(H74,diseaselkup,2,FALSE)</f>
        <v>PD</v>
      </c>
      <c r="J74" t="str">
        <f>VLOOKUP(F74,DiseaseDes!$A$2:$C$289,2,FALSE)</f>
        <v>PD</v>
      </c>
      <c r="K74" s="45" t="str">
        <f t="shared" si="7"/>
        <v>a</v>
      </c>
      <c r="L74" t="str">
        <f>VLOOKUP(F74,DiseaseDes!$A$2:$C$289,3,FALSE)</f>
        <v>A</v>
      </c>
    </row>
    <row r="75" spans="1:12">
      <c r="A75" t="str">
        <f>'Hyb Layout'!B77</f>
        <v>US80603148_258567810010_S01_GE1_1200_Jun14_1_2</v>
      </c>
      <c r="B75" t="str">
        <f t="shared" si="5"/>
        <v>258567810010</v>
      </c>
      <c r="C75" t="str">
        <f t="shared" si="6"/>
        <v>1_2</v>
      </c>
      <c r="D75" t="str">
        <f t="shared" si="4"/>
        <v>2585678100101_2</v>
      </c>
      <c r="E75" t="str">
        <f>IF(ISNA(VLOOKUP(D75,'Hyb Layout'!$G$4:$H$291,2,FALSE)),"Unknown",VLOOKUP(D75,'Hyb Layout'!$G$4:$H$291,2,FALSE))</f>
        <v>COO6187A170</v>
      </c>
      <c r="F75" t="str" cm="1">
        <f t="array" ref="F75">VLOOKUP(TRIM(E75),TRIM(BarcodetoCO!$D$3:$E$290),2,FALSE)</f>
        <v>0003008209</v>
      </c>
      <c r="G75" t="str" cm="1">
        <f t="array" ref="G75">IF(ISNA(VLOOKUP(TRIM(F75),TRIM(manifestA!$A$2:$C$145),3,FALSE)),VLOOKUP(TRIM(F75),TRIM(manifestB!$A$2:$C$145),3,FALSE),VLOOKUP(TRIM(F75),TRIM(manifestA!$A$2:$C$145),3,FALSE))</f>
        <v>PDXL033WXP</v>
      </c>
      <c r="H75" t="str">
        <f>VLOOKUP(G75,GUID!$A$2:$B$181,2,FALSE)</f>
        <v>No neurological diagnosis</v>
      </c>
      <c r="I75" t="str">
        <f>VLOOKUP(H75,diseaselkup,2,FALSE)</f>
        <v>HC</v>
      </c>
      <c r="J75" t="str">
        <f>VLOOKUP(F75,DiseaseDes!$A$2:$C$289,2,FALSE)</f>
        <v>HC</v>
      </c>
      <c r="K75" s="45" t="str">
        <f t="shared" si="7"/>
        <v>a</v>
      </c>
      <c r="L75" t="str">
        <f>VLOOKUP(F75,DiseaseDes!$A$2:$C$289,3,FALSE)</f>
        <v>A</v>
      </c>
    </row>
    <row r="76" spans="1:12">
      <c r="A76" t="str">
        <f>'Hyb Layout'!B78</f>
        <v>US80603148_258567810010_S01_GE1_1200_Jun14_1_3</v>
      </c>
      <c r="B76" t="str">
        <f t="shared" si="5"/>
        <v>258567810010</v>
      </c>
      <c r="C76" t="str">
        <f t="shared" si="6"/>
        <v>1_3</v>
      </c>
      <c r="D76" t="str">
        <f t="shared" si="4"/>
        <v>2585678100101_3</v>
      </c>
      <c r="E76" t="str">
        <f>IF(ISNA(VLOOKUP(D76,'Hyb Layout'!$G$4:$H$291,2,FALSE)),"Unknown",VLOOKUP(D76,'Hyb Layout'!$G$4:$H$291,2,FALSE))</f>
        <v>COO6187A171</v>
      </c>
      <c r="F76" t="str" cm="1">
        <f t="array" ref="F76">VLOOKUP(TRIM(E76),TRIM(BarcodetoCO!$D$3:$E$290),2,FALSE)</f>
        <v>0004235743</v>
      </c>
      <c r="G76" t="str" cm="1">
        <f t="array" ref="G76">IF(ISNA(VLOOKUP(TRIM(F76),TRIM(manifestA!$A$2:$C$145),3,FALSE)),VLOOKUP(TRIM(F76),TRIM(manifestB!$A$2:$C$145),3,FALSE),VLOOKUP(TRIM(F76),TRIM(manifestA!$A$2:$C$145),3,FALSE))</f>
        <v>PDYT602UY7</v>
      </c>
      <c r="H76" t="str">
        <f>VLOOKUP(G76,GUID!$A$2:$B$181,2,FALSE)</f>
        <v>Multisystem Atrophy</v>
      </c>
      <c r="I76" t="str">
        <f>VLOOKUP(H76,diseaselkup,2,FALSE)</f>
        <v>MSA</v>
      </c>
      <c r="J76" t="str">
        <f>VLOOKUP(F76,DiseaseDes!$A$2:$C$289,2,FALSE)</f>
        <v>MSA</v>
      </c>
      <c r="K76" s="45" t="str">
        <f t="shared" si="7"/>
        <v>a</v>
      </c>
      <c r="L76" t="str">
        <f>VLOOKUP(F76,DiseaseDes!$A$2:$C$289,3,FALSE)</f>
        <v>A</v>
      </c>
    </row>
    <row r="77" spans="1:12">
      <c r="A77" t="str">
        <f>'Hyb Layout'!B79</f>
        <v>US80603148_258567810010_S01_GE1_1200_Jun14_1_4</v>
      </c>
      <c r="B77" t="str">
        <f t="shared" si="5"/>
        <v>258567810010</v>
      </c>
      <c r="C77" t="str">
        <f t="shared" si="6"/>
        <v>1_4</v>
      </c>
      <c r="D77" t="str">
        <f t="shared" si="4"/>
        <v>2585678100101_4</v>
      </c>
      <c r="E77" t="str">
        <f>IF(ISNA(VLOOKUP(D77,'Hyb Layout'!$G$4:$H$291,2,FALSE)),"Unknown",VLOOKUP(D77,'Hyb Layout'!$G$4:$H$291,2,FALSE))</f>
        <v>COO6187A172</v>
      </c>
      <c r="F77" t="str" cm="1">
        <f t="array" ref="F77">VLOOKUP(TRIM(E77),TRIM(BarcodetoCO!$D$3:$E$290),2,FALSE)</f>
        <v>0002989786</v>
      </c>
      <c r="G77" t="str" cm="1">
        <f t="array" ref="G77">IF(ISNA(VLOOKUP(TRIM(F77),TRIM(manifestA!$A$2:$C$145),3,FALSE)),VLOOKUP(TRIM(F77),TRIM(manifestB!$A$2:$C$145),3,FALSE),VLOOKUP(TRIM(F77),TRIM(manifestA!$A$2:$C$145),3,FALSE))</f>
        <v>PDVL414MVC</v>
      </c>
      <c r="H77" t="str">
        <f>VLOOKUP(G77,GUID!$A$2:$B$181,2,FALSE)</f>
        <v>Parkinson's disease</v>
      </c>
      <c r="I77" t="str">
        <f>VLOOKUP(H77,diseaselkup,2,FALSE)</f>
        <v>PD</v>
      </c>
      <c r="J77" t="str">
        <f>VLOOKUP(F77,DiseaseDes!$A$2:$C$289,2,FALSE)</f>
        <v>PD</v>
      </c>
      <c r="K77" s="45" t="str">
        <f t="shared" si="7"/>
        <v>a</v>
      </c>
      <c r="L77" t="str">
        <f>VLOOKUP(F77,DiseaseDes!$A$2:$C$289,3,FALSE)</f>
        <v>A</v>
      </c>
    </row>
    <row r="78" spans="1:12">
      <c r="A78" t="str">
        <f>'Hyb Layout'!B80</f>
        <v>US80603148_258567810010_S01_GE1_1200_Jun14_2_1</v>
      </c>
      <c r="B78" t="str">
        <f t="shared" si="5"/>
        <v>258567810010</v>
      </c>
      <c r="C78" t="str">
        <f t="shared" si="6"/>
        <v>2_1</v>
      </c>
      <c r="D78" t="str">
        <f t="shared" si="4"/>
        <v>2585678100102_1</v>
      </c>
      <c r="E78" t="str">
        <f>IF(ISNA(VLOOKUP(D78,'Hyb Layout'!$G$4:$H$291,2,FALSE)),"Unknown",VLOOKUP(D78,'Hyb Layout'!$G$4:$H$291,2,FALSE))</f>
        <v>COO6187A173</v>
      </c>
      <c r="F78" t="str" cm="1">
        <f t="array" ref="F78">VLOOKUP(TRIM(E78),TRIM(BarcodetoCO!$D$3:$E$290),2,FALSE)</f>
        <v>0003391612</v>
      </c>
      <c r="G78" t="str" cm="1">
        <f t="array" ref="G78">IF(ISNA(VLOOKUP(TRIM(F78),TRIM(manifestA!$A$2:$C$145),3,FALSE)),VLOOKUP(TRIM(F78),TRIM(manifestB!$A$2:$C$145),3,FALSE),VLOOKUP(TRIM(F78),TRIM(manifestA!$A$2:$C$145),3,FALSE))</f>
        <v>PDDL211DGB</v>
      </c>
      <c r="H78" t="str">
        <f>VLOOKUP(G78,GUID!$A$2:$B$181,2,FALSE)</f>
        <v>Progressive Supranuclear Palsy</v>
      </c>
      <c r="I78" t="str">
        <f>VLOOKUP(H78,diseaselkup,2,FALSE)</f>
        <v>PSP</v>
      </c>
      <c r="J78" t="str">
        <f>VLOOKUP(F78,DiseaseDes!$A$2:$C$289,2,FALSE)</f>
        <v>PSP</v>
      </c>
      <c r="K78" s="45" t="str">
        <f t="shared" si="7"/>
        <v>a</v>
      </c>
      <c r="L78" t="str">
        <f>VLOOKUP(F78,DiseaseDes!$A$2:$C$289,3,FALSE)</f>
        <v>A</v>
      </c>
    </row>
    <row r="79" spans="1:12">
      <c r="A79" t="str">
        <f>'Hyb Layout'!B81</f>
        <v>US80603148_258567810010_S01_GE1_1200_Jun14_2_2</v>
      </c>
      <c r="B79" t="str">
        <f t="shared" si="5"/>
        <v>258567810010</v>
      </c>
      <c r="C79" t="str">
        <f t="shared" si="6"/>
        <v>2_2</v>
      </c>
      <c r="D79" t="str">
        <f t="shared" si="4"/>
        <v>2585678100102_2</v>
      </c>
      <c r="E79" t="str">
        <f>IF(ISNA(VLOOKUP(D79,'Hyb Layout'!$G$4:$H$291,2,FALSE)),"Unknown",VLOOKUP(D79,'Hyb Layout'!$G$4:$H$291,2,FALSE))</f>
        <v>COO6187A174</v>
      </c>
      <c r="F79" t="str" cm="1">
        <f t="array" ref="F79">VLOOKUP(TRIM(E79),TRIM(BarcodetoCO!$D$3:$E$290),2,FALSE)</f>
        <v>0003083689</v>
      </c>
      <c r="G79" t="str" cm="1">
        <f t="array" ref="G79">IF(ISNA(VLOOKUP(TRIM(F79),TRIM(manifestA!$A$2:$C$145),3,FALSE)),VLOOKUP(TRIM(F79),TRIM(manifestB!$A$2:$C$145),3,FALSE),VLOOKUP(TRIM(F79),TRIM(manifestA!$A$2:$C$145),3,FALSE))</f>
        <v>PDNY975PE4</v>
      </c>
      <c r="H79" t="str">
        <f>VLOOKUP(G79,GUID!$A$2:$B$181,2,FALSE)</f>
        <v>No neurological diagnosis</v>
      </c>
      <c r="I79" t="str">
        <f>VLOOKUP(H79,diseaselkup,2,FALSE)</f>
        <v>HC</v>
      </c>
      <c r="J79" t="str">
        <f>VLOOKUP(F79,DiseaseDes!$A$2:$C$289,2,FALSE)</f>
        <v>HC</v>
      </c>
      <c r="K79" s="45" t="str">
        <f t="shared" si="7"/>
        <v>a</v>
      </c>
      <c r="L79" t="str">
        <f>VLOOKUP(F79,DiseaseDes!$A$2:$C$289,3,FALSE)</f>
        <v>A</v>
      </c>
    </row>
    <row r="80" spans="1:12">
      <c r="A80" t="str">
        <f>'Hyb Layout'!B82</f>
        <v>US80603148_258567810010_S01_GE1_1200_Jun14_2_3</v>
      </c>
      <c r="B80" t="str">
        <f t="shared" si="5"/>
        <v>258567810010</v>
      </c>
      <c r="C80" t="str">
        <f t="shared" si="6"/>
        <v>2_3</v>
      </c>
      <c r="D80" t="str">
        <f t="shared" si="4"/>
        <v>2585678100102_3</v>
      </c>
      <c r="E80" t="str">
        <f>IF(ISNA(VLOOKUP(D80,'Hyb Layout'!$G$4:$H$291,2,FALSE)),"Unknown",VLOOKUP(D80,'Hyb Layout'!$G$4:$H$291,2,FALSE))</f>
        <v>COO6187A175</v>
      </c>
      <c r="F80" t="str" cm="1">
        <f t="array" ref="F80">VLOOKUP(TRIM(E80),TRIM(BarcodetoCO!$D$3:$E$290),2,FALSE)</f>
        <v>0003391968</v>
      </c>
      <c r="G80" t="str" cm="1">
        <f t="array" ref="G80">IF(ISNA(VLOOKUP(TRIM(F80),TRIM(manifestA!$A$2:$C$145),3,FALSE)),VLOOKUP(TRIM(F80),TRIM(manifestB!$A$2:$C$145),3,FALSE),VLOOKUP(TRIM(F80),TRIM(manifestA!$A$2:$C$145),3,FALSE))</f>
        <v>PDVN059WFM</v>
      </c>
      <c r="H80" t="str">
        <f>VLOOKUP(G80,GUID!$A$2:$B$181,2,FALSE)</f>
        <v>No neurological diagnosis</v>
      </c>
      <c r="I80" t="str">
        <f>VLOOKUP(H80,diseaselkup,2,FALSE)</f>
        <v>HC</v>
      </c>
      <c r="J80" t="str">
        <f>VLOOKUP(F80,DiseaseDes!$A$2:$C$289,2,FALSE)</f>
        <v>HC</v>
      </c>
      <c r="K80" s="45" t="str">
        <f t="shared" si="7"/>
        <v>a</v>
      </c>
      <c r="L80" t="str">
        <f>VLOOKUP(F80,DiseaseDes!$A$2:$C$289,3,FALSE)</f>
        <v>A</v>
      </c>
    </row>
    <row r="81" spans="1:12">
      <c r="A81" t="str">
        <f>'Hyb Layout'!B83</f>
        <v>US80603148_258567810010_S01_GE1_1200_Jun14_2_4</v>
      </c>
      <c r="B81" t="str">
        <f t="shared" si="5"/>
        <v>258567810010</v>
      </c>
      <c r="C81" t="str">
        <f t="shared" si="6"/>
        <v>2_4</v>
      </c>
      <c r="D81" t="str">
        <f t="shared" si="4"/>
        <v>2585678100102_4</v>
      </c>
      <c r="E81" t="str">
        <f>IF(ISNA(VLOOKUP(D81,'Hyb Layout'!$G$4:$H$291,2,FALSE)),"Unknown",VLOOKUP(D81,'Hyb Layout'!$G$4:$H$291,2,FALSE))</f>
        <v>COO6187A176</v>
      </c>
      <c r="F81" t="str" cm="1">
        <f t="array" ref="F81">VLOOKUP(TRIM(E81),TRIM(BarcodetoCO!$D$3:$E$290),2,FALSE)</f>
        <v>0002984693</v>
      </c>
      <c r="G81" t="str" cm="1">
        <f t="array" ref="G81">IF(ISNA(VLOOKUP(TRIM(F81),TRIM(manifestA!$A$2:$C$145),3,FALSE)),VLOOKUP(TRIM(F81),TRIM(manifestB!$A$2:$C$145),3,FALSE),VLOOKUP(TRIM(F81),TRIM(manifestA!$A$2:$C$145),3,FALSE))</f>
        <v>PDCF366ZNK</v>
      </c>
      <c r="H81" t="str">
        <f>VLOOKUP(G81,GUID!$A$2:$B$181,2,FALSE)</f>
        <v>Parkinson's disease</v>
      </c>
      <c r="I81" t="str">
        <f>VLOOKUP(H81,diseaselkup,2,FALSE)</f>
        <v>PD</v>
      </c>
      <c r="J81" t="str">
        <f>VLOOKUP(F81,DiseaseDes!$A$2:$C$289,2,FALSE)</f>
        <v>PD</v>
      </c>
      <c r="K81" s="45" t="str">
        <f t="shared" si="7"/>
        <v>a</v>
      </c>
      <c r="L81" t="str">
        <f>VLOOKUP(F81,DiseaseDes!$A$2:$C$289,3,FALSE)</f>
        <v>A</v>
      </c>
    </row>
    <row r="82" spans="1:12">
      <c r="A82" t="str">
        <f>'Hyb Layout'!B84</f>
        <v>US80603148_258567810011_S01_GE1_1200_Jun14_1_1</v>
      </c>
      <c r="B82" t="str">
        <f t="shared" si="5"/>
        <v>258567810011</v>
      </c>
      <c r="C82" t="str">
        <f t="shared" si="6"/>
        <v>1_1</v>
      </c>
      <c r="D82" t="str">
        <f t="shared" si="4"/>
        <v>2585678100111_1</v>
      </c>
      <c r="E82" t="str">
        <f>IF(ISNA(VLOOKUP(D82,'Hyb Layout'!$G$4:$H$291,2,FALSE)),"Unknown",VLOOKUP(D82,'Hyb Layout'!$G$4:$H$291,2,FALSE))</f>
        <v>COO6187A161</v>
      </c>
      <c r="F82" t="str" cm="1">
        <f t="array" ref="F82">VLOOKUP(TRIM(E82),TRIM(BarcodetoCO!$D$3:$E$290),2,FALSE)</f>
        <v>0003678188</v>
      </c>
      <c r="G82" t="str" cm="1">
        <f t="array" ref="G82">IF(ISNA(VLOOKUP(TRIM(F82),TRIM(manifestA!$A$2:$C$145),3,FALSE)),VLOOKUP(TRIM(F82),TRIM(manifestB!$A$2:$C$145),3,FALSE),VLOOKUP(TRIM(F82),TRIM(manifestA!$A$2:$C$145),3,FALSE))</f>
        <v>PDWY011GR8</v>
      </c>
      <c r="H82" t="str">
        <f>VLOOKUP(G82,GUID!$A$2:$B$181,2,FALSE)</f>
        <v>Multisystem Atrophy</v>
      </c>
      <c r="I82" t="str">
        <f>VLOOKUP(H82,diseaselkup,2,FALSE)</f>
        <v>MSA</v>
      </c>
      <c r="J82" t="str">
        <f>VLOOKUP(F82,DiseaseDes!$A$2:$C$289,2,FALSE)</f>
        <v>MSA</v>
      </c>
      <c r="K82" s="45" t="str">
        <f t="shared" si="7"/>
        <v>a</v>
      </c>
      <c r="L82" t="str">
        <f>VLOOKUP(F82,DiseaseDes!$A$2:$C$289,3,FALSE)</f>
        <v>A</v>
      </c>
    </row>
    <row r="83" spans="1:12">
      <c r="A83" t="str">
        <f>'Hyb Layout'!B85</f>
        <v>US80603148_258567810011_S01_GE1_1200_Jun14_1_2</v>
      </c>
      <c r="B83" t="str">
        <f t="shared" si="5"/>
        <v>258567810011</v>
      </c>
      <c r="C83" t="str">
        <f t="shared" si="6"/>
        <v>1_2</v>
      </c>
      <c r="D83" t="str">
        <f t="shared" si="4"/>
        <v>2585678100111_2</v>
      </c>
      <c r="E83" t="str">
        <f>IF(ISNA(VLOOKUP(D83,'Hyb Layout'!$G$4:$H$291,2,FALSE)),"Unknown",VLOOKUP(D83,'Hyb Layout'!$G$4:$H$291,2,FALSE))</f>
        <v>COO6187A162</v>
      </c>
      <c r="F83" t="str" cm="1">
        <f t="array" ref="F83">VLOOKUP(TRIM(E83),TRIM(BarcodetoCO!$D$3:$E$290),2,FALSE)</f>
        <v>0003391168</v>
      </c>
      <c r="G83" t="str" cm="1">
        <f t="array" ref="G83">IF(ISNA(VLOOKUP(TRIM(F83),TRIM(manifestA!$A$2:$C$145),3,FALSE)),VLOOKUP(TRIM(F83),TRIM(manifestB!$A$2:$C$145),3,FALSE),VLOOKUP(TRIM(F83),TRIM(manifestA!$A$2:$C$145),3,FALSE))</f>
        <v>PDHW276GPT</v>
      </c>
      <c r="H83" t="str">
        <f>VLOOKUP(G83,GUID!$A$2:$B$181,2,FALSE)</f>
        <v>Parkinson's disease</v>
      </c>
      <c r="I83" t="str">
        <f>VLOOKUP(H83,diseaselkup,2,FALSE)</f>
        <v>PD</v>
      </c>
      <c r="J83" t="str">
        <f>VLOOKUP(F83,DiseaseDes!$A$2:$C$289,2,FALSE)</f>
        <v>PD</v>
      </c>
      <c r="K83" s="45" t="str">
        <f t="shared" si="7"/>
        <v>a</v>
      </c>
      <c r="L83" t="str">
        <f>VLOOKUP(F83,DiseaseDes!$A$2:$C$289,3,FALSE)</f>
        <v>A</v>
      </c>
    </row>
    <row r="84" spans="1:12">
      <c r="A84" t="str">
        <f>'Hyb Layout'!B86</f>
        <v>US80603148_258567810011_S01_GE1_1200_Jun14_1_3</v>
      </c>
      <c r="B84" t="str">
        <f t="shared" si="5"/>
        <v>258567810011</v>
      </c>
      <c r="C84" t="str">
        <f t="shared" si="6"/>
        <v>1_3</v>
      </c>
      <c r="D84" t="str">
        <f t="shared" si="4"/>
        <v>2585678100111_3</v>
      </c>
      <c r="E84" t="str">
        <f>IF(ISNA(VLOOKUP(D84,'Hyb Layout'!$G$4:$H$291,2,FALSE)),"Unknown",VLOOKUP(D84,'Hyb Layout'!$G$4:$H$291,2,FALSE))</f>
        <v>COO6187A163</v>
      </c>
      <c r="F84" t="str" cm="1">
        <f t="array" ref="F84">VLOOKUP(TRIM(E84),TRIM(BarcodetoCO!$D$3:$E$290),2,FALSE)</f>
        <v>0002987014</v>
      </c>
      <c r="G84" t="str" cm="1">
        <f t="array" ref="G84">IF(ISNA(VLOOKUP(TRIM(F84),TRIM(manifestA!$A$2:$C$145),3,FALSE)),VLOOKUP(TRIM(F84),TRIM(manifestB!$A$2:$C$145),3,FALSE),VLOOKUP(TRIM(F84),TRIM(manifestA!$A$2:$C$145),3,FALSE))</f>
        <v>PDZX364DYQ</v>
      </c>
      <c r="H84" t="str">
        <f>VLOOKUP(G84,GUID!$A$2:$B$181,2,FALSE)</f>
        <v>No neurological diagnosis</v>
      </c>
      <c r="I84" t="str">
        <f>VLOOKUP(H84,diseaselkup,2,FALSE)</f>
        <v>HC</v>
      </c>
      <c r="J84" t="str">
        <f>VLOOKUP(F84,DiseaseDes!$A$2:$C$289,2,FALSE)</f>
        <v>HC</v>
      </c>
      <c r="K84" s="45" t="str">
        <f t="shared" si="7"/>
        <v>a</v>
      </c>
      <c r="L84" t="str">
        <f>VLOOKUP(F84,DiseaseDes!$A$2:$C$289,3,FALSE)</f>
        <v>A</v>
      </c>
    </row>
    <row r="85" spans="1:12">
      <c r="A85" t="str">
        <f>'Hyb Layout'!B87</f>
        <v>US80603148_258567810011_S01_GE1_1200_Jun14_1_4</v>
      </c>
      <c r="B85" t="str">
        <f t="shared" si="5"/>
        <v>258567810011</v>
      </c>
      <c r="C85" t="str">
        <f t="shared" si="6"/>
        <v>1_4</v>
      </c>
      <c r="D85" t="str">
        <f t="shared" si="4"/>
        <v>2585678100111_4</v>
      </c>
      <c r="E85" t="str">
        <f>IF(ISNA(VLOOKUP(D85,'Hyb Layout'!$G$4:$H$291,2,FALSE)),"Unknown",VLOOKUP(D85,'Hyb Layout'!$G$4:$H$291,2,FALSE))</f>
        <v>COO6187A164</v>
      </c>
      <c r="F85" t="str" cm="1">
        <f t="array" ref="F85">VLOOKUP(TRIM(E85),TRIM(BarcodetoCO!$D$3:$E$290),2,FALSE)</f>
        <v>0002997090</v>
      </c>
      <c r="G85" t="str" cm="1">
        <f t="array" ref="G85">IF(ISNA(VLOOKUP(TRIM(F85),TRIM(manifestA!$A$2:$C$145),3,FALSE)),VLOOKUP(TRIM(F85),TRIM(manifestB!$A$2:$C$145),3,FALSE),VLOOKUP(TRIM(F85),TRIM(manifestA!$A$2:$C$145),3,FALSE))</f>
        <v>PDBF846FMK</v>
      </c>
      <c r="H85" t="str">
        <f>VLOOKUP(G85,GUID!$A$2:$B$181,2,FALSE)</f>
        <v>Parkinson's disease</v>
      </c>
      <c r="I85" t="str">
        <f>VLOOKUP(H85,diseaselkup,2,FALSE)</f>
        <v>PD</v>
      </c>
      <c r="J85" t="str">
        <f>VLOOKUP(F85,DiseaseDes!$A$2:$C$289,2,FALSE)</f>
        <v>PD</v>
      </c>
      <c r="K85" s="45" t="str">
        <f t="shared" si="7"/>
        <v>a</v>
      </c>
      <c r="L85" t="str">
        <f>VLOOKUP(F85,DiseaseDes!$A$2:$C$289,3,FALSE)</f>
        <v>A</v>
      </c>
    </row>
    <row r="86" spans="1:12">
      <c r="A86" t="str">
        <f>'Hyb Layout'!B88</f>
        <v>US80603148_258567810011_S01_GE1_1200_Jun14_2_1</v>
      </c>
      <c r="B86" t="str">
        <f t="shared" si="5"/>
        <v>258567810011</v>
      </c>
      <c r="C86" t="str">
        <f t="shared" si="6"/>
        <v>2_1</v>
      </c>
      <c r="D86" t="str">
        <f t="shared" si="4"/>
        <v>2585678100112_1</v>
      </c>
      <c r="E86" t="str">
        <f>IF(ISNA(VLOOKUP(D86,'Hyb Layout'!$G$4:$H$291,2,FALSE)),"Unknown",VLOOKUP(D86,'Hyb Layout'!$G$4:$H$291,2,FALSE))</f>
        <v>COO6187A165</v>
      </c>
      <c r="F86" t="str" cm="1">
        <f t="array" ref="F86">VLOOKUP(TRIM(E86),TRIM(BarcodetoCO!$D$3:$E$290),2,FALSE)</f>
        <v>0004235637</v>
      </c>
      <c r="G86" t="str" cm="1">
        <f t="array" ref="G86">IF(ISNA(VLOOKUP(TRIM(F86),TRIM(manifestA!$A$2:$C$145),3,FALSE)),VLOOKUP(TRIM(F86),TRIM(manifestB!$A$2:$C$145),3,FALSE),VLOOKUP(TRIM(F86),TRIM(manifestA!$A$2:$C$145),3,FALSE))</f>
        <v>PDUB763WL4</v>
      </c>
      <c r="H86" t="str">
        <f>VLOOKUP(G86,GUID!$A$2:$B$181,2,FALSE)</f>
        <v>Progressive Supranuclear Palsy</v>
      </c>
      <c r="I86" t="str">
        <f>VLOOKUP(H86,diseaselkup,2,FALSE)</f>
        <v>PSP</v>
      </c>
      <c r="J86" t="str">
        <f>VLOOKUP(F86,DiseaseDes!$A$2:$C$289,2,FALSE)</f>
        <v>PSP</v>
      </c>
      <c r="K86" s="45" t="str">
        <f t="shared" si="7"/>
        <v>a</v>
      </c>
      <c r="L86" t="str">
        <f>VLOOKUP(F86,DiseaseDes!$A$2:$C$289,3,FALSE)</f>
        <v>A</v>
      </c>
    </row>
    <row r="87" spans="1:12">
      <c r="A87" t="str">
        <f>'Hyb Layout'!B89</f>
        <v>US80603148_258567810011_S01_GE1_1200_Jun14_2_2</v>
      </c>
      <c r="B87" t="str">
        <f t="shared" si="5"/>
        <v>258567810011</v>
      </c>
      <c r="C87" t="str">
        <f t="shared" si="6"/>
        <v>2_2</v>
      </c>
      <c r="D87" t="str">
        <f t="shared" si="4"/>
        <v>2585678100112_2</v>
      </c>
      <c r="E87" t="str">
        <f>IF(ISNA(VLOOKUP(D87,'Hyb Layout'!$G$4:$H$291,2,FALSE)),"Unknown",VLOOKUP(D87,'Hyb Layout'!$G$4:$H$291,2,FALSE))</f>
        <v>COO6187A166</v>
      </c>
      <c r="F87" t="str" cm="1">
        <f t="array" ref="F87">VLOOKUP(TRIM(E87),TRIM(BarcodetoCO!$D$3:$E$290),2,FALSE)</f>
        <v>0003079598</v>
      </c>
      <c r="G87" t="str" cm="1">
        <f t="array" ref="G87">IF(ISNA(VLOOKUP(TRIM(F87),TRIM(manifestA!$A$2:$C$145),3,FALSE)),VLOOKUP(TRIM(F87),TRIM(manifestB!$A$2:$C$145),3,FALSE),VLOOKUP(TRIM(F87),TRIM(manifestA!$A$2:$C$145),3,FALSE))</f>
        <v>PDPP280DG5</v>
      </c>
      <c r="H87" t="str">
        <f>VLOOKUP(G87,GUID!$A$2:$B$181,2,FALSE)</f>
        <v>No neurological diagnosis</v>
      </c>
      <c r="I87" t="str">
        <f>VLOOKUP(H87,diseaselkup,2,FALSE)</f>
        <v>HC</v>
      </c>
      <c r="J87" t="str">
        <f>VLOOKUP(F87,DiseaseDes!$A$2:$C$289,2,FALSE)</f>
        <v>HC</v>
      </c>
      <c r="K87" s="45" t="str">
        <f t="shared" si="7"/>
        <v>a</v>
      </c>
      <c r="L87" t="str">
        <f>VLOOKUP(F87,DiseaseDes!$A$2:$C$289,3,FALSE)</f>
        <v>A</v>
      </c>
    </row>
    <row r="88" spans="1:12">
      <c r="A88" t="str">
        <f>'Hyb Layout'!B90</f>
        <v>US80603148_258567810011_S01_GE1_1200_Jun14_2_3</v>
      </c>
      <c r="B88" t="str">
        <f t="shared" si="5"/>
        <v>258567810011</v>
      </c>
      <c r="C88" t="str">
        <f t="shared" si="6"/>
        <v>2_3</v>
      </c>
      <c r="D88" t="str">
        <f t="shared" si="4"/>
        <v>2585678100112_3</v>
      </c>
      <c r="E88" t="str">
        <f>IF(ISNA(VLOOKUP(D88,'Hyb Layout'!$G$4:$H$291,2,FALSE)),"Unknown",VLOOKUP(D88,'Hyb Layout'!$G$4:$H$291,2,FALSE))</f>
        <v>COO6187A167</v>
      </c>
      <c r="F88" t="str" cm="1">
        <f t="array" ref="F88">VLOOKUP(TRIM(E88),TRIM(BarcodetoCO!$D$3:$E$290),2,FALSE)</f>
        <v>0003093017</v>
      </c>
      <c r="G88" t="str" cm="1">
        <f t="array" ref="G88">IF(ISNA(VLOOKUP(TRIM(F88),TRIM(manifestA!$A$2:$C$145),3,FALSE)),VLOOKUP(TRIM(F88),TRIM(manifestB!$A$2:$C$145),3,FALSE),VLOOKUP(TRIM(F88),TRIM(manifestA!$A$2:$C$145),3,FALSE))</f>
        <v>PDDW009MK9</v>
      </c>
      <c r="H88" t="str">
        <f>VLOOKUP(G88,GUID!$A$2:$B$181,2,FALSE)</f>
        <v>Parkinson's disease</v>
      </c>
      <c r="I88" t="str">
        <f>VLOOKUP(H88,diseaselkup,2,FALSE)</f>
        <v>PD</v>
      </c>
      <c r="J88" t="str">
        <f>VLOOKUP(F88,DiseaseDes!$A$2:$C$289,2,FALSE)</f>
        <v>PD</v>
      </c>
      <c r="K88" s="45" t="str">
        <f t="shared" si="7"/>
        <v>a</v>
      </c>
      <c r="L88" t="str">
        <f>VLOOKUP(F88,DiseaseDes!$A$2:$C$289,3,FALSE)</f>
        <v>A</v>
      </c>
    </row>
    <row r="89" spans="1:12">
      <c r="A89" t="str">
        <f>'Hyb Layout'!B91</f>
        <v>US80603148_258567810011_S01_GE1_1200_Jun14_2_4</v>
      </c>
      <c r="B89" t="str">
        <f t="shared" si="5"/>
        <v>258567810011</v>
      </c>
      <c r="C89" t="str">
        <f t="shared" si="6"/>
        <v>2_4</v>
      </c>
      <c r="D89" t="str">
        <f t="shared" si="4"/>
        <v>2585678100112_4</v>
      </c>
      <c r="E89" t="str">
        <f>IF(ISNA(VLOOKUP(D89,'Hyb Layout'!$G$4:$H$291,2,FALSE)),"Unknown",VLOOKUP(D89,'Hyb Layout'!$G$4:$H$291,2,FALSE))</f>
        <v>COO6187A168</v>
      </c>
      <c r="F89" t="str" cm="1">
        <f t="array" ref="F89">VLOOKUP(TRIM(E89),TRIM(BarcodetoCO!$D$3:$E$290),2,FALSE)</f>
        <v>0003618152</v>
      </c>
      <c r="G89" t="str" cm="1">
        <f t="array" ref="G89">IF(ISNA(VLOOKUP(TRIM(F89),TRIM(manifestA!$A$2:$C$145),3,FALSE)),VLOOKUP(TRIM(F89),TRIM(manifestB!$A$2:$C$145),3,FALSE),VLOOKUP(TRIM(F89),TRIM(manifestA!$A$2:$C$145),3,FALSE))</f>
        <v>PDFH864AYW</v>
      </c>
      <c r="H89" t="str">
        <f>VLOOKUP(G89,GUID!$A$2:$B$181,2,FALSE)</f>
        <v>No neurological diagnosis</v>
      </c>
      <c r="I89" t="str">
        <f>VLOOKUP(H89,diseaselkup,2,FALSE)</f>
        <v>HC</v>
      </c>
      <c r="J89" t="str">
        <f>VLOOKUP(F89,DiseaseDes!$A$2:$C$289,2,FALSE)</f>
        <v>HC</v>
      </c>
      <c r="K89" s="45" t="str">
        <f t="shared" si="7"/>
        <v>a</v>
      </c>
      <c r="L89" t="str">
        <f>VLOOKUP(F89,DiseaseDes!$A$2:$C$289,3,FALSE)</f>
        <v>A</v>
      </c>
    </row>
    <row r="90" spans="1:12">
      <c r="A90" t="str">
        <f>'Hyb Layout'!B92</f>
        <v>US80603148_258567810012_S01_GE1_1200_Jun14_1_1</v>
      </c>
      <c r="B90" t="str">
        <f t="shared" si="5"/>
        <v>258567810012</v>
      </c>
      <c r="C90" t="str">
        <f t="shared" si="6"/>
        <v>1_1</v>
      </c>
      <c r="D90" t="str">
        <f t="shared" si="4"/>
        <v>2585678100121_1</v>
      </c>
      <c r="E90" t="str">
        <f>IF(ISNA(VLOOKUP(D90,'Hyb Layout'!$G$4:$H$291,2,FALSE)),"Unknown",VLOOKUP(D90,'Hyb Layout'!$G$4:$H$291,2,FALSE))</f>
        <v>COO6187A225</v>
      </c>
      <c r="F90" t="str" cm="1">
        <f t="array" ref="F90">VLOOKUP(TRIM(E90),TRIM(BarcodetoCO!$D$3:$E$290),2,FALSE)</f>
        <v>0003557072</v>
      </c>
      <c r="G90" t="str" cm="1">
        <f t="array" ref="G90">IF(ISNA(VLOOKUP(TRIM(F90),TRIM(manifestA!$A$2:$C$145),3,FALSE)),VLOOKUP(TRIM(F90),TRIM(manifestB!$A$2:$C$145),3,FALSE),VLOOKUP(TRIM(F90),TRIM(manifestA!$A$2:$C$145),3,FALSE))</f>
        <v>PDTA152NFK</v>
      </c>
      <c r="H90" t="str">
        <f>VLOOKUP(G90,GUID!$A$2:$B$181,2,FALSE)</f>
        <v>Parkinson's disease</v>
      </c>
      <c r="I90" t="str">
        <f>VLOOKUP(H90,diseaselkup,2,FALSE)</f>
        <v>PD</v>
      </c>
      <c r="J90" t="str">
        <f>VLOOKUP(F90,DiseaseDes!$A$2:$C$289,2,FALSE)</f>
        <v>PD</v>
      </c>
      <c r="K90" s="45" t="str">
        <f t="shared" si="7"/>
        <v>a</v>
      </c>
      <c r="L90" t="str">
        <f>VLOOKUP(F90,DiseaseDes!$A$2:$C$289,3,FALSE)</f>
        <v>A</v>
      </c>
    </row>
    <row r="91" spans="1:12">
      <c r="A91" t="str">
        <f>'Hyb Layout'!B93</f>
        <v>US80603148_258567810012_S01_GE1_1200_Jun14_1_2</v>
      </c>
      <c r="B91" t="str">
        <f t="shared" si="5"/>
        <v>258567810012</v>
      </c>
      <c r="C91" t="str">
        <f t="shared" si="6"/>
        <v>1_2</v>
      </c>
      <c r="D91" t="str">
        <f t="shared" si="4"/>
        <v>2585678100121_2</v>
      </c>
      <c r="E91" t="str">
        <f>IF(ISNA(VLOOKUP(D91,'Hyb Layout'!$G$4:$H$291,2,FALSE)),"Unknown",VLOOKUP(D91,'Hyb Layout'!$G$4:$H$291,2,FALSE))</f>
        <v>COO6187A226</v>
      </c>
      <c r="F91" t="str" cm="1">
        <f t="array" ref="F91">VLOOKUP(TRIM(E91),TRIM(BarcodetoCO!$D$3:$E$290),2,FALSE)</f>
        <v>0003392023</v>
      </c>
      <c r="G91" t="str" cm="1">
        <f t="array" ref="G91">IF(ISNA(VLOOKUP(TRIM(F91),TRIM(manifestA!$A$2:$C$145),3,FALSE)),VLOOKUP(TRIM(F91),TRIM(manifestB!$A$2:$C$145),3,FALSE),VLOOKUP(TRIM(F91),TRIM(manifestA!$A$2:$C$145),3,FALSE))</f>
        <v>PDEP049BVK</v>
      </c>
      <c r="H91" t="str">
        <f>VLOOKUP(G91,GUID!$A$2:$B$181,2,FALSE)</f>
        <v>No neurological diagnosis</v>
      </c>
      <c r="I91" t="str">
        <f>VLOOKUP(H91,diseaselkup,2,FALSE)</f>
        <v>HC</v>
      </c>
      <c r="J91" t="str">
        <f>VLOOKUP(F91,DiseaseDes!$A$2:$C$289,2,FALSE)</f>
        <v>HC</v>
      </c>
      <c r="K91" s="45" t="str">
        <f t="shared" si="7"/>
        <v>a</v>
      </c>
      <c r="L91" t="str">
        <f>VLOOKUP(F91,DiseaseDes!$A$2:$C$289,3,FALSE)</f>
        <v>A</v>
      </c>
    </row>
    <row r="92" spans="1:12">
      <c r="A92" t="str">
        <f>'Hyb Layout'!B94</f>
        <v>US80603148_258567810012_S01_GE1_1200_Jun14_1_3</v>
      </c>
      <c r="B92" t="str">
        <f t="shared" si="5"/>
        <v>258567810012</v>
      </c>
      <c r="C92" t="str">
        <f t="shared" si="6"/>
        <v>1_3</v>
      </c>
      <c r="D92" t="str">
        <f t="shared" si="4"/>
        <v>2585678100121_3</v>
      </c>
      <c r="E92" t="str">
        <f>IF(ISNA(VLOOKUP(D92,'Hyb Layout'!$G$4:$H$291,2,FALSE)),"Unknown",VLOOKUP(D92,'Hyb Layout'!$G$4:$H$291,2,FALSE))</f>
        <v>COO6187A227</v>
      </c>
      <c r="F92" t="str" cm="1">
        <f t="array" ref="F92">VLOOKUP(TRIM(E92),TRIM(BarcodetoCO!$D$3:$E$290),2,FALSE)</f>
        <v>0003091344</v>
      </c>
      <c r="G92" t="str" cm="1">
        <f t="array" ref="G92">IF(ISNA(VLOOKUP(TRIM(F92),TRIM(manifestA!$A$2:$C$145),3,FALSE)),VLOOKUP(TRIM(F92),TRIM(manifestB!$A$2:$C$145),3,FALSE),VLOOKUP(TRIM(F92),TRIM(manifestA!$A$2:$C$145),3,FALSE))</f>
        <v>PDVU404CLJ</v>
      </c>
      <c r="H92" t="str">
        <f>VLOOKUP(G92,GUID!$A$2:$B$181,2,FALSE)</f>
        <v>No neurological diagnosis</v>
      </c>
      <c r="I92" t="str">
        <f>VLOOKUP(H92,diseaselkup,2,FALSE)</f>
        <v>HC</v>
      </c>
      <c r="J92" t="str">
        <f>VLOOKUP(F92,DiseaseDes!$A$2:$C$289,2,FALSE)</f>
        <v>HC</v>
      </c>
      <c r="K92" s="45" t="str">
        <f t="shared" si="7"/>
        <v>a</v>
      </c>
      <c r="L92" t="str">
        <f>VLOOKUP(F92,DiseaseDes!$A$2:$C$289,3,FALSE)</f>
        <v>A</v>
      </c>
    </row>
    <row r="93" spans="1:12">
      <c r="A93" t="str">
        <f>'Hyb Layout'!B95</f>
        <v>US80603148_258567810012_S01_GE1_1200_Jun14_1_4</v>
      </c>
      <c r="B93" t="str">
        <f t="shared" si="5"/>
        <v>258567810012</v>
      </c>
      <c r="C93" t="str">
        <f t="shared" si="6"/>
        <v>1_4</v>
      </c>
      <c r="D93" t="str">
        <f t="shared" si="4"/>
        <v>2585678100121_4</v>
      </c>
      <c r="E93" t="str">
        <f>IF(ISNA(VLOOKUP(D93,'Hyb Layout'!$G$4:$H$291,2,FALSE)),"Unknown",VLOOKUP(D93,'Hyb Layout'!$G$4:$H$291,2,FALSE))</f>
        <v>COO6187A228</v>
      </c>
      <c r="F93" t="str" cm="1">
        <f t="array" ref="F93">VLOOKUP(TRIM(E93),TRIM(BarcodetoCO!$D$3:$E$290),2,FALSE)</f>
        <v>0003605673</v>
      </c>
      <c r="G93" t="str" cm="1">
        <f t="array" ref="G93">IF(ISNA(VLOOKUP(TRIM(F93),TRIM(manifestA!$A$2:$C$145),3,FALSE)),VLOOKUP(TRIM(F93),TRIM(manifestB!$A$2:$C$145),3,FALSE),VLOOKUP(TRIM(F93),TRIM(manifestA!$A$2:$C$145),3,FALSE))</f>
        <v>PDYT980HAR</v>
      </c>
      <c r="H93" t="str">
        <f>VLOOKUP(G93,GUID!$A$2:$B$181,2,FALSE)</f>
        <v>Multisystem Atrophy</v>
      </c>
      <c r="I93" t="str">
        <f>VLOOKUP(H93,diseaselkup,2,FALSE)</f>
        <v>MSA</v>
      </c>
      <c r="J93" t="str">
        <f>VLOOKUP(F93,DiseaseDes!$A$2:$C$289,2,FALSE)</f>
        <v>MSA</v>
      </c>
      <c r="K93" s="45" t="str">
        <f t="shared" si="7"/>
        <v>a</v>
      </c>
      <c r="L93" t="str">
        <f>VLOOKUP(F93,DiseaseDes!$A$2:$C$289,3,FALSE)</f>
        <v>A</v>
      </c>
    </row>
    <row r="94" spans="1:12">
      <c r="A94" t="str">
        <f>'Hyb Layout'!B96</f>
        <v>US80603148_258567810012_S01_GE1_1200_Jun14_2_1</v>
      </c>
      <c r="B94" t="str">
        <f t="shared" si="5"/>
        <v>258567810012</v>
      </c>
      <c r="C94" t="str">
        <f t="shared" si="6"/>
        <v>2_1</v>
      </c>
      <c r="D94" t="str">
        <f t="shared" si="4"/>
        <v>2585678100122_1</v>
      </c>
      <c r="E94" t="str">
        <f>IF(ISNA(VLOOKUP(D94,'Hyb Layout'!$G$4:$H$291,2,FALSE)),"Unknown",VLOOKUP(D94,'Hyb Layout'!$G$4:$H$291,2,FALSE))</f>
        <v>COO6187A229</v>
      </c>
      <c r="F94" t="str" cm="1">
        <f t="array" ref="F94">VLOOKUP(TRIM(E94),TRIM(BarcodetoCO!$D$3:$E$290),2,FALSE)</f>
        <v>0001203243</v>
      </c>
      <c r="G94" t="str" cm="1">
        <f t="array" ref="G94">IF(ISNA(VLOOKUP(TRIM(F94),TRIM(manifestA!$A$2:$C$145),3,FALSE)),VLOOKUP(TRIM(F94),TRIM(manifestB!$A$2:$C$145),3,FALSE),VLOOKUP(TRIM(F94),TRIM(manifestA!$A$2:$C$145),3,FALSE))</f>
        <v>PDFL824FJY</v>
      </c>
      <c r="H94" t="str">
        <f>VLOOKUP(G94,GUID!$A$2:$B$181,2,FALSE)</f>
        <v>Parkinson's disease</v>
      </c>
      <c r="I94" t="str">
        <f>VLOOKUP(H94,diseaselkup,2,FALSE)</f>
        <v>PD</v>
      </c>
      <c r="J94" t="str">
        <f>VLOOKUP(F94,DiseaseDes!$A$2:$C$289,2,FALSE)</f>
        <v>PD</v>
      </c>
      <c r="K94" s="45" t="str">
        <f t="shared" si="7"/>
        <v>a</v>
      </c>
      <c r="L94" t="str">
        <f>VLOOKUP(F94,DiseaseDes!$A$2:$C$289,3,FALSE)</f>
        <v>A</v>
      </c>
    </row>
    <row r="95" spans="1:12">
      <c r="A95" t="str">
        <f>'Hyb Layout'!B97</f>
        <v>US80603148_258567810012_S01_GE1_1200_Jun14_2_2</v>
      </c>
      <c r="B95" t="str">
        <f t="shared" si="5"/>
        <v>258567810012</v>
      </c>
      <c r="C95" t="str">
        <f t="shared" si="6"/>
        <v>2_2</v>
      </c>
      <c r="D95" t="str">
        <f t="shared" si="4"/>
        <v>2585678100122_2</v>
      </c>
      <c r="E95" t="str">
        <f>IF(ISNA(VLOOKUP(D95,'Hyb Layout'!$G$4:$H$291,2,FALSE)),"Unknown",VLOOKUP(D95,'Hyb Layout'!$G$4:$H$291,2,FALSE))</f>
        <v>COO6187A230</v>
      </c>
      <c r="F95" t="str" cm="1">
        <f t="array" ref="F95">VLOOKUP(TRIM(E95),TRIM(BarcodetoCO!$D$3:$E$290),2,FALSE)</f>
        <v>0003391153</v>
      </c>
      <c r="G95" t="str" cm="1">
        <f t="array" ref="G95">IF(ISNA(VLOOKUP(TRIM(F95),TRIM(manifestA!$A$2:$C$145),3,FALSE)),VLOOKUP(TRIM(F95),TRIM(manifestB!$A$2:$C$145),3,FALSE),VLOOKUP(TRIM(F95),TRIM(manifestA!$A$2:$C$145),3,FALSE))</f>
        <v>PDVW548MDK</v>
      </c>
      <c r="H95" t="str">
        <f>VLOOKUP(G95,GUID!$A$2:$B$181,2,FALSE)</f>
        <v>Parkinson's disease</v>
      </c>
      <c r="I95" t="str">
        <f>VLOOKUP(H95,diseaselkup,2,FALSE)</f>
        <v>PD</v>
      </c>
      <c r="J95" t="str">
        <f>VLOOKUP(F95,DiseaseDes!$A$2:$C$289,2,FALSE)</f>
        <v>PD</v>
      </c>
      <c r="K95" s="45" t="str">
        <f t="shared" si="7"/>
        <v>a</v>
      </c>
      <c r="L95" t="str">
        <f>VLOOKUP(F95,DiseaseDes!$A$2:$C$289,3,FALSE)</f>
        <v>A</v>
      </c>
    </row>
    <row r="96" spans="1:12">
      <c r="A96" t="str">
        <f>'Hyb Layout'!B98</f>
        <v>US80603148_258567810012_S01_GE1_1200_Jun14_2_3</v>
      </c>
      <c r="B96" t="str">
        <f t="shared" si="5"/>
        <v>258567810012</v>
      </c>
      <c r="C96" t="str">
        <f t="shared" si="6"/>
        <v>2_3</v>
      </c>
      <c r="D96" t="str">
        <f t="shared" si="4"/>
        <v>2585678100122_3</v>
      </c>
      <c r="E96" t="str">
        <f>IF(ISNA(VLOOKUP(D96,'Hyb Layout'!$G$4:$H$291,2,FALSE)),"Unknown",VLOOKUP(D96,'Hyb Layout'!$G$4:$H$291,2,FALSE))</f>
        <v>COO6187A231</v>
      </c>
      <c r="F96" t="str" cm="1">
        <f t="array" ref="F96">VLOOKUP(TRIM(E96),TRIM(BarcodetoCO!$D$3:$E$290),2,FALSE)</f>
        <v>0003383089</v>
      </c>
      <c r="G96" t="str" cm="1">
        <f t="array" ref="G96">IF(ISNA(VLOOKUP(TRIM(F96),TRIM(manifestA!$A$2:$C$145),3,FALSE)),VLOOKUP(TRIM(F96),TRIM(manifestB!$A$2:$C$145),3,FALSE),VLOOKUP(TRIM(F96),TRIM(manifestA!$A$2:$C$145),3,FALSE))</f>
        <v>PDTH524HDM</v>
      </c>
      <c r="H96" t="str">
        <f>VLOOKUP(G96,GUID!$A$2:$B$181,2,FALSE)</f>
        <v>No neurological diagnosis</v>
      </c>
      <c r="I96" t="str">
        <f>VLOOKUP(H96,diseaselkup,2,FALSE)</f>
        <v>HC</v>
      </c>
      <c r="J96" t="str">
        <f>VLOOKUP(F96,DiseaseDes!$A$2:$C$289,2,FALSE)</f>
        <v>HC</v>
      </c>
      <c r="K96" s="45" t="str">
        <f t="shared" si="7"/>
        <v>a</v>
      </c>
      <c r="L96" t="str">
        <f>VLOOKUP(F96,DiseaseDes!$A$2:$C$289,3,FALSE)</f>
        <v>A</v>
      </c>
    </row>
    <row r="97" spans="1:12">
      <c r="A97" t="str">
        <f>'Hyb Layout'!B99</f>
        <v>US80603148_258567810012_S01_GE1_1200_Jun14_2_4</v>
      </c>
      <c r="B97" t="str">
        <f t="shared" si="5"/>
        <v>258567810012</v>
      </c>
      <c r="C97" t="str">
        <f t="shared" si="6"/>
        <v>2_4</v>
      </c>
      <c r="D97" t="str">
        <f t="shared" si="4"/>
        <v>2585678100122_4</v>
      </c>
      <c r="E97" t="str">
        <f>IF(ISNA(VLOOKUP(D97,'Hyb Layout'!$G$4:$H$291,2,FALSE)),"Unknown",VLOOKUP(D97,'Hyb Layout'!$G$4:$H$291,2,FALSE))</f>
        <v>COO6187A232</v>
      </c>
      <c r="F97" t="str" cm="1">
        <f t="array" ref="F97">VLOOKUP(TRIM(E97),TRIM(BarcodetoCO!$D$3:$E$290),2,FALSE)</f>
        <v>0003007338</v>
      </c>
      <c r="G97" t="str" cm="1">
        <f t="array" ref="G97">IF(ISNA(VLOOKUP(TRIM(F97),TRIM(manifestA!$A$2:$C$145),3,FALSE)),VLOOKUP(TRIM(F97),TRIM(manifestB!$A$2:$C$145),3,FALSE),VLOOKUP(TRIM(F97),TRIM(manifestA!$A$2:$C$145),3,FALSE))</f>
        <v>PDME482EW6</v>
      </c>
      <c r="H97" t="str">
        <f>VLOOKUP(G97,GUID!$A$2:$B$181,2,FALSE)</f>
        <v>Progressive Supranuclear Palsy</v>
      </c>
      <c r="I97" t="str">
        <f>VLOOKUP(H97,diseaselkup,2,FALSE)</f>
        <v>PSP</v>
      </c>
      <c r="J97" t="str">
        <f>VLOOKUP(F97,DiseaseDes!$A$2:$C$289,2,FALSE)</f>
        <v>PSP</v>
      </c>
      <c r="K97" s="45" t="str">
        <f t="shared" si="7"/>
        <v>a</v>
      </c>
      <c r="L97" t="str">
        <f>VLOOKUP(F97,DiseaseDes!$A$2:$C$289,3,FALSE)</f>
        <v>A</v>
      </c>
    </row>
    <row r="98" spans="1:12">
      <c r="A98" t="str">
        <f>'Hyb Layout'!B100</f>
        <v>US80603148_258567810013_S01_GE1_1200_Jun14_1_1</v>
      </c>
      <c r="B98" t="str">
        <f t="shared" si="5"/>
        <v>258567810013</v>
      </c>
      <c r="C98" t="str">
        <f t="shared" si="6"/>
        <v>1_1</v>
      </c>
      <c r="D98" t="str">
        <f t="shared" si="4"/>
        <v>2585678100131_1</v>
      </c>
      <c r="E98" t="str">
        <f>IF(ISNA(VLOOKUP(D98,'Hyb Layout'!$G$4:$H$291,2,FALSE)),"Unknown",VLOOKUP(D98,'Hyb Layout'!$G$4:$H$291,2,FALSE))</f>
        <v>COO6187A249</v>
      </c>
      <c r="F98" t="str" cm="1">
        <f t="array" ref="F98">VLOOKUP(TRIM(E98),TRIM(BarcodetoCO!$D$3:$E$290),2,FALSE)</f>
        <v>0003008690</v>
      </c>
      <c r="G98" t="str" cm="1">
        <f t="array" ref="G98">IF(ISNA(VLOOKUP(TRIM(F98),TRIM(manifestA!$A$2:$C$145),3,FALSE)),VLOOKUP(TRIM(F98),TRIM(manifestB!$A$2:$C$145),3,FALSE),VLOOKUP(TRIM(F98),TRIM(manifestA!$A$2:$C$145),3,FALSE))</f>
        <v>PDMX318NUZ</v>
      </c>
      <c r="H98" t="str">
        <f>VLOOKUP(G98,GUID!$A$2:$B$181,2,FALSE)</f>
        <v>Progressive Supranuclear Palsy</v>
      </c>
      <c r="I98" t="str">
        <f>VLOOKUP(H98,diseaselkup,2,FALSE)</f>
        <v>PSP</v>
      </c>
      <c r="J98" t="str">
        <f>VLOOKUP(F98,DiseaseDes!$A$2:$C$289,2,FALSE)</f>
        <v>PSP</v>
      </c>
      <c r="K98" s="45" t="str">
        <f t="shared" si="7"/>
        <v>a</v>
      </c>
      <c r="L98" t="str">
        <f>VLOOKUP(F98,DiseaseDes!$A$2:$C$289,3,FALSE)</f>
        <v>A</v>
      </c>
    </row>
    <row r="99" spans="1:12">
      <c r="A99" t="str">
        <f>'Hyb Layout'!B101</f>
        <v>US80603148_258567810013_S01_GE1_1200_Jun14_1_2</v>
      </c>
      <c r="B99" t="str">
        <f t="shared" si="5"/>
        <v>258567810013</v>
      </c>
      <c r="C99" t="str">
        <f t="shared" si="6"/>
        <v>1_2</v>
      </c>
      <c r="D99" t="str">
        <f t="shared" si="4"/>
        <v>2585678100131_2</v>
      </c>
      <c r="E99" t="str">
        <f>IF(ISNA(VLOOKUP(D99,'Hyb Layout'!$G$4:$H$291,2,FALSE)),"Unknown",VLOOKUP(D99,'Hyb Layout'!$G$4:$H$291,2,FALSE))</f>
        <v>COO6187A250</v>
      </c>
      <c r="F99" t="str" cm="1">
        <f t="array" ref="F99">VLOOKUP(TRIM(E99),TRIM(BarcodetoCO!$D$3:$E$290),2,FALSE)</f>
        <v>0003222121</v>
      </c>
      <c r="G99" t="str" cm="1">
        <f t="array" ref="G99">IF(ISNA(VLOOKUP(TRIM(F99),TRIM(manifestA!$A$2:$C$145),3,FALSE)),VLOOKUP(TRIM(F99),TRIM(manifestB!$A$2:$C$145),3,FALSE),VLOOKUP(TRIM(F99),TRIM(manifestA!$A$2:$C$145),3,FALSE))</f>
        <v>PDCB414UX1</v>
      </c>
      <c r="H99" t="str">
        <f>VLOOKUP(G99,GUID!$A$2:$B$181,2,FALSE)</f>
        <v>No neurological diagnosis</v>
      </c>
      <c r="I99" t="str">
        <f>VLOOKUP(H99,diseaselkup,2,FALSE)</f>
        <v>HC</v>
      </c>
      <c r="J99" t="str">
        <f>VLOOKUP(F99,DiseaseDes!$A$2:$C$289,2,FALSE)</f>
        <v>HC</v>
      </c>
      <c r="K99" s="45" t="str">
        <f t="shared" si="7"/>
        <v>a</v>
      </c>
      <c r="L99" t="str">
        <f>VLOOKUP(F99,DiseaseDes!$A$2:$C$289,3,FALSE)</f>
        <v>A</v>
      </c>
    </row>
    <row r="100" spans="1:12">
      <c r="A100" t="str">
        <f>'Hyb Layout'!B102</f>
        <v>US80603148_258567810013_S01_GE1_1200_Jun14_1_3</v>
      </c>
      <c r="B100" t="str">
        <f t="shared" si="5"/>
        <v>258567810013</v>
      </c>
      <c r="C100" t="str">
        <f t="shared" si="6"/>
        <v>1_3</v>
      </c>
      <c r="D100" t="str">
        <f t="shared" si="4"/>
        <v>2585678100131_3</v>
      </c>
      <c r="E100" t="str">
        <f>IF(ISNA(VLOOKUP(D100,'Hyb Layout'!$G$4:$H$291,2,FALSE)),"Unknown",VLOOKUP(D100,'Hyb Layout'!$G$4:$H$291,2,FALSE))</f>
        <v>COO6187A251</v>
      </c>
      <c r="F100" t="str" cm="1">
        <f t="array" ref="F100">VLOOKUP(TRIM(E100),TRIM(BarcodetoCO!$D$3:$E$290),2,FALSE)</f>
        <v>0002989793</v>
      </c>
      <c r="G100" t="str" cm="1">
        <f t="array" ref="G100">IF(ISNA(VLOOKUP(TRIM(F100),TRIM(manifestA!$A$2:$C$145),3,FALSE)),VLOOKUP(TRIM(F100),TRIM(manifestB!$A$2:$C$145),3,FALSE),VLOOKUP(TRIM(F100),TRIM(manifestA!$A$2:$C$145),3,FALSE))</f>
        <v>PDPU350PG8</v>
      </c>
      <c r="H100" t="str">
        <f>VLOOKUP(G100,GUID!$A$2:$B$181,2,FALSE)</f>
        <v>Parkinson's disease</v>
      </c>
      <c r="I100" t="str">
        <f>VLOOKUP(H100,diseaselkup,2,FALSE)</f>
        <v>PD</v>
      </c>
      <c r="J100" t="str">
        <f>VLOOKUP(F100,DiseaseDes!$A$2:$C$289,2,FALSE)</f>
        <v>PD</v>
      </c>
      <c r="K100" s="45" t="str">
        <f t="shared" si="7"/>
        <v>a</v>
      </c>
      <c r="L100" t="str">
        <f>VLOOKUP(F100,DiseaseDes!$A$2:$C$289,3,FALSE)</f>
        <v>A</v>
      </c>
    </row>
    <row r="101" spans="1:12">
      <c r="A101" t="str">
        <f>'Hyb Layout'!B103</f>
        <v>US80603148_258567810013_S01_GE1_1200_Jun14_1_4</v>
      </c>
      <c r="B101" t="str">
        <f t="shared" si="5"/>
        <v>258567810013</v>
      </c>
      <c r="C101" t="str">
        <f t="shared" si="6"/>
        <v>1_4</v>
      </c>
      <c r="D101" t="str">
        <f t="shared" si="4"/>
        <v>2585678100131_4</v>
      </c>
      <c r="E101" t="str">
        <f>IF(ISNA(VLOOKUP(D101,'Hyb Layout'!$G$4:$H$291,2,FALSE)),"Unknown",VLOOKUP(D101,'Hyb Layout'!$G$4:$H$291,2,FALSE))</f>
        <v>COO6187A252</v>
      </c>
      <c r="F101" t="str" cm="1">
        <f t="array" ref="F101">VLOOKUP(TRIM(E101),TRIM(BarcodetoCO!$D$3:$E$290),2,FALSE)</f>
        <v>0003377498</v>
      </c>
      <c r="G101" t="str" cm="1">
        <f t="array" ref="G101">IF(ISNA(VLOOKUP(TRIM(F101),TRIM(manifestA!$A$2:$C$145),3,FALSE)),VLOOKUP(TRIM(F101),TRIM(manifestB!$A$2:$C$145),3,FALSE),VLOOKUP(TRIM(F101),TRIM(manifestA!$A$2:$C$145),3,FALSE))</f>
        <v>PDYJ812REY</v>
      </c>
      <c r="H101" t="str">
        <f>VLOOKUP(G101,GUID!$A$2:$B$181,2,FALSE)</f>
        <v>No neurological diagnosis</v>
      </c>
      <c r="I101" t="str">
        <f>VLOOKUP(H101,diseaselkup,2,FALSE)</f>
        <v>HC</v>
      </c>
      <c r="J101" t="str">
        <f>VLOOKUP(F101,DiseaseDes!$A$2:$C$289,2,FALSE)</f>
        <v>HC</v>
      </c>
      <c r="K101" s="45" t="str">
        <f t="shared" si="7"/>
        <v>a</v>
      </c>
      <c r="L101" t="str">
        <f>VLOOKUP(F101,DiseaseDes!$A$2:$C$289,3,FALSE)</f>
        <v>A</v>
      </c>
    </row>
    <row r="102" spans="1:12">
      <c r="A102" t="str">
        <f>'Hyb Layout'!B104</f>
        <v>US80603148_258567810013_S01_GE1_1200_Jun14_2_1</v>
      </c>
      <c r="B102" t="str">
        <f t="shared" si="5"/>
        <v>258567810013</v>
      </c>
      <c r="C102" t="str">
        <f t="shared" si="6"/>
        <v>2_1</v>
      </c>
      <c r="D102" t="str">
        <f t="shared" si="4"/>
        <v>2585678100132_1</v>
      </c>
      <c r="E102" t="str">
        <f>IF(ISNA(VLOOKUP(D102,'Hyb Layout'!$G$4:$H$291,2,FALSE)),"Unknown",VLOOKUP(D102,'Hyb Layout'!$G$4:$H$291,2,FALSE))</f>
        <v>COO6187A253</v>
      </c>
      <c r="F102" t="str" cm="1">
        <f t="array" ref="F102">VLOOKUP(TRIM(E102),TRIM(BarcodetoCO!$D$3:$E$290),2,FALSE)</f>
        <v>0002996436</v>
      </c>
      <c r="G102" t="str" cm="1">
        <f t="array" ref="G102">IF(ISNA(VLOOKUP(TRIM(F102),TRIM(manifestA!$A$2:$C$145),3,FALSE)),VLOOKUP(TRIM(F102),TRIM(manifestB!$A$2:$C$145),3,FALSE),VLOOKUP(TRIM(F102),TRIM(manifestA!$A$2:$C$145),3,FALSE))</f>
        <v>PDRX791LAJ</v>
      </c>
      <c r="H102" t="str">
        <f>VLOOKUP(G102,GUID!$A$2:$B$181,2,FALSE)</f>
        <v>Parkinson's disease</v>
      </c>
      <c r="I102" t="str">
        <f>VLOOKUP(H102,diseaselkup,2,FALSE)</f>
        <v>PD</v>
      </c>
      <c r="J102" t="str">
        <f>VLOOKUP(F102,DiseaseDes!$A$2:$C$289,2,FALSE)</f>
        <v>PD</v>
      </c>
      <c r="K102" s="45" t="str">
        <f t="shared" si="7"/>
        <v>a</v>
      </c>
      <c r="L102" t="str">
        <f>VLOOKUP(F102,DiseaseDes!$A$2:$C$289,3,FALSE)</f>
        <v>A</v>
      </c>
    </row>
    <row r="103" spans="1:12">
      <c r="A103" t="str">
        <f>'Hyb Layout'!B105</f>
        <v>US80603148_258567810013_S01_GE1_1200_Jun14_2_2</v>
      </c>
      <c r="B103" t="str">
        <f t="shared" si="5"/>
        <v>258567810013</v>
      </c>
      <c r="C103" t="str">
        <f t="shared" si="6"/>
        <v>2_2</v>
      </c>
      <c r="D103" t="str">
        <f t="shared" si="4"/>
        <v>2585678100132_2</v>
      </c>
      <c r="E103" t="str">
        <f>IF(ISNA(VLOOKUP(D103,'Hyb Layout'!$G$4:$H$291,2,FALSE)),"Unknown",VLOOKUP(D103,'Hyb Layout'!$G$4:$H$291,2,FALSE))</f>
        <v>COO6187A254</v>
      </c>
      <c r="F103" t="str" cm="1">
        <f t="array" ref="F103">VLOOKUP(TRIM(E103),TRIM(BarcodetoCO!$D$3:$E$290),2,FALSE)</f>
        <v>0003083669</v>
      </c>
      <c r="G103" t="str" cm="1">
        <f t="array" ref="G103">IF(ISNA(VLOOKUP(TRIM(F103),TRIM(manifestA!$A$2:$C$145),3,FALSE)),VLOOKUP(TRIM(F103),TRIM(manifestB!$A$2:$C$145),3,FALSE),VLOOKUP(TRIM(F103),TRIM(manifestA!$A$2:$C$145),3,FALSE))</f>
        <v>PDLG547NB9</v>
      </c>
      <c r="H103" t="str">
        <f>VLOOKUP(G103,GUID!$A$2:$B$181,2,FALSE)</f>
        <v>No neurological diagnosis</v>
      </c>
      <c r="I103" t="str">
        <f>VLOOKUP(H103,diseaselkup,2,FALSE)</f>
        <v>HC</v>
      </c>
      <c r="J103" t="str">
        <f>VLOOKUP(F103,DiseaseDes!$A$2:$C$289,2,FALSE)</f>
        <v>HC</v>
      </c>
      <c r="K103" s="45" t="str">
        <f t="shared" si="7"/>
        <v>a</v>
      </c>
      <c r="L103" t="str">
        <f>VLOOKUP(F103,DiseaseDes!$A$2:$C$289,3,FALSE)</f>
        <v>A</v>
      </c>
    </row>
    <row r="104" spans="1:12">
      <c r="A104" t="str">
        <f>'Hyb Layout'!B106</f>
        <v>US80603148_258567810013_S01_GE1_1200_Jun14_2_3</v>
      </c>
      <c r="B104" t="str">
        <f t="shared" si="5"/>
        <v>258567810013</v>
      </c>
      <c r="C104" t="str">
        <f t="shared" si="6"/>
        <v>2_3</v>
      </c>
      <c r="D104" t="str">
        <f t="shared" si="4"/>
        <v>2585678100132_3</v>
      </c>
      <c r="E104" t="str">
        <f>IF(ISNA(VLOOKUP(D104,'Hyb Layout'!$G$4:$H$291,2,FALSE)),"Unknown",VLOOKUP(D104,'Hyb Layout'!$G$4:$H$291,2,FALSE))</f>
        <v>COO6187A255</v>
      </c>
      <c r="F104" t="str" cm="1">
        <f t="array" ref="F104">VLOOKUP(TRIM(E104),TRIM(BarcodetoCO!$D$3:$E$290),2,FALSE)</f>
        <v>0003083693</v>
      </c>
      <c r="G104" t="str" cm="1">
        <f t="array" ref="G104">IF(ISNA(VLOOKUP(TRIM(F104),TRIM(manifestA!$A$2:$C$145),3,FALSE)),VLOOKUP(TRIM(F104),TRIM(manifestB!$A$2:$C$145),3,FALSE),VLOOKUP(TRIM(F104),TRIM(manifestA!$A$2:$C$145),3,FALSE))</f>
        <v>PDJH549RB6</v>
      </c>
      <c r="H104" t="str">
        <f>VLOOKUP(G104,GUID!$A$2:$B$181,2,FALSE)</f>
        <v>No neurological diagnosis</v>
      </c>
      <c r="I104" t="str">
        <f>VLOOKUP(H104,diseaselkup,2,FALSE)</f>
        <v>HC</v>
      </c>
      <c r="J104" t="str">
        <f>VLOOKUP(F104,DiseaseDes!$A$2:$C$289,2,FALSE)</f>
        <v>HC</v>
      </c>
      <c r="K104" s="45" t="str">
        <f t="shared" si="7"/>
        <v>a</v>
      </c>
      <c r="L104" t="str">
        <f>VLOOKUP(F104,DiseaseDes!$A$2:$C$289,3,FALSE)</f>
        <v>A</v>
      </c>
    </row>
    <row r="105" spans="1:12">
      <c r="A105" t="str">
        <f>'Hyb Layout'!B107</f>
        <v>US80603148_258567810013_S01_GE1_1200_Jun14_2_4</v>
      </c>
      <c r="B105" t="str">
        <f t="shared" si="5"/>
        <v>258567810013</v>
      </c>
      <c r="C105" t="str">
        <f t="shared" si="6"/>
        <v>2_4</v>
      </c>
      <c r="D105" t="str">
        <f t="shared" si="4"/>
        <v>2585678100132_4</v>
      </c>
      <c r="E105" t="str">
        <f>IF(ISNA(VLOOKUP(D105,'Hyb Layout'!$G$4:$H$291,2,FALSE)),"Unknown",VLOOKUP(D105,'Hyb Layout'!$G$4:$H$291,2,FALSE))</f>
        <v>COO6187A256</v>
      </c>
      <c r="F105" t="str" cm="1">
        <f t="array" ref="F105">VLOOKUP(TRIM(E105),TRIM(BarcodetoCO!$D$3:$E$290),2,FALSE)</f>
        <v>0003014726</v>
      </c>
      <c r="G105" t="str" cm="1">
        <f t="array" ref="G105">IF(ISNA(VLOOKUP(TRIM(F105),TRIM(manifestA!$A$2:$C$145),3,FALSE)),VLOOKUP(TRIM(F105),TRIM(manifestB!$A$2:$C$145),3,FALSE),VLOOKUP(TRIM(F105),TRIM(manifestA!$A$2:$C$145),3,FALSE))</f>
        <v>PDJJ838FF3</v>
      </c>
      <c r="H105" t="str">
        <f>VLOOKUP(G105,GUID!$A$2:$B$181,2,FALSE)</f>
        <v>Parkinson's disease</v>
      </c>
      <c r="I105" t="str">
        <f>VLOOKUP(H105,diseaselkup,2,FALSE)</f>
        <v>PD</v>
      </c>
      <c r="J105" t="str">
        <f>VLOOKUP(F105,DiseaseDes!$A$2:$C$289,2,FALSE)</f>
        <v>PD</v>
      </c>
      <c r="K105" s="45" t="str">
        <f t="shared" si="7"/>
        <v>a</v>
      </c>
      <c r="L105" t="str">
        <f>VLOOKUP(F105,DiseaseDes!$A$2:$C$289,3,FALSE)</f>
        <v>A</v>
      </c>
    </row>
    <row r="106" spans="1:12">
      <c r="A106" t="str">
        <f>'Hyb Layout'!B108</f>
        <v>US80603148_258567810014_S01_GE1_1200_Jun14_1_1</v>
      </c>
      <c r="B106" t="str">
        <f t="shared" si="5"/>
        <v>258567810014</v>
      </c>
      <c r="C106" t="str">
        <f t="shared" si="6"/>
        <v>1_1</v>
      </c>
      <c r="D106" t="str">
        <f t="shared" si="4"/>
        <v>2585678100141_1</v>
      </c>
      <c r="E106" t="str">
        <f>IF(ISNA(VLOOKUP(D106,'Hyb Layout'!$G$4:$H$291,2,FALSE)),"Unknown",VLOOKUP(D106,'Hyb Layout'!$G$4:$H$291,2,FALSE))</f>
        <v>COO6187A145</v>
      </c>
      <c r="F106" t="str" cm="1">
        <f t="array" ref="F106">VLOOKUP(TRIM(E106),TRIM(BarcodetoCO!$D$3:$E$290),2,FALSE)</f>
        <v>0003099546</v>
      </c>
      <c r="G106" t="str" cm="1">
        <f t="array" ref="G106">IF(ISNA(VLOOKUP(TRIM(F106),TRIM(manifestA!$A$2:$C$145),3,FALSE)),VLOOKUP(TRIM(F106),TRIM(manifestB!$A$2:$C$145),3,FALSE),VLOOKUP(TRIM(F106),TRIM(manifestA!$A$2:$C$145),3,FALSE))</f>
        <v>PDWU907FT0</v>
      </c>
      <c r="H106" t="str">
        <f>VLOOKUP(G106,GUID!$A$2:$B$181,2,FALSE)</f>
        <v>No neurological diagnosis</v>
      </c>
      <c r="I106" t="str">
        <f>VLOOKUP(H106,diseaselkup,2,FALSE)</f>
        <v>HC</v>
      </c>
      <c r="J106" t="str">
        <f>VLOOKUP(F106,DiseaseDes!$A$2:$C$289,2,FALSE)</f>
        <v>HC</v>
      </c>
      <c r="K106" s="45" t="str">
        <f t="shared" si="7"/>
        <v>a</v>
      </c>
      <c r="L106" t="str">
        <f>VLOOKUP(F106,DiseaseDes!$A$2:$C$289,3,FALSE)</f>
        <v>A</v>
      </c>
    </row>
    <row r="107" spans="1:12">
      <c r="A107" t="str">
        <f>'Hyb Layout'!B109</f>
        <v>US80603148_258567810014_S01_GE1_1200_Jun14_1_2</v>
      </c>
      <c r="B107" t="str">
        <f t="shared" si="5"/>
        <v>258567810014</v>
      </c>
      <c r="C107" t="str">
        <f t="shared" si="6"/>
        <v>1_2</v>
      </c>
      <c r="D107" t="str">
        <f t="shared" si="4"/>
        <v>2585678100141_2</v>
      </c>
      <c r="E107" t="str">
        <f>IF(ISNA(VLOOKUP(D107,'Hyb Layout'!$G$4:$H$291,2,FALSE)),"Unknown",VLOOKUP(D107,'Hyb Layout'!$G$4:$H$291,2,FALSE))</f>
        <v>COO6187A146</v>
      </c>
      <c r="F107" t="str" cm="1">
        <f t="array" ref="F107">VLOOKUP(TRIM(E107),TRIM(BarcodetoCO!$D$3:$E$290),2,FALSE)</f>
        <v>0003007365</v>
      </c>
      <c r="G107" t="str" cm="1">
        <f t="array" ref="G107">IF(ISNA(VLOOKUP(TRIM(F107),TRIM(manifestA!$A$2:$C$145),3,FALSE)),VLOOKUP(TRIM(F107),TRIM(manifestB!$A$2:$C$145),3,FALSE),VLOOKUP(TRIM(F107),TRIM(manifestA!$A$2:$C$145),3,FALSE))</f>
        <v>PDDG186LCW</v>
      </c>
      <c r="H107" t="str">
        <f>VLOOKUP(G107,GUID!$A$2:$B$181,2,FALSE)</f>
        <v>Progressive Supranuclear Palsy</v>
      </c>
      <c r="I107" t="str">
        <f>VLOOKUP(H107,diseaselkup,2,FALSE)</f>
        <v>PSP</v>
      </c>
      <c r="J107" t="str">
        <f>VLOOKUP(F107,DiseaseDes!$A$2:$C$289,2,FALSE)</f>
        <v>PSP</v>
      </c>
      <c r="K107" s="45" t="str">
        <f t="shared" si="7"/>
        <v>a</v>
      </c>
      <c r="L107" t="str">
        <f>VLOOKUP(F107,DiseaseDes!$A$2:$C$289,3,FALSE)</f>
        <v>A</v>
      </c>
    </row>
    <row r="108" spans="1:12">
      <c r="A108" t="str">
        <f>'Hyb Layout'!B110</f>
        <v>US80603148_258567810014_S01_GE1_1200_Jun14_1_3</v>
      </c>
      <c r="B108" t="str">
        <f t="shared" si="5"/>
        <v>258567810014</v>
      </c>
      <c r="C108" t="str">
        <f t="shared" si="6"/>
        <v>1_3</v>
      </c>
      <c r="D108" t="str">
        <f t="shared" si="4"/>
        <v>2585678100141_3</v>
      </c>
      <c r="E108" t="str">
        <f>IF(ISNA(VLOOKUP(D108,'Hyb Layout'!$G$4:$H$291,2,FALSE)),"Unknown",VLOOKUP(D108,'Hyb Layout'!$G$4:$H$291,2,FALSE))</f>
        <v>COO6187A147</v>
      </c>
      <c r="F108" t="str" cm="1">
        <f t="array" ref="F108">VLOOKUP(TRIM(E108),TRIM(BarcodetoCO!$D$3:$E$290),2,FALSE)</f>
        <v>0003091373</v>
      </c>
      <c r="G108" t="str" cm="1">
        <f t="array" ref="G108">IF(ISNA(VLOOKUP(TRIM(F108),TRIM(manifestA!$A$2:$C$145),3,FALSE)),VLOOKUP(TRIM(F108),TRIM(manifestB!$A$2:$C$145),3,FALSE),VLOOKUP(TRIM(F108),TRIM(manifestA!$A$2:$C$145),3,FALSE))</f>
        <v>PDNA400GW6</v>
      </c>
      <c r="H108" t="str">
        <f>VLOOKUP(G108,GUID!$A$2:$B$181,2,FALSE)</f>
        <v>Parkinson's disease</v>
      </c>
      <c r="I108" t="str">
        <f>VLOOKUP(H108,diseaselkup,2,FALSE)</f>
        <v>PD</v>
      </c>
      <c r="J108" t="str">
        <f>VLOOKUP(F108,DiseaseDes!$A$2:$C$289,2,FALSE)</f>
        <v>PD</v>
      </c>
      <c r="K108" s="45" t="str">
        <f t="shared" si="7"/>
        <v>a</v>
      </c>
      <c r="L108" t="str">
        <f>VLOOKUP(F108,DiseaseDes!$A$2:$C$289,3,FALSE)</f>
        <v>A</v>
      </c>
    </row>
    <row r="109" spans="1:12">
      <c r="A109" t="str">
        <f>'Hyb Layout'!B111</f>
        <v>US80603148_258567810014_S01_GE1_1200_Jun14_1_4</v>
      </c>
      <c r="B109" t="str">
        <f t="shared" si="5"/>
        <v>258567810014</v>
      </c>
      <c r="C109" t="str">
        <f t="shared" si="6"/>
        <v>1_4</v>
      </c>
      <c r="D109" t="str">
        <f t="shared" si="4"/>
        <v>2585678100141_4</v>
      </c>
      <c r="E109" t="str">
        <f>IF(ISNA(VLOOKUP(D109,'Hyb Layout'!$G$4:$H$291,2,FALSE)),"Unknown",VLOOKUP(D109,'Hyb Layout'!$G$4:$H$291,2,FALSE))</f>
        <v>COO6187A148</v>
      </c>
      <c r="F109" t="str" cm="1">
        <f t="array" ref="F109">VLOOKUP(TRIM(E109),TRIM(BarcodetoCO!$D$3:$E$290),2,FALSE)</f>
        <v>0003377620</v>
      </c>
      <c r="G109" t="str" cm="1">
        <f t="array" ref="G109">IF(ISNA(VLOOKUP(TRIM(F109),TRIM(manifestA!$A$2:$C$145),3,FALSE)),VLOOKUP(TRIM(F109),TRIM(manifestB!$A$2:$C$145),3,FALSE),VLOOKUP(TRIM(F109),TRIM(manifestA!$A$2:$C$145),3,FALSE))</f>
        <v>PDTE038EAT</v>
      </c>
      <c r="H109" t="str">
        <f>VLOOKUP(G109,GUID!$A$2:$B$181,2,FALSE)</f>
        <v>Parkinson's disease</v>
      </c>
      <c r="I109" t="str">
        <f>VLOOKUP(H109,diseaselkup,2,FALSE)</f>
        <v>PD</v>
      </c>
      <c r="J109" t="str">
        <f>VLOOKUP(F109,DiseaseDes!$A$2:$C$289,2,FALSE)</f>
        <v>PD</v>
      </c>
      <c r="K109" s="45" t="str">
        <f t="shared" si="7"/>
        <v>a</v>
      </c>
      <c r="L109" t="str">
        <f>VLOOKUP(F109,DiseaseDes!$A$2:$C$289,3,FALSE)</f>
        <v>A</v>
      </c>
    </row>
    <row r="110" spans="1:12">
      <c r="A110" t="str">
        <f>'Hyb Layout'!B112</f>
        <v>US80603148_258567810014_S01_GE1_1200_Jun14_2_1</v>
      </c>
      <c r="B110" t="str">
        <f t="shared" si="5"/>
        <v>258567810014</v>
      </c>
      <c r="C110" t="str">
        <f t="shared" si="6"/>
        <v>2_1</v>
      </c>
      <c r="D110" t="str">
        <f t="shared" si="4"/>
        <v>2585678100142_1</v>
      </c>
      <c r="E110" t="str">
        <f>IF(ISNA(VLOOKUP(D110,'Hyb Layout'!$G$4:$H$291,2,FALSE)),"Unknown",VLOOKUP(D110,'Hyb Layout'!$G$4:$H$291,2,FALSE))</f>
        <v>COO6187A149</v>
      </c>
      <c r="F110" t="str" cm="1">
        <f t="array" ref="F110">VLOOKUP(TRIM(E110),TRIM(BarcodetoCO!$D$3:$E$290),2,FALSE)</f>
        <v>0003598555</v>
      </c>
      <c r="G110" t="str" cm="1">
        <f t="array" ref="G110">IF(ISNA(VLOOKUP(TRIM(F110),TRIM(manifestA!$A$2:$C$145),3,FALSE)),VLOOKUP(TRIM(F110),TRIM(manifestB!$A$2:$C$145),3,FALSE),VLOOKUP(TRIM(F110),TRIM(manifestA!$A$2:$C$145),3,FALSE))</f>
        <v>PDHP535RLW</v>
      </c>
      <c r="H110" t="str">
        <f>VLOOKUP(G110,GUID!$A$2:$B$181,2,FALSE)</f>
        <v>No neurological diagnosis</v>
      </c>
      <c r="I110" t="str">
        <f>VLOOKUP(H110,diseaselkup,2,FALSE)</f>
        <v>HC</v>
      </c>
      <c r="J110" t="str">
        <f>VLOOKUP(F110,DiseaseDes!$A$2:$C$289,2,FALSE)</f>
        <v>HC</v>
      </c>
      <c r="K110" s="45" t="str">
        <f t="shared" si="7"/>
        <v>a</v>
      </c>
      <c r="L110" t="str">
        <f>VLOOKUP(F110,DiseaseDes!$A$2:$C$289,3,FALSE)</f>
        <v>A</v>
      </c>
    </row>
    <row r="111" spans="1:12">
      <c r="A111" t="str">
        <f>'Hyb Layout'!B113</f>
        <v>US80603148_258567810014_S01_GE1_1200_Jun14_2_2</v>
      </c>
      <c r="B111" t="str">
        <f t="shared" si="5"/>
        <v>258567810014</v>
      </c>
      <c r="C111" t="str">
        <f t="shared" si="6"/>
        <v>2_2</v>
      </c>
      <c r="D111" t="str">
        <f t="shared" si="4"/>
        <v>2585678100142_2</v>
      </c>
      <c r="E111" t="str">
        <f>IF(ISNA(VLOOKUP(D111,'Hyb Layout'!$G$4:$H$291,2,FALSE)),"Unknown",VLOOKUP(D111,'Hyb Layout'!$G$4:$H$291,2,FALSE))</f>
        <v>COO6187A150</v>
      </c>
      <c r="F111" t="str" cm="1">
        <f t="array" ref="F111">VLOOKUP(TRIM(E111),TRIM(BarcodetoCO!$D$3:$E$290),2,FALSE)</f>
        <v>0003092041</v>
      </c>
      <c r="G111" t="str" cm="1">
        <f t="array" ref="G111">IF(ISNA(VLOOKUP(TRIM(F111),TRIM(manifestA!$A$2:$C$145),3,FALSE)),VLOOKUP(TRIM(F111),TRIM(manifestB!$A$2:$C$145),3,FALSE),VLOOKUP(TRIM(F111),TRIM(manifestA!$A$2:$C$145),3,FALSE))</f>
        <v>PDTZ072DHM</v>
      </c>
      <c r="H111" t="str">
        <f>VLOOKUP(G111,GUID!$A$2:$B$181,2,FALSE)</f>
        <v>Parkinson's disease</v>
      </c>
      <c r="I111" t="str">
        <f>VLOOKUP(H111,diseaselkup,2,FALSE)</f>
        <v>PD</v>
      </c>
      <c r="J111" t="str">
        <f>VLOOKUP(F111,DiseaseDes!$A$2:$C$289,2,FALSE)</f>
        <v>PD</v>
      </c>
      <c r="K111" s="45" t="str">
        <f t="shared" si="7"/>
        <v>a</v>
      </c>
      <c r="L111" t="str">
        <f>VLOOKUP(F111,DiseaseDes!$A$2:$C$289,3,FALSE)</f>
        <v>A</v>
      </c>
    </row>
    <row r="112" spans="1:12">
      <c r="A112" t="str">
        <f>'Hyb Layout'!B114</f>
        <v>US80603148_258567810014_S01_GE1_1200_Jun14_2_3</v>
      </c>
      <c r="B112" t="str">
        <f t="shared" si="5"/>
        <v>258567810014</v>
      </c>
      <c r="C112" t="str">
        <f t="shared" si="6"/>
        <v>2_3</v>
      </c>
      <c r="D112" t="str">
        <f t="shared" si="4"/>
        <v>2585678100142_3</v>
      </c>
      <c r="E112" t="str">
        <f>IF(ISNA(VLOOKUP(D112,'Hyb Layout'!$G$4:$H$291,2,FALSE)),"Unknown",VLOOKUP(D112,'Hyb Layout'!$G$4:$H$291,2,FALSE))</f>
        <v>COO6187A151</v>
      </c>
      <c r="F112" t="str" cm="1">
        <f t="array" ref="F112">VLOOKUP(TRIM(E112),TRIM(BarcodetoCO!$D$3:$E$290),2,FALSE)</f>
        <v>0002996442</v>
      </c>
      <c r="G112" t="str" cm="1">
        <f t="array" ref="G112">IF(ISNA(VLOOKUP(TRIM(F112),TRIM(manifestA!$A$2:$C$145),3,FALSE)),VLOOKUP(TRIM(F112),TRIM(manifestB!$A$2:$C$145),3,FALSE),VLOOKUP(TRIM(F112),TRIM(manifestA!$A$2:$C$145),3,FALSE))</f>
        <v>PDED633MRU</v>
      </c>
      <c r="H112" t="str">
        <f>VLOOKUP(G112,GUID!$A$2:$B$181,2,FALSE)</f>
        <v>No neurological diagnosis</v>
      </c>
      <c r="I112" t="str">
        <f>VLOOKUP(H112,diseaselkup,2,FALSE)</f>
        <v>HC</v>
      </c>
      <c r="J112" t="str">
        <f>VLOOKUP(F112,DiseaseDes!$A$2:$C$289,2,FALSE)</f>
        <v>HC</v>
      </c>
      <c r="K112" s="45" t="str">
        <f t="shared" si="7"/>
        <v>a</v>
      </c>
      <c r="L112" t="str">
        <f>VLOOKUP(F112,DiseaseDes!$A$2:$C$289,3,FALSE)</f>
        <v>A</v>
      </c>
    </row>
    <row r="113" spans="1:12">
      <c r="A113" t="str">
        <f>'Hyb Layout'!B115</f>
        <v>US80603148_258567810014_S01_GE1_1200_Jun14_2_4</v>
      </c>
      <c r="B113" t="str">
        <f t="shared" si="5"/>
        <v>258567810014</v>
      </c>
      <c r="C113" t="str">
        <f t="shared" si="6"/>
        <v>2_4</v>
      </c>
      <c r="D113" t="str">
        <f t="shared" si="4"/>
        <v>2585678100142_4</v>
      </c>
      <c r="E113" t="str">
        <f>IF(ISNA(VLOOKUP(D113,'Hyb Layout'!$G$4:$H$291,2,FALSE)),"Unknown",VLOOKUP(D113,'Hyb Layout'!$G$4:$H$291,2,FALSE))</f>
        <v>COO6187A152</v>
      </c>
      <c r="F113" t="str" cm="1">
        <f t="array" ref="F113">VLOOKUP(TRIM(E113),TRIM(BarcodetoCO!$D$3:$E$290),2,FALSE)</f>
        <v>0002997161</v>
      </c>
      <c r="G113" t="str" cm="1">
        <f t="array" ref="G113">IF(ISNA(VLOOKUP(TRIM(F113),TRIM(manifestA!$A$2:$C$145),3,FALSE)),VLOOKUP(TRIM(F113),TRIM(manifestB!$A$2:$C$145),3,FALSE),VLOOKUP(TRIM(F113),TRIM(manifestA!$A$2:$C$145),3,FALSE))</f>
        <v>PDUE906AZT</v>
      </c>
      <c r="H113" t="str">
        <f>VLOOKUP(G113,GUID!$A$2:$B$181,2,FALSE)</f>
        <v>Parkinson's disease</v>
      </c>
      <c r="I113" t="str">
        <f>VLOOKUP(H113,diseaselkup,2,FALSE)</f>
        <v>PD</v>
      </c>
      <c r="J113" t="str">
        <f>VLOOKUP(F113,DiseaseDes!$A$2:$C$289,2,FALSE)</f>
        <v>PD</v>
      </c>
      <c r="K113" s="45" t="str">
        <f t="shared" si="7"/>
        <v>a</v>
      </c>
      <c r="L113" t="str">
        <f>VLOOKUP(F113,DiseaseDes!$A$2:$C$289,3,FALSE)</f>
        <v>A</v>
      </c>
    </row>
    <row r="114" spans="1:12">
      <c r="A114" t="str">
        <f>'Hyb Layout'!B116</f>
        <v>US80603148_258567810015_S01_GE1_1200_Jun14_1_1</v>
      </c>
      <c r="B114" t="str">
        <f t="shared" si="5"/>
        <v>258567810015</v>
      </c>
      <c r="C114" t="str">
        <f t="shared" si="6"/>
        <v>1_1</v>
      </c>
      <c r="D114" t="str">
        <f t="shared" si="4"/>
        <v>2585678100151_1</v>
      </c>
      <c r="E114" t="str">
        <f>IF(ISNA(VLOOKUP(D114,'Hyb Layout'!$G$4:$H$291,2,FALSE)),"Unknown",VLOOKUP(D114,'Hyb Layout'!$G$4:$H$291,2,FALSE))</f>
        <v>COO6187A193</v>
      </c>
      <c r="F114" t="str" cm="1">
        <f t="array" ref="F114">VLOOKUP(TRIM(E114),TRIM(BarcodetoCO!$D$3:$E$290),2,FALSE)</f>
        <v>0003008143</v>
      </c>
      <c r="G114" t="str" cm="1">
        <f t="array" ref="G114">IF(ISNA(VLOOKUP(TRIM(F114),TRIM(manifestA!$A$2:$C$145),3,FALSE)),VLOOKUP(TRIM(F114),TRIM(manifestB!$A$2:$C$145),3,FALSE),VLOOKUP(TRIM(F114),TRIM(manifestA!$A$2:$C$145),3,FALSE))</f>
        <v>PDFD414GNK</v>
      </c>
      <c r="H114" t="str">
        <f>VLOOKUP(G114,GUID!$A$2:$B$181,2,FALSE)</f>
        <v>Progressive Supranuclear Palsy</v>
      </c>
      <c r="I114" t="str">
        <f>VLOOKUP(H114,diseaselkup,2,FALSE)</f>
        <v>PSP</v>
      </c>
      <c r="J114" t="str">
        <f>VLOOKUP(F114,DiseaseDes!$A$2:$C$289,2,FALSE)</f>
        <v>PSP</v>
      </c>
      <c r="K114" s="45" t="str">
        <f t="shared" si="7"/>
        <v>a</v>
      </c>
      <c r="L114" t="str">
        <f>VLOOKUP(F114,DiseaseDes!$A$2:$C$289,3,FALSE)</f>
        <v>A</v>
      </c>
    </row>
    <row r="115" spans="1:12">
      <c r="A115" t="str">
        <f>'Hyb Layout'!B117</f>
        <v>US80603148_258567810015_S01_GE1_1200_Jun14_1_2</v>
      </c>
      <c r="B115" t="str">
        <f t="shared" si="5"/>
        <v>258567810015</v>
      </c>
      <c r="C115" t="str">
        <f t="shared" si="6"/>
        <v>1_2</v>
      </c>
      <c r="D115" t="str">
        <f t="shared" si="4"/>
        <v>2585678100151_2</v>
      </c>
      <c r="E115" t="str">
        <f>IF(ISNA(VLOOKUP(D115,'Hyb Layout'!$G$4:$H$291,2,FALSE)),"Unknown",VLOOKUP(D115,'Hyb Layout'!$G$4:$H$291,2,FALSE))</f>
        <v>COO6187A194</v>
      </c>
      <c r="F115" t="str" cm="1">
        <f t="array" ref="F115">VLOOKUP(TRIM(E115),TRIM(BarcodetoCO!$D$3:$E$290),2,FALSE)</f>
        <v>0002997086</v>
      </c>
      <c r="G115" t="str" cm="1">
        <f t="array" ref="G115">IF(ISNA(VLOOKUP(TRIM(F115),TRIM(manifestA!$A$2:$C$145),3,FALSE)),VLOOKUP(TRIM(F115),TRIM(manifestB!$A$2:$C$145),3,FALSE),VLOOKUP(TRIM(F115),TRIM(manifestA!$A$2:$C$145),3,FALSE))</f>
        <v>PDJB905CZ9</v>
      </c>
      <c r="H115" t="str">
        <f>VLOOKUP(G115,GUID!$A$2:$B$181,2,FALSE)</f>
        <v>Parkinson's disease</v>
      </c>
      <c r="I115" t="str">
        <f>VLOOKUP(H115,diseaselkup,2,FALSE)</f>
        <v>PD</v>
      </c>
      <c r="J115" t="str">
        <f>VLOOKUP(F115,DiseaseDes!$A$2:$C$289,2,FALSE)</f>
        <v>PD</v>
      </c>
      <c r="K115" s="45" t="str">
        <f t="shared" si="7"/>
        <v>a</v>
      </c>
      <c r="L115" t="str">
        <f>VLOOKUP(F115,DiseaseDes!$A$2:$C$289,3,FALSE)</f>
        <v>A</v>
      </c>
    </row>
    <row r="116" spans="1:12">
      <c r="A116" t="str">
        <f>'Hyb Layout'!B118</f>
        <v>US80603148_258567810015_S01_GE1_1200_Jun14_1_3</v>
      </c>
      <c r="B116" t="str">
        <f t="shared" si="5"/>
        <v>258567810015</v>
      </c>
      <c r="C116" t="str">
        <f t="shared" si="6"/>
        <v>1_3</v>
      </c>
      <c r="D116" t="str">
        <f t="shared" si="4"/>
        <v>2585678100151_3</v>
      </c>
      <c r="E116" t="str">
        <f>IF(ISNA(VLOOKUP(D116,'Hyb Layout'!$G$4:$H$291,2,FALSE)),"Unknown",VLOOKUP(D116,'Hyb Layout'!$G$4:$H$291,2,FALSE))</f>
        <v>COO6187A195</v>
      </c>
      <c r="F116" t="str" cm="1">
        <f t="array" ref="F116">VLOOKUP(TRIM(E116),TRIM(BarcodetoCO!$D$3:$E$290),2,FALSE)</f>
        <v>0003008243</v>
      </c>
      <c r="G116" t="str" cm="1">
        <f t="array" ref="G116">IF(ISNA(VLOOKUP(TRIM(F116),TRIM(manifestA!$A$2:$C$145),3,FALSE)),VLOOKUP(TRIM(F116),TRIM(manifestB!$A$2:$C$145),3,FALSE),VLOOKUP(TRIM(F116),TRIM(manifestA!$A$2:$C$145),3,FALSE))</f>
        <v>PDGX742HVJ</v>
      </c>
      <c r="H116" t="str">
        <f>VLOOKUP(G116,GUID!$A$2:$B$181,2,FALSE)</f>
        <v>No neurological diagnosis</v>
      </c>
      <c r="I116" t="str">
        <f>VLOOKUP(H116,diseaselkup,2,FALSE)</f>
        <v>HC</v>
      </c>
      <c r="J116" t="str">
        <f>VLOOKUP(F116,DiseaseDes!$A$2:$C$289,2,FALSE)</f>
        <v>HC</v>
      </c>
      <c r="K116" s="45" t="str">
        <f t="shared" si="7"/>
        <v>a</v>
      </c>
      <c r="L116" t="str">
        <f>VLOOKUP(F116,DiseaseDes!$A$2:$C$289,3,FALSE)</f>
        <v>A</v>
      </c>
    </row>
    <row r="117" spans="1:12">
      <c r="A117" t="str">
        <f>'Hyb Layout'!B119</f>
        <v>US80603148_258567810015_S01_GE1_1200_Jun14_1_4</v>
      </c>
      <c r="B117" t="str">
        <f t="shared" si="5"/>
        <v>258567810015</v>
      </c>
      <c r="C117" t="str">
        <f t="shared" si="6"/>
        <v>1_4</v>
      </c>
      <c r="D117" t="str">
        <f t="shared" si="4"/>
        <v>2585678100151_4</v>
      </c>
      <c r="E117" t="str">
        <f>IF(ISNA(VLOOKUP(D117,'Hyb Layout'!$G$4:$H$291,2,FALSE)),"Unknown",VLOOKUP(D117,'Hyb Layout'!$G$4:$H$291,2,FALSE))</f>
        <v>COO6187A196</v>
      </c>
      <c r="F117" t="str" cm="1">
        <f t="array" ref="F117">VLOOKUP(TRIM(E117),TRIM(BarcodetoCO!$D$3:$E$290),2,FALSE)</f>
        <v>0002964692</v>
      </c>
      <c r="G117" t="str" cm="1">
        <f t="array" ref="G117">IF(ISNA(VLOOKUP(TRIM(F117),TRIM(manifestA!$A$2:$C$145),3,FALSE)),VLOOKUP(TRIM(F117),TRIM(manifestB!$A$2:$C$145),3,FALSE),VLOOKUP(TRIM(F117),TRIM(manifestA!$A$2:$C$145),3,FALSE))</f>
        <v>PDPB620AHR</v>
      </c>
      <c r="H117" t="str">
        <f>VLOOKUP(G117,GUID!$A$2:$B$181,2,FALSE)</f>
        <v>No neurological diagnosis</v>
      </c>
      <c r="I117" t="str">
        <f>VLOOKUP(H117,diseaselkup,2,FALSE)</f>
        <v>HC</v>
      </c>
      <c r="J117" t="str">
        <f>VLOOKUP(F117,DiseaseDes!$A$2:$C$289,2,FALSE)</f>
        <v>HC</v>
      </c>
      <c r="K117" s="45" t="str">
        <f t="shared" si="7"/>
        <v>a</v>
      </c>
      <c r="L117" t="str">
        <f>VLOOKUP(F117,DiseaseDes!$A$2:$C$289,3,FALSE)</f>
        <v>A</v>
      </c>
    </row>
    <row r="118" spans="1:12">
      <c r="A118" t="str">
        <f>'Hyb Layout'!B120</f>
        <v>US80603148_258567810015_S01_GE1_1200_Jun14_2_1</v>
      </c>
      <c r="B118" t="str">
        <f t="shared" si="5"/>
        <v>258567810015</v>
      </c>
      <c r="C118" t="str">
        <f t="shared" si="6"/>
        <v>2_1</v>
      </c>
      <c r="D118" t="str">
        <f t="shared" si="4"/>
        <v>2585678100152_1</v>
      </c>
      <c r="E118" t="str">
        <f>IF(ISNA(VLOOKUP(D118,'Hyb Layout'!$G$4:$H$291,2,FALSE)),"Unknown",VLOOKUP(D118,'Hyb Layout'!$G$4:$H$291,2,FALSE))</f>
        <v>COO6187A197</v>
      </c>
      <c r="F118" t="str" cm="1">
        <f t="array" ref="F118">VLOOKUP(TRIM(E118),TRIM(BarcodetoCO!$D$3:$E$290),2,FALSE)</f>
        <v>0002967295</v>
      </c>
      <c r="G118" t="str" cm="1">
        <f t="array" ref="G118">IF(ISNA(VLOOKUP(TRIM(F118),TRIM(manifestA!$A$2:$C$145),3,FALSE)),VLOOKUP(TRIM(F118),TRIM(manifestB!$A$2:$C$145),3,FALSE),VLOOKUP(TRIM(F118),TRIM(manifestA!$A$2:$C$145),3,FALSE))</f>
        <v>PDTY142JCW</v>
      </c>
      <c r="H118" t="str">
        <f>VLOOKUP(G118,GUID!$A$2:$B$181,2,FALSE)</f>
        <v>Parkinson's disease</v>
      </c>
      <c r="I118" t="str">
        <f>VLOOKUP(H118,diseaselkup,2,FALSE)</f>
        <v>PD</v>
      </c>
      <c r="J118" t="str">
        <f>VLOOKUP(F118,DiseaseDes!$A$2:$C$289,2,FALSE)</f>
        <v>PD</v>
      </c>
      <c r="K118" s="45" t="str">
        <f t="shared" si="7"/>
        <v>a</v>
      </c>
      <c r="L118" t="str">
        <f>VLOOKUP(F118,DiseaseDes!$A$2:$C$289,3,FALSE)</f>
        <v>A</v>
      </c>
    </row>
    <row r="119" spans="1:12">
      <c r="A119" t="str">
        <f>'Hyb Layout'!B121</f>
        <v>US80603148_258567810015_S01_GE1_1200_Jun14_2_2</v>
      </c>
      <c r="B119" t="str">
        <f t="shared" si="5"/>
        <v>258567810015</v>
      </c>
      <c r="C119" t="str">
        <f t="shared" si="6"/>
        <v>2_2</v>
      </c>
      <c r="D119" t="str">
        <f t="shared" si="4"/>
        <v>2585678100152_2</v>
      </c>
      <c r="E119" t="str">
        <f>IF(ISNA(VLOOKUP(D119,'Hyb Layout'!$G$4:$H$291,2,FALSE)),"Unknown",VLOOKUP(D119,'Hyb Layout'!$G$4:$H$291,2,FALSE))</f>
        <v>COO6187A198</v>
      </c>
      <c r="F119" t="str" cm="1">
        <f t="array" ref="F119">VLOOKUP(TRIM(E119),TRIM(BarcodetoCO!$D$3:$E$290),2,FALSE)</f>
        <v>0003383131</v>
      </c>
      <c r="G119" t="str" cm="1">
        <f t="array" ref="G119">IF(ISNA(VLOOKUP(TRIM(F119),TRIM(manifestA!$A$2:$C$145),3,FALSE)),VLOOKUP(TRIM(F119),TRIM(manifestB!$A$2:$C$145),3,FALSE),VLOOKUP(TRIM(F119),TRIM(manifestA!$A$2:$C$145),3,FALSE))</f>
        <v>PDGL327TX7</v>
      </c>
      <c r="H119" t="str">
        <f>VLOOKUP(G119,GUID!$A$2:$B$181,2,FALSE)</f>
        <v>Parkinson's disease</v>
      </c>
      <c r="I119" t="str">
        <f>VLOOKUP(H119,diseaselkup,2,FALSE)</f>
        <v>PD</v>
      </c>
      <c r="J119" t="str">
        <f>VLOOKUP(F119,DiseaseDes!$A$2:$C$289,2,FALSE)</f>
        <v>PD</v>
      </c>
      <c r="K119" s="45" t="str">
        <f t="shared" si="7"/>
        <v>a</v>
      </c>
      <c r="L119" t="str">
        <f>VLOOKUP(F119,DiseaseDes!$A$2:$C$289,3,FALSE)</f>
        <v>A</v>
      </c>
    </row>
    <row r="120" spans="1:12">
      <c r="A120" t="str">
        <f>'Hyb Layout'!B122</f>
        <v>US80603148_258567810015_S01_GE1_1200_Jun14_2_3</v>
      </c>
      <c r="B120" t="str">
        <f t="shared" si="5"/>
        <v>258567810015</v>
      </c>
      <c r="C120" t="str">
        <f t="shared" si="6"/>
        <v>2_3</v>
      </c>
      <c r="D120" t="str">
        <f t="shared" si="4"/>
        <v>2585678100152_3</v>
      </c>
      <c r="E120" t="str">
        <f>IF(ISNA(VLOOKUP(D120,'Hyb Layout'!$G$4:$H$291,2,FALSE)),"Unknown",VLOOKUP(D120,'Hyb Layout'!$G$4:$H$291,2,FALSE))</f>
        <v>COO6187A199</v>
      </c>
      <c r="F120" t="str" cm="1">
        <f t="array" ref="F120">VLOOKUP(TRIM(E120),TRIM(BarcodetoCO!$D$3:$E$290),2,FALSE)</f>
        <v>0003685210</v>
      </c>
      <c r="G120" t="str" cm="1">
        <f t="array" ref="G120">IF(ISNA(VLOOKUP(TRIM(F120),TRIM(manifestA!$A$2:$C$145),3,FALSE)),VLOOKUP(TRIM(F120),TRIM(manifestB!$A$2:$C$145),3,FALSE),VLOOKUP(TRIM(F120),TRIM(manifestA!$A$2:$C$145),3,FALSE))</f>
        <v>PDRF125FR9</v>
      </c>
      <c r="H120" t="str">
        <f>VLOOKUP(G120,GUID!$A$2:$B$181,2,FALSE)</f>
        <v>Essential Tremor</v>
      </c>
      <c r="I120" t="str">
        <f>VLOOKUP(H120,diseaselkup,2,FALSE)</f>
        <v>ET</v>
      </c>
      <c r="J120" t="str">
        <f>VLOOKUP(F120,DiseaseDes!$A$2:$C$289,2,FALSE)</f>
        <v>ET</v>
      </c>
      <c r="K120" s="45" t="str">
        <f t="shared" si="7"/>
        <v>a</v>
      </c>
      <c r="L120" t="str">
        <f>VLOOKUP(F120,DiseaseDes!$A$2:$C$289,3,FALSE)</f>
        <v>A</v>
      </c>
    </row>
    <row r="121" spans="1:12">
      <c r="A121" t="str">
        <f>'Hyb Layout'!B123</f>
        <v>US80603148_258567810015_S01_GE1_1200_Jun14_2_4</v>
      </c>
      <c r="B121" t="str">
        <f t="shared" si="5"/>
        <v>258567810015</v>
      </c>
      <c r="C121" t="str">
        <f t="shared" si="6"/>
        <v>2_4</v>
      </c>
      <c r="D121" t="str">
        <f t="shared" si="4"/>
        <v>2585678100152_4</v>
      </c>
      <c r="E121" t="str">
        <f>IF(ISNA(VLOOKUP(D121,'Hyb Layout'!$G$4:$H$291,2,FALSE)),"Unknown",VLOOKUP(D121,'Hyb Layout'!$G$4:$H$291,2,FALSE))</f>
        <v>COO6187A200</v>
      </c>
      <c r="F121" t="str" cm="1">
        <f t="array" ref="F121">VLOOKUP(TRIM(E121),TRIM(BarcodetoCO!$D$3:$E$290),2,FALSE)</f>
        <v>0003020345</v>
      </c>
      <c r="G121" t="str" cm="1">
        <f t="array" ref="G121">IF(ISNA(VLOOKUP(TRIM(F121),TRIM(manifestA!$A$2:$C$145),3,FALSE)),VLOOKUP(TRIM(F121),TRIM(manifestB!$A$2:$C$145),3,FALSE),VLOOKUP(TRIM(F121),TRIM(manifestA!$A$2:$C$145),3,FALSE))</f>
        <v>PDRF073JTG</v>
      </c>
      <c r="H121" t="str">
        <f>VLOOKUP(G121,GUID!$A$2:$B$181,2,FALSE)</f>
        <v>Parkinson's disease</v>
      </c>
      <c r="I121" t="str">
        <f>VLOOKUP(H121,diseaselkup,2,FALSE)</f>
        <v>PD</v>
      </c>
      <c r="J121" t="str">
        <f>VLOOKUP(F121,DiseaseDes!$A$2:$C$289,2,FALSE)</f>
        <v>PD</v>
      </c>
      <c r="K121" s="45" t="str">
        <f t="shared" si="7"/>
        <v>a</v>
      </c>
      <c r="L121" t="str">
        <f>VLOOKUP(F121,DiseaseDes!$A$2:$C$289,3,FALSE)</f>
        <v>A</v>
      </c>
    </row>
    <row r="122" spans="1:12">
      <c r="A122" t="str">
        <f>'Hyb Layout'!B124</f>
        <v>US80603148_258567810016_S01_GE1_1200_Jun14_1_1</v>
      </c>
      <c r="B122" t="str">
        <f t="shared" si="5"/>
        <v>258567810016</v>
      </c>
      <c r="C122" t="str">
        <f t="shared" si="6"/>
        <v>1_1</v>
      </c>
      <c r="D122" t="str">
        <f t="shared" si="4"/>
        <v>2585678100161_1</v>
      </c>
      <c r="E122" t="str">
        <f>IF(ISNA(VLOOKUP(D122,'Hyb Layout'!$G$4:$H$291,2,FALSE)),"Unknown",VLOOKUP(D122,'Hyb Layout'!$G$4:$H$291,2,FALSE))</f>
        <v>COO6187A17</v>
      </c>
      <c r="F122" t="str" cm="1">
        <f t="array" ref="F122">VLOOKUP(TRIM(E122),TRIM(BarcodetoCO!$D$3:$E$290),2,FALSE)</f>
        <v>0003654785</v>
      </c>
      <c r="G122" t="str" cm="1">
        <f t="array" ref="G122">IF(ISNA(VLOOKUP(TRIM(F122),TRIM(manifestA!$A$2:$C$145),3,FALSE)),VLOOKUP(TRIM(F122),TRIM(manifestB!$A$2:$C$145),3,FALSE),VLOOKUP(TRIM(F122),TRIM(manifestA!$A$2:$C$145),3,FALSE))</f>
        <v>PDRM716VPC</v>
      </c>
      <c r="H122" t="str">
        <f>VLOOKUP(G122,GUID!$A$2:$B$181,2,FALSE)</f>
        <v>No neurological diagnosis</v>
      </c>
      <c r="I122" t="str">
        <f>VLOOKUP(H122,diseaselkup,2,FALSE)</f>
        <v>HC</v>
      </c>
      <c r="J122" t="str">
        <f>VLOOKUP(F122,DiseaseDes!$A$2:$C$289,2,FALSE)</f>
        <v>HC</v>
      </c>
      <c r="K122" s="45" t="str">
        <f t="shared" si="7"/>
        <v>a</v>
      </c>
      <c r="L122" t="str">
        <f>VLOOKUP(F122,DiseaseDes!$A$2:$C$289,3,FALSE)</f>
        <v>B</v>
      </c>
    </row>
    <row r="123" spans="1:12">
      <c r="A123" t="str">
        <f>'Hyb Layout'!B125</f>
        <v>US80603148_258567810016_S01_GE1_1200_Jun14_1_2</v>
      </c>
      <c r="B123" t="str">
        <f t="shared" si="5"/>
        <v>258567810016</v>
      </c>
      <c r="C123" t="str">
        <f t="shared" si="6"/>
        <v>1_2</v>
      </c>
      <c r="D123" t="str">
        <f t="shared" si="4"/>
        <v>2585678100161_2</v>
      </c>
      <c r="E123" t="str">
        <f>IF(ISNA(VLOOKUP(D123,'Hyb Layout'!$G$4:$H$291,2,FALSE)),"Unknown",VLOOKUP(D123,'Hyb Layout'!$G$4:$H$291,2,FALSE))</f>
        <v>COO6187A18</v>
      </c>
      <c r="F123" t="str" cm="1">
        <f t="array" ref="F123">VLOOKUP(TRIM(E123),TRIM(BarcodetoCO!$D$3:$E$290),2,FALSE)</f>
        <v>PD0027-5791</v>
      </c>
      <c r="G123" t="str" cm="1">
        <f t="array" ref="G123">IF(ISNA(VLOOKUP(TRIM(F123),TRIM(manifestA!$A$2:$C$145),3,FALSE)),VLOOKUP(TRIM(F123),TRIM(manifestB!$A$2:$C$145),3,FALSE),VLOOKUP(TRIM(F123),TRIM(manifestA!$A$2:$C$145),3,FALSE))</f>
        <v>PDJG517EFR</v>
      </c>
      <c r="H123" t="str">
        <f>VLOOKUP(G123,GUID!$A$2:$B$181,2,FALSE)</f>
        <v>Essential Tremor</v>
      </c>
      <c r="I123" t="str">
        <f>VLOOKUP(H123,diseaselkup,2,FALSE)</f>
        <v>ET</v>
      </c>
      <c r="J123" t="str">
        <f>VLOOKUP(F123,DiseaseDes!$A$2:$C$289,2,FALSE)</f>
        <v>ET</v>
      </c>
      <c r="K123" s="45" t="str">
        <f t="shared" si="7"/>
        <v>a</v>
      </c>
      <c r="L123" t="str">
        <f>VLOOKUP(F123,DiseaseDes!$A$2:$C$289,3,FALSE)</f>
        <v>B</v>
      </c>
    </row>
    <row r="124" spans="1:12">
      <c r="A124" t="str">
        <f>'Hyb Layout'!B126</f>
        <v>US80603148_258567810016_S01_GE1_1200_Jun14_1_3</v>
      </c>
      <c r="B124" t="str">
        <f t="shared" si="5"/>
        <v>258567810016</v>
      </c>
      <c r="C124" t="str">
        <f t="shared" si="6"/>
        <v>1_3</v>
      </c>
      <c r="D124" t="str">
        <f t="shared" si="4"/>
        <v>2585678100161_3</v>
      </c>
      <c r="E124" t="str">
        <f>IF(ISNA(VLOOKUP(D124,'Hyb Layout'!$G$4:$H$291,2,FALSE)),"Unknown",VLOOKUP(D124,'Hyb Layout'!$G$4:$H$291,2,FALSE))</f>
        <v>COO6187A19</v>
      </c>
      <c r="F124" t="str" cm="1">
        <f t="array" ref="F124">VLOOKUP(TRIM(E124),TRIM(BarcodetoCO!$D$3:$E$290),2,FALSE)</f>
        <v>0003643789</v>
      </c>
      <c r="G124" t="str" cm="1">
        <f t="array" ref="G124">IF(ISNA(VLOOKUP(TRIM(F124),TRIM(manifestA!$A$2:$C$145),3,FALSE)),VLOOKUP(TRIM(F124),TRIM(manifestB!$A$2:$C$145),3,FALSE),VLOOKUP(TRIM(F124),TRIM(manifestA!$A$2:$C$145),3,FALSE))</f>
        <v>PDEV521MAX</v>
      </c>
      <c r="H124" t="str">
        <f>VLOOKUP(G124,GUID!$A$2:$B$181,2,FALSE)</f>
        <v>Multisystem Atrophy</v>
      </c>
      <c r="I124" t="str">
        <f>VLOOKUP(H124,diseaselkup,2,FALSE)</f>
        <v>MSA</v>
      </c>
      <c r="J124" t="str">
        <f>VLOOKUP(F124,DiseaseDes!$A$2:$C$289,2,FALSE)</f>
        <v>MSA</v>
      </c>
      <c r="K124" s="45" t="str">
        <f t="shared" si="7"/>
        <v>a</v>
      </c>
      <c r="L124" t="str">
        <f>VLOOKUP(F124,DiseaseDes!$A$2:$C$289,3,FALSE)</f>
        <v>B</v>
      </c>
    </row>
    <row r="125" spans="1:12">
      <c r="A125" t="str">
        <f>'Hyb Layout'!B127</f>
        <v>US80603148_258567810016_S01_GE1_1200_Jun14_1_4</v>
      </c>
      <c r="B125" t="str">
        <f t="shared" si="5"/>
        <v>258567810016</v>
      </c>
      <c r="C125" t="str">
        <f t="shared" si="6"/>
        <v>1_4</v>
      </c>
      <c r="D125" t="str">
        <f t="shared" si="4"/>
        <v>2585678100161_4</v>
      </c>
      <c r="E125" t="str">
        <f>IF(ISNA(VLOOKUP(D125,'Hyb Layout'!$G$4:$H$291,2,FALSE)),"Unknown",VLOOKUP(D125,'Hyb Layout'!$G$4:$H$291,2,FALSE))</f>
        <v>COO6187A20</v>
      </c>
      <c r="F125" t="str" cm="1">
        <f t="array" ref="F125">VLOOKUP(TRIM(E125),TRIM(BarcodetoCO!$D$3:$E$290),2,FALSE)</f>
        <v>0003652888</v>
      </c>
      <c r="G125" t="str" cm="1">
        <f t="array" ref="G125">IF(ISNA(VLOOKUP(TRIM(F125),TRIM(manifestA!$A$2:$C$145),3,FALSE)),VLOOKUP(TRIM(F125),TRIM(manifestB!$A$2:$C$145),3,FALSE),VLOOKUP(TRIM(F125),TRIM(manifestA!$A$2:$C$145),3,FALSE))</f>
        <v>PDWV122CF1</v>
      </c>
      <c r="H125" t="str">
        <f>VLOOKUP(G125,GUID!$A$2:$B$181,2,FALSE)</f>
        <v>Parkinson's disease</v>
      </c>
      <c r="I125" t="str">
        <f>VLOOKUP(H125,diseaselkup,2,FALSE)</f>
        <v>PD</v>
      </c>
      <c r="J125" t="str">
        <f>VLOOKUP(F125,DiseaseDes!$A$2:$C$289,2,FALSE)</f>
        <v>PD</v>
      </c>
      <c r="K125" s="45" t="str">
        <f t="shared" si="7"/>
        <v>a</v>
      </c>
      <c r="L125" t="str">
        <f>VLOOKUP(F125,DiseaseDes!$A$2:$C$289,3,FALSE)</f>
        <v>B</v>
      </c>
    </row>
    <row r="126" spans="1:12">
      <c r="A126" t="str">
        <f>'Hyb Layout'!B128</f>
        <v>US80603148_258567810016_S01_GE1_1200_Jun14_2_1</v>
      </c>
      <c r="B126" t="str">
        <f t="shared" si="5"/>
        <v>258567810016</v>
      </c>
      <c r="C126" t="str">
        <f t="shared" si="6"/>
        <v>2_1</v>
      </c>
      <c r="D126" t="str">
        <f t="shared" si="4"/>
        <v>2585678100162_1</v>
      </c>
      <c r="E126" t="str">
        <f>IF(ISNA(VLOOKUP(D126,'Hyb Layout'!$G$4:$H$291,2,FALSE)),"Unknown",VLOOKUP(D126,'Hyb Layout'!$G$4:$H$291,2,FALSE))</f>
        <v>COO6187A21</v>
      </c>
      <c r="F126" t="str" cm="1">
        <f t="array" ref="F126">VLOOKUP(TRIM(E126),TRIM(BarcodetoCO!$D$3:$E$290),2,FALSE)</f>
        <v>PD0027-0794</v>
      </c>
      <c r="G126" t="str" cm="1">
        <f t="array" ref="G126">IF(ISNA(VLOOKUP(TRIM(F126),TRIM(manifestA!$A$2:$C$145),3,FALSE)),VLOOKUP(TRIM(F126),TRIM(manifestB!$A$2:$C$145),3,FALSE),VLOOKUP(TRIM(F126),TRIM(manifestA!$A$2:$C$145),3,FALSE))</f>
        <v>PDXL033WXP</v>
      </c>
      <c r="H126" t="str">
        <f>VLOOKUP(G126,GUID!$A$2:$B$181,2,FALSE)</f>
        <v>No neurological diagnosis</v>
      </c>
      <c r="I126" t="str">
        <f>VLOOKUP(H126,diseaselkup,2,FALSE)</f>
        <v>HC</v>
      </c>
      <c r="J126" t="str">
        <f>VLOOKUP(F126,DiseaseDes!$A$2:$C$289,2,FALSE)</f>
        <v>HC</v>
      </c>
      <c r="K126" s="45" t="str">
        <f t="shared" si="7"/>
        <v>a</v>
      </c>
      <c r="L126" t="str">
        <f>VLOOKUP(F126,DiseaseDes!$A$2:$C$289,3,FALSE)</f>
        <v>B</v>
      </c>
    </row>
    <row r="127" spans="1:12">
      <c r="A127" t="str">
        <f>'Hyb Layout'!B129</f>
        <v>US80603148_258567810016_S01_GE1_1200_Jun14_2_2</v>
      </c>
      <c r="B127" t="str">
        <f t="shared" si="5"/>
        <v>258567810016</v>
      </c>
      <c r="C127" t="str">
        <f t="shared" si="6"/>
        <v>2_2</v>
      </c>
      <c r="D127" t="str">
        <f t="shared" si="4"/>
        <v>2585678100162_2</v>
      </c>
      <c r="E127" t="str">
        <f>IF(ISNA(VLOOKUP(D127,'Hyb Layout'!$G$4:$H$291,2,FALSE)),"Unknown",VLOOKUP(D127,'Hyb Layout'!$G$4:$H$291,2,FALSE))</f>
        <v>COO6187A22</v>
      </c>
      <c r="F127" t="str" cm="1">
        <f t="array" ref="F127">VLOOKUP(TRIM(E127),TRIM(BarcodetoCO!$D$3:$E$290),2,FALSE)</f>
        <v>0003642502</v>
      </c>
      <c r="G127" t="str" cm="1">
        <f t="array" ref="G127">IF(ISNA(VLOOKUP(TRIM(F127),TRIM(manifestA!$A$2:$C$145),3,FALSE)),VLOOKUP(TRIM(F127),TRIM(manifestB!$A$2:$C$145),3,FALSE),VLOOKUP(TRIM(F127),TRIM(manifestA!$A$2:$C$145),3,FALSE))</f>
        <v>PDEW655UUP</v>
      </c>
      <c r="H127" t="str">
        <f>VLOOKUP(G127,GUID!$A$2:$B$181,2,FALSE)</f>
        <v>Parkinson's disease</v>
      </c>
      <c r="I127" t="str">
        <f>VLOOKUP(H127,diseaselkup,2,FALSE)</f>
        <v>PD</v>
      </c>
      <c r="J127" t="str">
        <f>VLOOKUP(F127,DiseaseDes!$A$2:$C$289,2,FALSE)</f>
        <v>PD</v>
      </c>
      <c r="K127" s="45" t="str">
        <f t="shared" si="7"/>
        <v>a</v>
      </c>
      <c r="L127" t="str">
        <f>VLOOKUP(F127,DiseaseDes!$A$2:$C$289,3,FALSE)</f>
        <v>B</v>
      </c>
    </row>
    <row r="128" spans="1:12">
      <c r="A128" t="str">
        <f>'Hyb Layout'!B130</f>
        <v>US80603148_258567810016_S01_GE1_1200_Jun14_2_3</v>
      </c>
      <c r="B128" t="str">
        <f t="shared" si="5"/>
        <v>258567810016</v>
      </c>
      <c r="C128" t="str">
        <f t="shared" si="6"/>
        <v>2_3</v>
      </c>
      <c r="D128" t="str">
        <f t="shared" si="4"/>
        <v>2585678100162_3</v>
      </c>
      <c r="E128" t="str">
        <f>IF(ISNA(VLOOKUP(D128,'Hyb Layout'!$G$4:$H$291,2,FALSE)),"Unknown",VLOOKUP(D128,'Hyb Layout'!$G$4:$H$291,2,FALSE))</f>
        <v>COO6187A23</v>
      </c>
      <c r="F128" t="str" cm="1">
        <f t="array" ref="F128">VLOOKUP(TRIM(E128),TRIM(BarcodetoCO!$D$3:$E$290),2,FALSE)</f>
        <v>0003643495</v>
      </c>
      <c r="G128" t="str" cm="1">
        <f t="array" ref="G128">IF(ISNA(VLOOKUP(TRIM(F128),TRIM(manifestA!$A$2:$C$145),3,FALSE)),VLOOKUP(TRIM(F128),TRIM(manifestB!$A$2:$C$145),3,FALSE),VLOOKUP(TRIM(F128),TRIM(manifestA!$A$2:$C$145),3,FALSE))</f>
        <v>PDFD062BTW</v>
      </c>
      <c r="H128" t="str">
        <f>VLOOKUP(G128,GUID!$A$2:$B$181,2,FALSE)</f>
        <v>No neurological diagnosis</v>
      </c>
      <c r="I128" t="str">
        <f>VLOOKUP(H128,diseaselkup,2,FALSE)</f>
        <v>HC</v>
      </c>
      <c r="J128" t="str">
        <f>VLOOKUP(F128,DiseaseDes!$A$2:$C$289,2,FALSE)</f>
        <v>HC</v>
      </c>
      <c r="K128" s="45" t="str">
        <f t="shared" si="7"/>
        <v>a</v>
      </c>
      <c r="L128" t="str">
        <f>VLOOKUP(F128,DiseaseDes!$A$2:$C$289,3,FALSE)</f>
        <v>B</v>
      </c>
    </row>
    <row r="129" spans="1:12">
      <c r="A129" t="str">
        <f>'Hyb Layout'!B131</f>
        <v>US80603148_258567810016_S01_GE1_1200_Jun14_2_4</v>
      </c>
      <c r="B129" t="str">
        <f t="shared" si="5"/>
        <v>258567810016</v>
      </c>
      <c r="C129" t="str">
        <f t="shared" si="6"/>
        <v>2_4</v>
      </c>
      <c r="D129" t="str">
        <f t="shared" si="4"/>
        <v>2585678100162_4</v>
      </c>
      <c r="E129" t="str">
        <f>IF(ISNA(VLOOKUP(D129,'Hyb Layout'!$G$4:$H$291,2,FALSE)),"Unknown",VLOOKUP(D129,'Hyb Layout'!$G$4:$H$291,2,FALSE))</f>
        <v>COO6187A24</v>
      </c>
      <c r="F129" t="str" cm="1">
        <f t="array" ref="F129">VLOOKUP(TRIM(E129),TRIM(BarcodetoCO!$D$3:$E$290),2,FALSE)</f>
        <v>0003667297</v>
      </c>
      <c r="G129" t="str" cm="1">
        <f t="array" ref="G129">IF(ISNA(VLOOKUP(TRIM(F129),TRIM(manifestA!$A$2:$C$145),3,FALSE)),VLOOKUP(TRIM(F129),TRIM(manifestB!$A$2:$C$145),3,FALSE),VLOOKUP(TRIM(F129),TRIM(manifestA!$A$2:$C$145),3,FALSE))</f>
        <v>PDBR124KBG</v>
      </c>
      <c r="H129" t="str">
        <f>VLOOKUP(G129,GUID!$A$2:$B$181,2,FALSE)</f>
        <v>Progressive Supranuclear Palsy</v>
      </c>
      <c r="I129" t="str">
        <f>VLOOKUP(H129,diseaselkup,2,FALSE)</f>
        <v>PSP</v>
      </c>
      <c r="J129" t="str">
        <f>VLOOKUP(F129,DiseaseDes!$A$2:$C$289,2,FALSE)</f>
        <v>PSP</v>
      </c>
      <c r="K129" s="45" t="str">
        <f t="shared" si="7"/>
        <v>a</v>
      </c>
      <c r="L129" t="str">
        <f>VLOOKUP(F129,DiseaseDes!$A$2:$C$289,3,FALSE)</f>
        <v>B</v>
      </c>
    </row>
    <row r="130" spans="1:12">
      <c r="A130" t="str">
        <f>'Hyb Layout'!B132</f>
        <v>US80603148_258567810017_S01_GE1_1200_Jun14_1_1</v>
      </c>
      <c r="B130" t="str">
        <f t="shared" si="5"/>
        <v>258567810017</v>
      </c>
      <c r="C130" t="str">
        <f t="shared" si="6"/>
        <v>1_1</v>
      </c>
      <c r="D130" t="str">
        <f t="shared" ref="D130:D193" si="8">B130&amp;C130</f>
        <v>2585678100171_1</v>
      </c>
      <c r="E130" t="str">
        <f>IF(ISNA(VLOOKUP(D130,'Hyb Layout'!$G$4:$H$291,2,FALSE)),"Unknown",VLOOKUP(D130,'Hyb Layout'!$G$4:$H$291,2,FALSE))</f>
        <v>COO6187A217</v>
      </c>
      <c r="F130" t="str" cm="1">
        <f t="array" ref="F130">VLOOKUP(TRIM(E130),TRIM(BarcodetoCO!$D$3:$E$290),2,FALSE)</f>
        <v>0003391126</v>
      </c>
      <c r="G130" t="str" cm="1">
        <f t="array" ref="G130">IF(ISNA(VLOOKUP(TRIM(F130),TRIM(manifestA!$A$2:$C$145),3,FALSE)),VLOOKUP(TRIM(F130),TRIM(manifestB!$A$2:$C$145),3,FALSE),VLOOKUP(TRIM(F130),TRIM(manifestA!$A$2:$C$145),3,FALSE))</f>
        <v>PDUA772WXE</v>
      </c>
      <c r="H130" t="str">
        <f>VLOOKUP(G130,GUID!$A$2:$B$181,2,FALSE)</f>
        <v>No neurological diagnosis</v>
      </c>
      <c r="I130" t="str">
        <f>VLOOKUP(H130,diseaselkup,2,FALSE)</f>
        <v>HC</v>
      </c>
      <c r="J130" t="str">
        <f>VLOOKUP(F130,DiseaseDes!$A$2:$C$289,2,FALSE)</f>
        <v>HC</v>
      </c>
      <c r="K130" s="45" t="str">
        <f t="shared" si="7"/>
        <v>a</v>
      </c>
      <c r="L130" t="str">
        <f>VLOOKUP(F130,DiseaseDes!$A$2:$C$289,3,FALSE)</f>
        <v>A</v>
      </c>
    </row>
    <row r="131" spans="1:12">
      <c r="A131" t="str">
        <f>'Hyb Layout'!B133</f>
        <v>US80603148_258567810017_S01_GE1_1200_Jun14_1_2</v>
      </c>
      <c r="B131" t="str">
        <f t="shared" ref="B131:B194" si="9">MID(A131,12,12)</f>
        <v>258567810017</v>
      </c>
      <c r="C131" t="str">
        <f t="shared" ref="C131:C194" si="10">RIGHT(A131,3)</f>
        <v>1_2</v>
      </c>
      <c r="D131" t="str">
        <f t="shared" si="8"/>
        <v>2585678100171_2</v>
      </c>
      <c r="E131" t="str">
        <f>IF(ISNA(VLOOKUP(D131,'Hyb Layout'!$G$4:$H$291,2,FALSE)),"Unknown",VLOOKUP(D131,'Hyb Layout'!$G$4:$H$291,2,FALSE))</f>
        <v>COO6187A218</v>
      </c>
      <c r="F131" t="str" cm="1">
        <f t="array" ref="F131">VLOOKUP(TRIM(E131),TRIM(BarcodetoCO!$D$3:$E$290),2,FALSE)</f>
        <v>0003008176</v>
      </c>
      <c r="G131" t="str" cm="1">
        <f t="array" ref="G131">IF(ISNA(VLOOKUP(TRIM(F131),TRIM(manifestA!$A$2:$C$145),3,FALSE)),VLOOKUP(TRIM(F131),TRIM(manifestB!$A$2:$C$145),3,FALSE),VLOOKUP(TRIM(F131),TRIM(manifestA!$A$2:$C$145),3,FALSE))</f>
        <v>PDLM938RC0</v>
      </c>
      <c r="H131" t="str">
        <f>VLOOKUP(G131,GUID!$A$2:$B$181,2,FALSE)</f>
        <v>Parkinson's disease</v>
      </c>
      <c r="I131" t="str">
        <f>VLOOKUP(H131,diseaselkup,2,FALSE)</f>
        <v>PD</v>
      </c>
      <c r="J131" t="str">
        <f>VLOOKUP(F131,DiseaseDes!$A$2:$C$289,2,FALSE)</f>
        <v>PD</v>
      </c>
      <c r="K131" s="45" t="str">
        <f t="shared" ref="K131:K194" si="11">IF(I131=J131,"a","r")</f>
        <v>a</v>
      </c>
      <c r="L131" t="str">
        <f>VLOOKUP(F131,DiseaseDes!$A$2:$C$289,3,FALSE)</f>
        <v>A</v>
      </c>
    </row>
    <row r="132" spans="1:12">
      <c r="A132" t="str">
        <f>'Hyb Layout'!B134</f>
        <v>US80603148_258567810017_S01_GE1_1200_Jun14_1_3</v>
      </c>
      <c r="B132" t="str">
        <f t="shared" si="9"/>
        <v>258567810017</v>
      </c>
      <c r="C132" t="str">
        <f t="shared" si="10"/>
        <v>1_3</v>
      </c>
      <c r="D132" t="str">
        <f t="shared" si="8"/>
        <v>2585678100171_3</v>
      </c>
      <c r="E132" t="str">
        <f>IF(ISNA(VLOOKUP(D132,'Hyb Layout'!$G$4:$H$291,2,FALSE)),"Unknown",VLOOKUP(D132,'Hyb Layout'!$G$4:$H$291,2,FALSE))</f>
        <v>COO6187A219</v>
      </c>
      <c r="F132" t="str" cm="1">
        <f t="array" ref="F132">VLOOKUP(TRIM(E132),TRIM(BarcodetoCO!$D$3:$E$290),2,FALSE)</f>
        <v>0003135429</v>
      </c>
      <c r="G132" t="str" cm="1">
        <f t="array" ref="G132">IF(ISNA(VLOOKUP(TRIM(F132),TRIM(manifestA!$A$2:$C$145),3,FALSE)),VLOOKUP(TRIM(F132),TRIM(manifestB!$A$2:$C$145),3,FALSE),VLOOKUP(TRIM(F132),TRIM(manifestA!$A$2:$C$145),3,FALSE))</f>
        <v>PDFA237FXE</v>
      </c>
      <c r="H132" t="str">
        <f>VLOOKUP(G132,GUID!$A$2:$B$181,2,FALSE)</f>
        <v>No neurological diagnosis</v>
      </c>
      <c r="I132" t="str">
        <f>VLOOKUP(H132,diseaselkup,2,FALSE)</f>
        <v>HC</v>
      </c>
      <c r="J132" t="str">
        <f>VLOOKUP(F132,DiseaseDes!$A$2:$C$289,2,FALSE)</f>
        <v>HC</v>
      </c>
      <c r="K132" s="45" t="str">
        <f t="shared" si="11"/>
        <v>a</v>
      </c>
      <c r="L132" t="str">
        <f>VLOOKUP(F132,DiseaseDes!$A$2:$C$289,3,FALSE)</f>
        <v>A</v>
      </c>
    </row>
    <row r="133" spans="1:12">
      <c r="A133" t="str">
        <f>'Hyb Layout'!B135</f>
        <v>US80603148_258567810017_S01_GE1_1200_Jun14_1_4</v>
      </c>
      <c r="B133" t="str">
        <f t="shared" si="9"/>
        <v>258567810017</v>
      </c>
      <c r="C133" t="str">
        <f t="shared" si="10"/>
        <v>1_4</v>
      </c>
      <c r="D133" t="str">
        <f t="shared" si="8"/>
        <v>2585678100171_4</v>
      </c>
      <c r="E133" t="str">
        <f>IF(ISNA(VLOOKUP(D133,'Hyb Layout'!$G$4:$H$291,2,FALSE)),"Unknown",VLOOKUP(D133,'Hyb Layout'!$G$4:$H$291,2,FALSE))</f>
        <v>COO6187A220</v>
      </c>
      <c r="F133" t="str" cm="1">
        <f t="array" ref="F133">VLOOKUP(TRIM(E133),TRIM(BarcodetoCO!$D$3:$E$290),2,FALSE)</f>
        <v>0003660599</v>
      </c>
      <c r="G133" t="str" cm="1">
        <f t="array" ref="G133">IF(ISNA(VLOOKUP(TRIM(F133),TRIM(manifestA!$A$2:$C$145),3,FALSE)),VLOOKUP(TRIM(F133),TRIM(manifestB!$A$2:$C$145),3,FALSE),VLOOKUP(TRIM(F133),TRIM(manifestA!$A$2:$C$145),3,FALSE))</f>
        <v>PDZD903VFZ</v>
      </c>
      <c r="H133" t="str">
        <f>VLOOKUP(G133,GUID!$A$2:$B$181,2,FALSE)</f>
        <v>Essential Tremor</v>
      </c>
      <c r="I133" t="str">
        <f>VLOOKUP(H133,diseaselkup,2,FALSE)</f>
        <v>ET</v>
      </c>
      <c r="J133" t="str">
        <f>VLOOKUP(F133,DiseaseDes!$A$2:$C$289,2,FALSE)</f>
        <v>ET</v>
      </c>
      <c r="K133" s="45" t="str">
        <f t="shared" si="11"/>
        <v>a</v>
      </c>
      <c r="L133" t="str">
        <f>VLOOKUP(F133,DiseaseDes!$A$2:$C$289,3,FALSE)</f>
        <v>A</v>
      </c>
    </row>
    <row r="134" spans="1:12">
      <c r="A134" t="str">
        <f>'Hyb Layout'!B136</f>
        <v>US80603148_258567810017_S01_GE1_1200_Jun14_2_1</v>
      </c>
      <c r="B134" t="str">
        <f t="shared" si="9"/>
        <v>258567810017</v>
      </c>
      <c r="C134" t="str">
        <f t="shared" si="10"/>
        <v>2_1</v>
      </c>
      <c r="D134" t="str">
        <f t="shared" si="8"/>
        <v>2585678100172_1</v>
      </c>
      <c r="E134" t="str">
        <f>IF(ISNA(VLOOKUP(D134,'Hyb Layout'!$G$4:$H$291,2,FALSE)),"Unknown",VLOOKUP(D134,'Hyb Layout'!$G$4:$H$291,2,FALSE))</f>
        <v>COO6187A221</v>
      </c>
      <c r="F134" t="str" cm="1">
        <f t="array" ref="F134">VLOOKUP(TRIM(E134),TRIM(BarcodetoCO!$D$3:$E$290),2,FALSE)</f>
        <v>0003374057</v>
      </c>
      <c r="G134" t="str" cm="1">
        <f t="array" ref="G134">IF(ISNA(VLOOKUP(TRIM(F134),TRIM(manifestA!$A$2:$C$145),3,FALSE)),VLOOKUP(TRIM(F134),TRIM(manifestB!$A$2:$C$145),3,FALSE),VLOOKUP(TRIM(F134),TRIM(manifestA!$A$2:$C$145),3,FALSE))</f>
        <v>PDVY151HDM</v>
      </c>
      <c r="H134" t="str">
        <f>VLOOKUP(G134,GUID!$A$2:$B$181,2,FALSE)</f>
        <v>Parkinson's disease</v>
      </c>
      <c r="I134" t="str">
        <f>VLOOKUP(H134,diseaselkup,2,FALSE)</f>
        <v>PD</v>
      </c>
      <c r="J134" t="str">
        <f>VLOOKUP(F134,DiseaseDes!$A$2:$C$289,2,FALSE)</f>
        <v>PD</v>
      </c>
      <c r="K134" s="45" t="str">
        <f t="shared" si="11"/>
        <v>a</v>
      </c>
      <c r="L134" t="str">
        <f>VLOOKUP(F134,DiseaseDes!$A$2:$C$289,3,FALSE)</f>
        <v>A</v>
      </c>
    </row>
    <row r="135" spans="1:12">
      <c r="A135" t="str">
        <f>'Hyb Layout'!B137</f>
        <v>US80603148_258567810017_S01_GE1_1200_Jun14_2_2</v>
      </c>
      <c r="B135" t="str">
        <f t="shared" si="9"/>
        <v>258567810017</v>
      </c>
      <c r="C135" t="str">
        <f t="shared" si="10"/>
        <v>2_2</v>
      </c>
      <c r="D135" t="str">
        <f t="shared" si="8"/>
        <v>2585678100172_2</v>
      </c>
      <c r="E135" t="str">
        <f>IF(ISNA(VLOOKUP(D135,'Hyb Layout'!$G$4:$H$291,2,FALSE)),"Unknown",VLOOKUP(D135,'Hyb Layout'!$G$4:$H$291,2,FALSE))</f>
        <v>COO6187A222</v>
      </c>
      <c r="F135" t="str" cm="1">
        <f t="array" ref="F135">VLOOKUP(TRIM(E135),TRIM(BarcodetoCO!$D$3:$E$290),2,FALSE)</f>
        <v>0002957573</v>
      </c>
      <c r="G135" t="str" cm="1">
        <f t="array" ref="G135">IF(ISNA(VLOOKUP(TRIM(F135),TRIM(manifestA!$A$2:$C$145),3,FALSE)),VLOOKUP(TRIM(F135),TRIM(manifestB!$A$2:$C$145),3,FALSE),VLOOKUP(TRIM(F135),TRIM(manifestA!$A$2:$C$145),3,FALSE))</f>
        <v>PDGN666HPW</v>
      </c>
      <c r="H135" t="str">
        <f>VLOOKUP(G135,GUID!$A$2:$B$181,2,FALSE)</f>
        <v>No neurological diagnosis</v>
      </c>
      <c r="I135" t="str">
        <f>VLOOKUP(H135,diseaselkup,2,FALSE)</f>
        <v>HC</v>
      </c>
      <c r="J135" t="str">
        <f>VLOOKUP(F135,DiseaseDes!$A$2:$C$289,2,FALSE)</f>
        <v>HC</v>
      </c>
      <c r="K135" s="45" t="str">
        <f t="shared" si="11"/>
        <v>a</v>
      </c>
      <c r="L135" t="str">
        <f>VLOOKUP(F135,DiseaseDes!$A$2:$C$289,3,FALSE)</f>
        <v>A</v>
      </c>
    </row>
    <row r="136" spans="1:12">
      <c r="A136" t="str">
        <f>'Hyb Layout'!B138</f>
        <v>US80603148_258567810017_S01_GE1_1200_Jun14_2_3</v>
      </c>
      <c r="B136" t="str">
        <f t="shared" si="9"/>
        <v>258567810017</v>
      </c>
      <c r="C136" t="str">
        <f t="shared" si="10"/>
        <v>2_3</v>
      </c>
      <c r="D136" t="str">
        <f t="shared" si="8"/>
        <v>2585678100172_3</v>
      </c>
      <c r="E136" t="str">
        <f>IF(ISNA(VLOOKUP(D136,'Hyb Layout'!$G$4:$H$291,2,FALSE)),"Unknown",VLOOKUP(D136,'Hyb Layout'!$G$4:$H$291,2,FALSE))</f>
        <v>COO6187A223</v>
      </c>
      <c r="F136" t="str" cm="1">
        <f t="array" ref="F136">VLOOKUP(TRIM(E136),TRIM(BarcodetoCO!$D$3:$E$290),2,FALSE)</f>
        <v>0003651405</v>
      </c>
      <c r="G136" t="str" cm="1">
        <f t="array" ref="G136">IF(ISNA(VLOOKUP(TRIM(F136),TRIM(manifestA!$A$2:$C$145),3,FALSE)),VLOOKUP(TRIM(F136),TRIM(manifestB!$A$2:$C$145),3,FALSE),VLOOKUP(TRIM(F136),TRIM(manifestA!$A$2:$C$145),3,FALSE))</f>
        <v>PDBK961FJ1</v>
      </c>
      <c r="H136" t="str">
        <f>VLOOKUP(G136,GUID!$A$2:$B$181,2,FALSE)</f>
        <v>Progressive Supranuclear Palsy</v>
      </c>
      <c r="I136" t="str">
        <f>VLOOKUP(H136,diseaselkup,2,FALSE)</f>
        <v>PSP</v>
      </c>
      <c r="J136" t="str">
        <f>VLOOKUP(F136,DiseaseDes!$A$2:$C$289,2,FALSE)</f>
        <v>PSP</v>
      </c>
      <c r="K136" s="45" t="str">
        <f t="shared" si="11"/>
        <v>a</v>
      </c>
      <c r="L136" t="str">
        <f>VLOOKUP(F136,DiseaseDes!$A$2:$C$289,3,FALSE)</f>
        <v>A</v>
      </c>
    </row>
    <row r="137" spans="1:12">
      <c r="A137" t="str">
        <f>'Hyb Layout'!B139</f>
        <v>US80603148_258567810017_S01_GE1_1200_Jun14_2_4</v>
      </c>
      <c r="B137" t="str">
        <f t="shared" si="9"/>
        <v>258567810017</v>
      </c>
      <c r="C137" t="str">
        <f t="shared" si="10"/>
        <v>2_4</v>
      </c>
      <c r="D137" t="str">
        <f t="shared" si="8"/>
        <v>2585678100172_4</v>
      </c>
      <c r="E137" t="str">
        <f>IF(ISNA(VLOOKUP(D137,'Hyb Layout'!$G$4:$H$291,2,FALSE)),"Unknown",VLOOKUP(D137,'Hyb Layout'!$G$4:$H$291,2,FALSE))</f>
        <v>COO6187A224</v>
      </c>
      <c r="F137" t="str" cm="1">
        <f t="array" ref="F137">VLOOKUP(TRIM(E137),TRIM(BarcodetoCO!$D$3:$E$290),2,FALSE)</f>
        <v>0003091339</v>
      </c>
      <c r="G137" t="str" cm="1">
        <f t="array" ref="G137">IF(ISNA(VLOOKUP(TRIM(F137),TRIM(manifestA!$A$2:$C$145),3,FALSE)),VLOOKUP(TRIM(F137),TRIM(manifestB!$A$2:$C$145),3,FALSE),VLOOKUP(TRIM(F137),TRIM(manifestA!$A$2:$C$145),3,FALSE))</f>
        <v>PDNH421JFJ</v>
      </c>
      <c r="H137" t="str">
        <f>VLOOKUP(G137,GUID!$A$2:$B$181,2,FALSE)</f>
        <v>Parkinson's disease</v>
      </c>
      <c r="I137" t="str">
        <f>VLOOKUP(H137,diseaselkup,2,FALSE)</f>
        <v>PD</v>
      </c>
      <c r="J137" t="str">
        <f>VLOOKUP(F137,DiseaseDes!$A$2:$C$289,2,FALSE)</f>
        <v>PD</v>
      </c>
      <c r="K137" s="45" t="str">
        <f t="shared" si="11"/>
        <v>a</v>
      </c>
      <c r="L137" t="str">
        <f>VLOOKUP(F137,DiseaseDes!$A$2:$C$289,3,FALSE)</f>
        <v>A</v>
      </c>
    </row>
    <row r="138" spans="1:12">
      <c r="A138" t="str">
        <f>'Hyb Layout'!B140</f>
        <v>US80603148_258567810018_S01_GE1_1200_Jun14_1_1</v>
      </c>
      <c r="B138" t="str">
        <f t="shared" si="9"/>
        <v>258567810018</v>
      </c>
      <c r="C138" t="str">
        <f t="shared" si="10"/>
        <v>1_1</v>
      </c>
      <c r="D138" t="str">
        <f t="shared" si="8"/>
        <v>2585678100181_1</v>
      </c>
      <c r="E138" t="str">
        <f>IF(ISNA(VLOOKUP(D138,'Hyb Layout'!$G$4:$H$291,2,FALSE)),"Unknown",VLOOKUP(D138,'Hyb Layout'!$G$4:$H$291,2,FALSE))</f>
        <v>COO6187A153</v>
      </c>
      <c r="F138" t="str" cm="1">
        <f t="array" ref="F138">VLOOKUP(TRIM(E138),TRIM(BarcodetoCO!$D$3:$E$290),2,FALSE)</f>
        <v>0003657577</v>
      </c>
      <c r="G138" t="str" cm="1">
        <f t="array" ref="G138">IF(ISNA(VLOOKUP(TRIM(F138),TRIM(manifestA!$A$2:$C$145),3,FALSE)),VLOOKUP(TRIM(F138),TRIM(manifestB!$A$2:$C$145),3,FALSE),VLOOKUP(TRIM(F138),TRIM(manifestA!$A$2:$C$145),3,FALSE))</f>
        <v>PDPP667BJ1</v>
      </c>
      <c r="H138" t="str">
        <f>VLOOKUP(G138,GUID!$A$2:$B$181,2,FALSE)</f>
        <v>Progressive Supranuclear Palsy</v>
      </c>
      <c r="I138" t="str">
        <f>VLOOKUP(H138,diseaselkup,2,FALSE)</f>
        <v>PSP</v>
      </c>
      <c r="J138" t="str">
        <f>VLOOKUP(F138,DiseaseDes!$A$2:$C$289,2,FALSE)</f>
        <v>PSP</v>
      </c>
      <c r="K138" s="45" t="str">
        <f t="shared" si="11"/>
        <v>a</v>
      </c>
      <c r="L138" t="str">
        <f>VLOOKUP(F138,DiseaseDes!$A$2:$C$289,3,FALSE)</f>
        <v>A</v>
      </c>
    </row>
    <row r="139" spans="1:12">
      <c r="A139" t="str">
        <f>'Hyb Layout'!B141</f>
        <v>US80603148_258567810018_S01_GE1_1200_Jun14_1_2</v>
      </c>
      <c r="B139" t="str">
        <f t="shared" si="9"/>
        <v>258567810018</v>
      </c>
      <c r="C139" t="str">
        <f t="shared" si="10"/>
        <v>1_2</v>
      </c>
      <c r="D139" t="str">
        <f t="shared" si="8"/>
        <v>2585678100181_2</v>
      </c>
      <c r="E139" t="str">
        <f>IF(ISNA(VLOOKUP(D139,'Hyb Layout'!$G$4:$H$291,2,FALSE)),"Unknown",VLOOKUP(D139,'Hyb Layout'!$G$4:$H$291,2,FALSE))</f>
        <v>COO6187A154</v>
      </c>
      <c r="F139" t="str" cm="1">
        <f t="array" ref="F139">VLOOKUP(TRIM(E139),TRIM(BarcodetoCO!$D$3:$E$290),2,FALSE)</f>
        <v>0003701799</v>
      </c>
      <c r="G139" t="str" cm="1">
        <f t="array" ref="G139">IF(ISNA(VLOOKUP(TRIM(F139),TRIM(manifestA!$A$2:$C$145),3,FALSE)),VLOOKUP(TRIM(F139),TRIM(manifestB!$A$2:$C$145),3,FALSE),VLOOKUP(TRIM(F139),TRIM(manifestA!$A$2:$C$145),3,FALSE))</f>
        <v>PDPV699HNX</v>
      </c>
      <c r="H139" t="str">
        <f>VLOOKUP(G139,GUID!$A$2:$B$181,2,FALSE)</f>
        <v>Multisystem Atrophy</v>
      </c>
      <c r="I139" t="str">
        <f>VLOOKUP(H139,diseaselkup,2,FALSE)</f>
        <v>MSA</v>
      </c>
      <c r="J139" t="str">
        <f>VLOOKUP(F139,DiseaseDes!$A$2:$C$289,2,FALSE)</f>
        <v>MSA</v>
      </c>
      <c r="K139" s="45" t="str">
        <f t="shared" si="11"/>
        <v>a</v>
      </c>
      <c r="L139" t="str">
        <f>VLOOKUP(F139,DiseaseDes!$A$2:$C$289,3,FALSE)</f>
        <v>A</v>
      </c>
    </row>
    <row r="140" spans="1:12">
      <c r="A140" t="str">
        <f>'Hyb Layout'!B142</f>
        <v>US80603148_258567810018_S01_GE1_1200_Jun14_1_3</v>
      </c>
      <c r="B140" t="str">
        <f t="shared" si="9"/>
        <v>258567810018</v>
      </c>
      <c r="C140" t="str">
        <f t="shared" si="10"/>
        <v>1_3</v>
      </c>
      <c r="D140" t="str">
        <f t="shared" si="8"/>
        <v>2585678100181_3</v>
      </c>
      <c r="E140" t="str">
        <f>IF(ISNA(VLOOKUP(D140,'Hyb Layout'!$G$4:$H$291,2,FALSE)),"Unknown",VLOOKUP(D140,'Hyb Layout'!$G$4:$H$291,2,FALSE))</f>
        <v>COO6187A155</v>
      </c>
      <c r="F140" t="str" cm="1">
        <f t="array" ref="F140">VLOOKUP(TRIM(E140),TRIM(BarcodetoCO!$D$3:$E$290),2,FALSE)</f>
        <v>0003668925</v>
      </c>
      <c r="G140" t="str" cm="1">
        <f t="array" ref="G140">IF(ISNA(VLOOKUP(TRIM(F140),TRIM(manifestA!$A$2:$C$145),3,FALSE)),VLOOKUP(TRIM(F140),TRIM(manifestB!$A$2:$C$145),3,FALSE),VLOOKUP(TRIM(F140),TRIM(manifestA!$A$2:$C$145),3,FALSE))</f>
        <v>PDDN205NVZ</v>
      </c>
      <c r="H140" t="str">
        <f>VLOOKUP(G140,GUID!$A$2:$B$181,2,FALSE)</f>
        <v>Essential Tremor</v>
      </c>
      <c r="I140" t="str">
        <f>VLOOKUP(H140,diseaselkup,2,FALSE)</f>
        <v>ET</v>
      </c>
      <c r="J140" t="str">
        <f>VLOOKUP(F140,DiseaseDes!$A$2:$C$289,2,FALSE)</f>
        <v>ET</v>
      </c>
      <c r="K140" s="45" t="str">
        <f t="shared" si="11"/>
        <v>a</v>
      </c>
      <c r="L140" t="str">
        <f>VLOOKUP(F140,DiseaseDes!$A$2:$C$289,3,FALSE)</f>
        <v>A</v>
      </c>
    </row>
    <row r="141" spans="1:12">
      <c r="A141" t="str">
        <f>'Hyb Layout'!B143</f>
        <v>US80603148_258567810018_S01_GE1_1200_Jun14_1_4</v>
      </c>
      <c r="B141" t="str">
        <f t="shared" si="9"/>
        <v>258567810018</v>
      </c>
      <c r="C141" t="str">
        <f t="shared" si="10"/>
        <v>1_4</v>
      </c>
      <c r="D141" t="str">
        <f t="shared" si="8"/>
        <v>2585678100181_4</v>
      </c>
      <c r="E141" t="str">
        <f>IF(ISNA(VLOOKUP(D141,'Hyb Layout'!$G$4:$H$291,2,FALSE)),"Unknown",VLOOKUP(D141,'Hyb Layout'!$G$4:$H$291,2,FALSE))</f>
        <v>COO6187A156</v>
      </c>
      <c r="F141" t="str" cm="1">
        <f t="array" ref="F141">VLOOKUP(TRIM(E141),TRIM(BarcodetoCO!$D$3:$E$290),2,FALSE)</f>
        <v>0003026921</v>
      </c>
      <c r="G141" t="str" cm="1">
        <f t="array" ref="G141">IF(ISNA(VLOOKUP(TRIM(F141),TRIM(manifestA!$A$2:$C$145),3,FALSE)),VLOOKUP(TRIM(F141),TRIM(manifestB!$A$2:$C$145),3,FALSE),VLOOKUP(TRIM(F141),TRIM(manifestA!$A$2:$C$145),3,FALSE))</f>
        <v>PDEY344PZ6</v>
      </c>
      <c r="H141" t="str">
        <f>VLOOKUP(G141,GUID!$A$2:$B$181,2,FALSE)</f>
        <v>Parkinson's disease</v>
      </c>
      <c r="I141" t="str">
        <f>VLOOKUP(H141,diseaselkup,2,FALSE)</f>
        <v>PD</v>
      </c>
      <c r="J141" t="str">
        <f>VLOOKUP(F141,DiseaseDes!$A$2:$C$289,2,FALSE)</f>
        <v>PD</v>
      </c>
      <c r="K141" s="45" t="str">
        <f t="shared" si="11"/>
        <v>a</v>
      </c>
      <c r="L141" t="str">
        <f>VLOOKUP(F141,DiseaseDes!$A$2:$C$289,3,FALSE)</f>
        <v>A</v>
      </c>
    </row>
    <row r="142" spans="1:12">
      <c r="A142" t="str">
        <f>'Hyb Layout'!B144</f>
        <v>US80603148_258567810018_S01_GE1_1200_Jun14_2_1</v>
      </c>
      <c r="B142" t="str">
        <f t="shared" si="9"/>
        <v>258567810018</v>
      </c>
      <c r="C142" t="str">
        <f t="shared" si="10"/>
        <v>2_1</v>
      </c>
      <c r="D142" t="str">
        <f t="shared" si="8"/>
        <v>2585678100182_1</v>
      </c>
      <c r="E142" t="str">
        <f>IF(ISNA(VLOOKUP(D142,'Hyb Layout'!$G$4:$H$291,2,FALSE)),"Unknown",VLOOKUP(D142,'Hyb Layout'!$G$4:$H$291,2,FALSE))</f>
        <v>COO6187A157</v>
      </c>
      <c r="F142" t="str" cm="1">
        <f t="array" ref="F142">VLOOKUP(TRIM(E142),TRIM(BarcodetoCO!$D$3:$E$290),2,FALSE)</f>
        <v>0002976520</v>
      </c>
      <c r="G142" t="str" cm="1">
        <f t="array" ref="G142">IF(ISNA(VLOOKUP(TRIM(F142),TRIM(manifestA!$A$2:$C$145),3,FALSE)),VLOOKUP(TRIM(F142),TRIM(manifestB!$A$2:$C$145),3,FALSE),VLOOKUP(TRIM(F142),TRIM(manifestA!$A$2:$C$145),3,FALSE))</f>
        <v>PDBC294LL7</v>
      </c>
      <c r="H142" t="str">
        <f>VLOOKUP(G142,GUID!$A$2:$B$181,2,FALSE)</f>
        <v>No neurological diagnosis</v>
      </c>
      <c r="I142" t="str">
        <f>VLOOKUP(H142,diseaselkup,2,FALSE)</f>
        <v>HC</v>
      </c>
      <c r="J142" t="str">
        <f>VLOOKUP(F142,DiseaseDes!$A$2:$C$289,2,FALSE)</f>
        <v>HC</v>
      </c>
      <c r="K142" s="45" t="str">
        <f t="shared" si="11"/>
        <v>a</v>
      </c>
      <c r="L142" t="str">
        <f>VLOOKUP(F142,DiseaseDes!$A$2:$C$289,3,FALSE)</f>
        <v>A</v>
      </c>
    </row>
    <row r="143" spans="1:12">
      <c r="A143" t="str">
        <f>'Hyb Layout'!B145</f>
        <v>US80603148_258567810018_S01_GE1_1200_Jun14_2_2</v>
      </c>
      <c r="B143" t="str">
        <f t="shared" si="9"/>
        <v>258567810018</v>
      </c>
      <c r="C143" t="str">
        <f t="shared" si="10"/>
        <v>2_2</v>
      </c>
      <c r="D143" t="str">
        <f t="shared" si="8"/>
        <v>2585678100182_2</v>
      </c>
      <c r="E143" t="str">
        <f>IF(ISNA(VLOOKUP(D143,'Hyb Layout'!$G$4:$H$291,2,FALSE)),"Unknown",VLOOKUP(D143,'Hyb Layout'!$G$4:$H$291,2,FALSE))</f>
        <v>COO6187A158</v>
      </c>
      <c r="F143" t="str" cm="1">
        <f t="array" ref="F143">VLOOKUP(TRIM(E143),TRIM(BarcodetoCO!$D$3:$E$290),2,FALSE)</f>
        <v>0003136776</v>
      </c>
      <c r="G143" t="str" cm="1">
        <f t="array" ref="G143">IF(ISNA(VLOOKUP(TRIM(F143),TRIM(manifestA!$A$2:$C$145),3,FALSE)),VLOOKUP(TRIM(F143),TRIM(manifestB!$A$2:$C$145),3,FALSE),VLOOKUP(TRIM(F143),TRIM(manifestA!$A$2:$C$145),3,FALSE))</f>
        <v>PDXV426YEG</v>
      </c>
      <c r="H143" t="str">
        <f>VLOOKUP(G143,GUID!$A$2:$B$181,2,FALSE)</f>
        <v>Parkinson's disease</v>
      </c>
      <c r="I143" t="str">
        <f>VLOOKUP(H143,diseaselkup,2,FALSE)</f>
        <v>PD</v>
      </c>
      <c r="J143" t="str">
        <f>VLOOKUP(F143,DiseaseDes!$A$2:$C$289,2,FALSE)</f>
        <v>PD</v>
      </c>
      <c r="K143" s="45" t="str">
        <f t="shared" si="11"/>
        <v>a</v>
      </c>
      <c r="L143" t="str">
        <f>VLOOKUP(F143,DiseaseDes!$A$2:$C$289,3,FALSE)</f>
        <v>A</v>
      </c>
    </row>
    <row r="144" spans="1:12">
      <c r="A144" t="str">
        <f>'Hyb Layout'!B146</f>
        <v>US80603148_258567810018_S01_GE1_1200_Jun14_2_3</v>
      </c>
      <c r="B144" t="str">
        <f t="shared" si="9"/>
        <v>258567810018</v>
      </c>
      <c r="C144" t="str">
        <f t="shared" si="10"/>
        <v>2_3</v>
      </c>
      <c r="D144" t="str">
        <f t="shared" si="8"/>
        <v>2585678100182_3</v>
      </c>
      <c r="E144" t="str">
        <f>IF(ISNA(VLOOKUP(D144,'Hyb Layout'!$G$4:$H$291,2,FALSE)),"Unknown",VLOOKUP(D144,'Hyb Layout'!$G$4:$H$291,2,FALSE))</f>
        <v>COO6187A159</v>
      </c>
      <c r="F144" t="str" cm="1">
        <f t="array" ref="F144">VLOOKUP(TRIM(E144),TRIM(BarcodetoCO!$D$3:$E$290),2,FALSE)</f>
        <v>0003099541</v>
      </c>
      <c r="G144" t="str" cm="1">
        <f t="array" ref="G144">IF(ISNA(VLOOKUP(TRIM(F144),TRIM(manifestA!$A$2:$C$145),3,FALSE)),VLOOKUP(TRIM(F144),TRIM(manifestB!$A$2:$C$145),3,FALSE),VLOOKUP(TRIM(F144),TRIM(manifestA!$A$2:$C$145),3,FALSE))</f>
        <v>PDCH970MXR</v>
      </c>
      <c r="H144" t="str">
        <f>VLOOKUP(G144,GUID!$A$2:$B$181,2,FALSE)</f>
        <v>Parkinson's disease</v>
      </c>
      <c r="I144" t="str">
        <f>VLOOKUP(H144,diseaselkup,2,FALSE)</f>
        <v>PD</v>
      </c>
      <c r="J144" t="str">
        <f>VLOOKUP(F144,DiseaseDes!$A$2:$C$289,2,FALSE)</f>
        <v>PD</v>
      </c>
      <c r="K144" s="45" t="str">
        <f t="shared" si="11"/>
        <v>a</v>
      </c>
      <c r="L144" t="str">
        <f>VLOOKUP(F144,DiseaseDes!$A$2:$C$289,3,FALSE)</f>
        <v>A</v>
      </c>
    </row>
    <row r="145" spans="1:12">
      <c r="A145" t="str">
        <f>'Hyb Layout'!B147</f>
        <v>US80603148_258567810018_S01_GE1_1200_Jun14_2_4</v>
      </c>
      <c r="B145" t="str">
        <f t="shared" si="9"/>
        <v>258567810018</v>
      </c>
      <c r="C145" t="str">
        <f t="shared" si="10"/>
        <v>2_4</v>
      </c>
      <c r="D145" t="str">
        <f t="shared" si="8"/>
        <v>2585678100182_4</v>
      </c>
      <c r="E145" t="str">
        <f>IF(ISNA(VLOOKUP(D145,'Hyb Layout'!$G$4:$H$291,2,FALSE)),"Unknown",VLOOKUP(D145,'Hyb Layout'!$G$4:$H$291,2,FALSE))</f>
        <v>COO6187A160</v>
      </c>
      <c r="F145" t="str" cm="1">
        <f t="array" ref="F145">VLOOKUP(TRIM(E145),TRIM(BarcodetoCO!$D$3:$E$290),2,FALSE)</f>
        <v>0003079515</v>
      </c>
      <c r="G145" t="str" cm="1">
        <f t="array" ref="G145">IF(ISNA(VLOOKUP(TRIM(F145),TRIM(manifestA!$A$2:$C$145),3,FALSE)),VLOOKUP(TRIM(F145),TRIM(manifestB!$A$2:$C$145),3,FALSE),VLOOKUP(TRIM(F145),TRIM(manifestA!$A$2:$C$145),3,FALSE))</f>
        <v>PDLF555AXM</v>
      </c>
      <c r="H145" t="str">
        <f>VLOOKUP(G145,GUID!$A$2:$B$181,2,FALSE)</f>
        <v>No neurological diagnosis</v>
      </c>
      <c r="I145" t="str">
        <f>VLOOKUP(H145,diseaselkup,2,FALSE)</f>
        <v>HC</v>
      </c>
      <c r="J145" t="str">
        <f>VLOOKUP(F145,DiseaseDes!$A$2:$C$289,2,FALSE)</f>
        <v>HC</v>
      </c>
      <c r="K145" s="45" t="str">
        <f t="shared" si="11"/>
        <v>a</v>
      </c>
      <c r="L145" t="str">
        <f>VLOOKUP(F145,DiseaseDes!$A$2:$C$289,3,FALSE)</f>
        <v>A</v>
      </c>
    </row>
    <row r="146" spans="1:12">
      <c r="A146" t="str">
        <f>'Hyb Layout'!B148</f>
        <v>US80603148_258567810019_S01_GE1_1200_Jun14_1_1</v>
      </c>
      <c r="B146" t="str">
        <f t="shared" si="9"/>
        <v>258567810019</v>
      </c>
      <c r="C146" t="str">
        <f t="shared" si="10"/>
        <v>1_1</v>
      </c>
      <c r="D146" t="str">
        <f t="shared" si="8"/>
        <v>2585678100191_1</v>
      </c>
      <c r="E146" t="str">
        <f>IF(ISNA(VLOOKUP(D146,'Hyb Layout'!$G$4:$H$291,2,FALSE)),"Unknown",VLOOKUP(D146,'Hyb Layout'!$G$4:$H$291,2,FALSE))</f>
        <v>COO6187A281</v>
      </c>
      <c r="F146" t="str" cm="1">
        <f t="array" ref="F146">VLOOKUP(TRIM(E146),TRIM(BarcodetoCO!$D$3:$E$290),2,FALSE)</f>
        <v>0003221943</v>
      </c>
      <c r="G146" t="str" cm="1">
        <f t="array" ref="G146">IF(ISNA(VLOOKUP(TRIM(F146),TRIM(manifestA!$A$2:$C$145),3,FALSE)),VLOOKUP(TRIM(F146),TRIM(manifestB!$A$2:$C$145),3,FALSE),VLOOKUP(TRIM(F146),TRIM(manifestA!$A$2:$C$145),3,FALSE))</f>
        <v>PDDR568DKC</v>
      </c>
      <c r="H146" t="str">
        <f>VLOOKUP(G146,GUID!$A$2:$B$181,2,FALSE)</f>
        <v>Parkinson's disease</v>
      </c>
      <c r="I146" t="str">
        <f>VLOOKUP(H146,diseaselkup,2,FALSE)</f>
        <v>PD</v>
      </c>
      <c r="J146" t="str">
        <f>VLOOKUP(F146,DiseaseDes!$A$2:$C$289,2,FALSE)</f>
        <v>PD</v>
      </c>
      <c r="K146" s="45" t="str">
        <f t="shared" si="11"/>
        <v>a</v>
      </c>
      <c r="L146" t="str">
        <f>VLOOKUP(F146,DiseaseDes!$A$2:$C$289,3,FALSE)</f>
        <v>A</v>
      </c>
    </row>
    <row r="147" spans="1:12">
      <c r="A147" t="str">
        <f>'Hyb Layout'!B149</f>
        <v>US80603148_258567810019_S01_GE1_1200_Jun14_1_2</v>
      </c>
      <c r="B147" t="str">
        <f t="shared" si="9"/>
        <v>258567810019</v>
      </c>
      <c r="C147" t="str">
        <f t="shared" si="10"/>
        <v>1_2</v>
      </c>
      <c r="D147" t="str">
        <f t="shared" si="8"/>
        <v>2585678100191_2</v>
      </c>
      <c r="E147" t="str">
        <f>IF(ISNA(VLOOKUP(D147,'Hyb Layout'!$G$4:$H$291,2,FALSE)),"Unknown",VLOOKUP(D147,'Hyb Layout'!$G$4:$H$291,2,FALSE))</f>
        <v>COO6187A282</v>
      </c>
      <c r="F147" t="str" cm="1">
        <f t="array" ref="F147">VLOOKUP(TRIM(E147),TRIM(BarcodetoCO!$D$3:$E$290),2,FALSE)</f>
        <v>0002960107</v>
      </c>
      <c r="G147" t="str" cm="1">
        <f t="array" ref="G147">IF(ISNA(VLOOKUP(TRIM(F147),TRIM(manifestA!$A$2:$C$145),3,FALSE)),VLOOKUP(TRIM(F147),TRIM(manifestB!$A$2:$C$145),3,FALSE),VLOOKUP(TRIM(F147),TRIM(manifestA!$A$2:$C$145),3,FALSE))</f>
        <v>PDPY195KRU</v>
      </c>
      <c r="H147" t="str">
        <f>VLOOKUP(G147,GUID!$A$2:$B$181,2,FALSE)</f>
        <v>Parkinson's disease</v>
      </c>
      <c r="I147" t="str">
        <f>VLOOKUP(H147,diseaselkup,2,FALSE)</f>
        <v>PD</v>
      </c>
      <c r="J147" t="str">
        <f>VLOOKUP(F147,DiseaseDes!$A$2:$C$289,2,FALSE)</f>
        <v>PD</v>
      </c>
      <c r="K147" s="45" t="str">
        <f t="shared" si="11"/>
        <v>a</v>
      </c>
      <c r="L147" t="str">
        <f>VLOOKUP(F147,DiseaseDes!$A$2:$C$289,3,FALSE)</f>
        <v>A</v>
      </c>
    </row>
    <row r="148" spans="1:12">
      <c r="A148" t="str">
        <f>'Hyb Layout'!B150</f>
        <v>US80603148_258567810019_S01_GE1_1200_Jun14_1_3</v>
      </c>
      <c r="B148" t="str">
        <f t="shared" si="9"/>
        <v>258567810019</v>
      </c>
      <c r="C148" t="str">
        <f t="shared" si="10"/>
        <v>1_3</v>
      </c>
      <c r="D148" t="str">
        <f t="shared" si="8"/>
        <v>2585678100191_3</v>
      </c>
      <c r="E148" t="str">
        <f>IF(ISNA(VLOOKUP(D148,'Hyb Layout'!$G$4:$H$291,2,FALSE)),"Unknown",VLOOKUP(D148,'Hyb Layout'!$G$4:$H$291,2,FALSE))</f>
        <v>COO6187A283</v>
      </c>
      <c r="F148" t="str" cm="1">
        <f t="array" ref="F148">VLOOKUP(TRIM(E148),TRIM(BarcodetoCO!$D$3:$E$290),2,FALSE)</f>
        <v>0003674986</v>
      </c>
      <c r="G148" t="str" cm="1">
        <f t="array" ref="G148">IF(ISNA(VLOOKUP(TRIM(F148),TRIM(manifestA!$A$2:$C$145),3,FALSE)),VLOOKUP(TRIM(F148),TRIM(manifestB!$A$2:$C$145),3,FALSE),VLOOKUP(TRIM(F148),TRIM(manifestA!$A$2:$C$145),3,FALSE))</f>
        <v>PDHM048FJG</v>
      </c>
      <c r="H148" t="str">
        <f>VLOOKUP(G148,GUID!$A$2:$B$181,2,FALSE)</f>
        <v>Progressive Supranuclear Palsy</v>
      </c>
      <c r="I148" t="str">
        <f>VLOOKUP(H148,diseaselkup,2,FALSE)</f>
        <v>PSP</v>
      </c>
      <c r="J148" t="str">
        <f>VLOOKUP(F148,DiseaseDes!$A$2:$C$289,2,FALSE)</f>
        <v>PSP</v>
      </c>
      <c r="K148" s="45" t="str">
        <f t="shared" si="11"/>
        <v>a</v>
      </c>
      <c r="L148" t="str">
        <f>VLOOKUP(F148,DiseaseDes!$A$2:$C$289,3,FALSE)</f>
        <v>A</v>
      </c>
    </row>
    <row r="149" spans="1:12">
      <c r="A149" t="str">
        <f>'Hyb Layout'!B151</f>
        <v>US80603148_258567810019_S01_GE1_1200_Jun14_1_4</v>
      </c>
      <c r="B149" t="str">
        <f t="shared" si="9"/>
        <v>258567810019</v>
      </c>
      <c r="C149" t="str">
        <f t="shared" si="10"/>
        <v>1_4</v>
      </c>
      <c r="D149" t="str">
        <f t="shared" si="8"/>
        <v>2585678100191_4</v>
      </c>
      <c r="E149" t="str">
        <f>IF(ISNA(VLOOKUP(D149,'Hyb Layout'!$G$4:$H$291,2,FALSE)),"Unknown",VLOOKUP(D149,'Hyb Layout'!$G$4:$H$291,2,FALSE))</f>
        <v>COO6187A284</v>
      </c>
      <c r="F149" t="str" cm="1">
        <f t="array" ref="F149">VLOOKUP(TRIM(E149),TRIM(BarcodetoCO!$D$3:$E$290),2,FALSE)</f>
        <v>0002338849</v>
      </c>
      <c r="G149" t="str" cm="1">
        <f t="array" ref="G149">IF(ISNA(VLOOKUP(TRIM(F149),TRIM(manifestA!$A$2:$C$145),3,FALSE)),VLOOKUP(TRIM(F149),TRIM(manifestB!$A$2:$C$145),3,FALSE),VLOOKUP(TRIM(F149),TRIM(manifestA!$A$2:$C$145),3,FALSE))</f>
        <v>PDDE129REK</v>
      </c>
      <c r="H149" t="str">
        <f>VLOOKUP(G149,GUID!$A$2:$B$181,2,FALSE)</f>
        <v>No neurological diagnosis</v>
      </c>
      <c r="I149" t="str">
        <f>VLOOKUP(H149,diseaselkup,2,FALSE)</f>
        <v>HC</v>
      </c>
      <c r="J149" t="str">
        <f>VLOOKUP(F149,DiseaseDes!$A$2:$C$289,2,FALSE)</f>
        <v>HC</v>
      </c>
      <c r="K149" s="45" t="str">
        <f t="shared" si="11"/>
        <v>a</v>
      </c>
      <c r="L149" t="str">
        <f>VLOOKUP(F149,DiseaseDes!$A$2:$C$289,3,FALSE)</f>
        <v>A</v>
      </c>
    </row>
    <row r="150" spans="1:12">
      <c r="A150" t="str">
        <f>'Hyb Layout'!B152</f>
        <v>US80603148_258567810019_S01_GE1_1200_Jun14_2_1</v>
      </c>
      <c r="B150" t="str">
        <f t="shared" si="9"/>
        <v>258567810019</v>
      </c>
      <c r="C150" t="str">
        <f t="shared" si="10"/>
        <v>2_1</v>
      </c>
      <c r="D150" t="str">
        <f t="shared" si="8"/>
        <v>2585678100192_1</v>
      </c>
      <c r="E150" t="str">
        <f>IF(ISNA(VLOOKUP(D150,'Hyb Layout'!$G$4:$H$291,2,FALSE)),"Unknown",VLOOKUP(D150,'Hyb Layout'!$G$4:$H$291,2,FALSE))</f>
        <v>COO6187A285</v>
      </c>
      <c r="F150" t="str" cm="1">
        <f t="array" ref="F150">VLOOKUP(TRIM(E150),TRIM(BarcodetoCO!$D$3:$E$290),2,FALSE)</f>
        <v>0003648999</v>
      </c>
      <c r="G150" t="str" cm="1">
        <f t="array" ref="G150">IF(ISNA(VLOOKUP(TRIM(F150),TRIM(manifestA!$A$2:$C$145),3,FALSE)),VLOOKUP(TRIM(F150),TRIM(manifestB!$A$2:$C$145),3,FALSE),VLOOKUP(TRIM(F150),TRIM(manifestA!$A$2:$C$145),3,FALSE))</f>
        <v>PDKV064XUJ</v>
      </c>
      <c r="H150" t="str">
        <f>VLOOKUP(G150,GUID!$A$2:$B$181,2,FALSE)</f>
        <v>Essential Tremor</v>
      </c>
      <c r="I150" t="str">
        <f>VLOOKUP(H150,diseaselkup,2,FALSE)</f>
        <v>ET</v>
      </c>
      <c r="J150" t="str">
        <f>VLOOKUP(F150,DiseaseDes!$A$2:$C$289,2,FALSE)</f>
        <v>ET</v>
      </c>
      <c r="K150" s="45" t="str">
        <f t="shared" si="11"/>
        <v>a</v>
      </c>
      <c r="L150" t="str">
        <f>VLOOKUP(F150,DiseaseDes!$A$2:$C$289,3,FALSE)</f>
        <v>A</v>
      </c>
    </row>
    <row r="151" spans="1:12">
      <c r="A151" t="str">
        <f>'Hyb Layout'!B153</f>
        <v>US80603148_258567810019_S01_GE1_1200_Jun14_2_2</v>
      </c>
      <c r="B151" t="str">
        <f t="shared" si="9"/>
        <v>258567810019</v>
      </c>
      <c r="C151" t="str">
        <f t="shared" si="10"/>
        <v>2_2</v>
      </c>
      <c r="D151" t="str">
        <f t="shared" si="8"/>
        <v>2585678100192_2</v>
      </c>
      <c r="E151" t="str">
        <f>IF(ISNA(VLOOKUP(D151,'Hyb Layout'!$G$4:$H$291,2,FALSE)),"Unknown",VLOOKUP(D151,'Hyb Layout'!$G$4:$H$291,2,FALSE))</f>
        <v>COO6187A286</v>
      </c>
      <c r="F151" t="str" cm="1">
        <f t="array" ref="F151">VLOOKUP(TRIM(E151),TRIM(BarcodetoCO!$D$3:$E$290),2,FALSE)</f>
        <v>0003388702</v>
      </c>
      <c r="G151" t="str" cm="1">
        <f t="array" ref="G151">IF(ISNA(VLOOKUP(TRIM(F151),TRIM(manifestA!$A$2:$C$145),3,FALSE)),VLOOKUP(TRIM(F151),TRIM(manifestB!$A$2:$C$145),3,FALSE),VLOOKUP(TRIM(F151),TRIM(manifestA!$A$2:$C$145),3,FALSE))</f>
        <v>PDEW655UUP</v>
      </c>
      <c r="H151" t="str">
        <f>VLOOKUP(G151,GUID!$A$2:$B$181,2,FALSE)</f>
        <v>Parkinson's disease</v>
      </c>
      <c r="I151" t="str">
        <f>VLOOKUP(H151,diseaselkup,2,FALSE)</f>
        <v>PD</v>
      </c>
      <c r="J151" t="str">
        <f>VLOOKUP(F151,DiseaseDes!$A$2:$C$289,2,FALSE)</f>
        <v>PD</v>
      </c>
      <c r="K151" s="45" t="str">
        <f t="shared" si="11"/>
        <v>a</v>
      </c>
      <c r="L151" t="str">
        <f>VLOOKUP(F151,DiseaseDes!$A$2:$C$289,3,FALSE)</f>
        <v>A</v>
      </c>
    </row>
    <row r="152" spans="1:12">
      <c r="A152" t="str">
        <f>'Hyb Layout'!B154</f>
        <v>US80603148_258567810019_S01_GE1_1200_Jun14_2_3</v>
      </c>
      <c r="B152" t="str">
        <f t="shared" si="9"/>
        <v>258567810019</v>
      </c>
      <c r="C152" t="str">
        <f t="shared" si="10"/>
        <v>2_3</v>
      </c>
      <c r="D152" t="str">
        <f t="shared" si="8"/>
        <v>2585678100192_3</v>
      </c>
      <c r="E152" t="str">
        <f>IF(ISNA(VLOOKUP(D152,'Hyb Layout'!$G$4:$H$291,2,FALSE)),"Unknown",VLOOKUP(D152,'Hyb Layout'!$G$4:$H$291,2,FALSE))</f>
        <v>COO6187A287</v>
      </c>
      <c r="F152" t="str" cm="1">
        <f t="array" ref="F152">VLOOKUP(TRIM(E152),TRIM(BarcodetoCO!$D$3:$E$290),2,FALSE)</f>
        <v>0003000708</v>
      </c>
      <c r="G152" t="str" cm="1">
        <f t="array" ref="G152">IF(ISNA(VLOOKUP(TRIM(F152),TRIM(manifestA!$A$2:$C$145),3,FALSE)),VLOOKUP(TRIM(F152),TRIM(manifestB!$A$2:$C$145),3,FALSE),VLOOKUP(TRIM(F152),TRIM(manifestA!$A$2:$C$145),3,FALSE))</f>
        <v>PDBR042ZHH</v>
      </c>
      <c r="H152" t="str">
        <f>VLOOKUP(G152,GUID!$A$2:$B$181,2,FALSE)</f>
        <v>Parkinson's disease</v>
      </c>
      <c r="I152" t="str">
        <f>VLOOKUP(H152,diseaselkup,2,FALSE)</f>
        <v>PD</v>
      </c>
      <c r="J152" t="str">
        <f>VLOOKUP(F152,DiseaseDes!$A$2:$C$289,2,FALSE)</f>
        <v>PD</v>
      </c>
      <c r="K152" s="45" t="str">
        <f t="shared" si="11"/>
        <v>a</v>
      </c>
      <c r="L152" t="str">
        <f>VLOOKUP(F152,DiseaseDes!$A$2:$C$289,3,FALSE)</f>
        <v>A</v>
      </c>
    </row>
    <row r="153" spans="1:12">
      <c r="A153" t="str">
        <f>'Hyb Layout'!B155</f>
        <v>US80603148_258567810019_S01_GE1_1200_Jun14_2_4</v>
      </c>
      <c r="B153" t="str">
        <f t="shared" si="9"/>
        <v>258567810019</v>
      </c>
      <c r="C153" t="str">
        <f t="shared" si="10"/>
        <v>2_4</v>
      </c>
      <c r="D153" t="str">
        <f t="shared" si="8"/>
        <v>2585678100192_4</v>
      </c>
      <c r="E153" t="str">
        <f>IF(ISNA(VLOOKUP(D153,'Hyb Layout'!$G$4:$H$291,2,FALSE)),"Unknown",VLOOKUP(D153,'Hyb Layout'!$G$4:$H$291,2,FALSE))</f>
        <v>COO6187A288</v>
      </c>
      <c r="F153" t="str" cm="1">
        <f t="array" ref="F153">VLOOKUP(TRIM(E153),TRIM(BarcodetoCO!$D$3:$E$290),2,FALSE)</f>
        <v>0003008535</v>
      </c>
      <c r="G153" t="str" cm="1">
        <f t="array" ref="G153">IF(ISNA(VLOOKUP(TRIM(F153),TRIM(manifestA!$A$2:$C$145),3,FALSE)),VLOOKUP(TRIM(F153),TRIM(manifestB!$A$2:$C$145),3,FALSE),VLOOKUP(TRIM(F153),TRIM(manifestA!$A$2:$C$145),3,FALSE))</f>
        <v>PDJG231XXR</v>
      </c>
      <c r="H153" t="str">
        <f>VLOOKUP(G153,GUID!$A$2:$B$181,2,FALSE)</f>
        <v>Progressive Supranuclear Palsy</v>
      </c>
      <c r="I153" t="str">
        <f>VLOOKUP(H153,diseaselkup,2,FALSE)</f>
        <v>PSP</v>
      </c>
      <c r="J153" t="str">
        <f>VLOOKUP(F153,DiseaseDes!$A$2:$C$289,2,FALSE)</f>
        <v>PSP</v>
      </c>
      <c r="K153" s="45" t="str">
        <f t="shared" si="11"/>
        <v>a</v>
      </c>
      <c r="L153" t="str">
        <f>VLOOKUP(F153,DiseaseDes!$A$2:$C$289,3,FALSE)</f>
        <v>A</v>
      </c>
    </row>
    <row r="154" spans="1:12">
      <c r="A154" t="str">
        <f>'Hyb Layout'!B156</f>
        <v>US80603148_258567810020_S01_GE1_1200_Jun14_1_1</v>
      </c>
      <c r="B154" t="str">
        <f t="shared" si="9"/>
        <v>258567810020</v>
      </c>
      <c r="C154" t="str">
        <f t="shared" si="10"/>
        <v>1_1</v>
      </c>
      <c r="D154" t="str">
        <f t="shared" si="8"/>
        <v>2585678100201_1</v>
      </c>
      <c r="E154" t="str">
        <f>IF(ISNA(VLOOKUP(D154,'Hyb Layout'!$G$4:$H$291,2,FALSE)),"Unknown",VLOOKUP(D154,'Hyb Layout'!$G$4:$H$291,2,FALSE))</f>
        <v>COO6187A177</v>
      </c>
      <c r="F154" t="str" cm="1">
        <f t="array" ref="F154">VLOOKUP(TRIM(E154),TRIM(BarcodetoCO!$D$3:$E$290),2,FALSE)</f>
        <v>0003026876</v>
      </c>
      <c r="G154" t="str" cm="1">
        <f t="array" ref="G154">IF(ISNA(VLOOKUP(TRIM(F154),TRIM(manifestA!$A$2:$C$145),3,FALSE)),VLOOKUP(TRIM(F154),TRIM(manifestB!$A$2:$C$145),3,FALSE),VLOOKUP(TRIM(F154),TRIM(manifestA!$A$2:$C$145),3,FALSE))</f>
        <v>PDJN970KNB</v>
      </c>
      <c r="H154" t="str">
        <f>VLOOKUP(G154,GUID!$A$2:$B$181,2,FALSE)</f>
        <v>Parkinson's disease</v>
      </c>
      <c r="I154" t="str">
        <f>VLOOKUP(H154,diseaselkup,2,FALSE)</f>
        <v>PD</v>
      </c>
      <c r="J154" t="str">
        <f>VLOOKUP(F154,DiseaseDes!$A$2:$C$289,2,FALSE)</f>
        <v>PD</v>
      </c>
      <c r="K154" s="45" t="str">
        <f t="shared" si="11"/>
        <v>a</v>
      </c>
      <c r="L154" t="str">
        <f>VLOOKUP(F154,DiseaseDes!$A$2:$C$289,3,FALSE)</f>
        <v>A</v>
      </c>
    </row>
    <row r="155" spans="1:12">
      <c r="A155" t="str">
        <f>'Hyb Layout'!B157</f>
        <v>US80603148_258567810020_S01_GE1_1200_Jun14_1_2</v>
      </c>
      <c r="B155" t="str">
        <f t="shared" si="9"/>
        <v>258567810020</v>
      </c>
      <c r="C155" t="str">
        <f t="shared" si="10"/>
        <v>1_2</v>
      </c>
      <c r="D155" t="str">
        <f t="shared" si="8"/>
        <v>2585678100201_2</v>
      </c>
      <c r="E155" t="str">
        <f>IF(ISNA(VLOOKUP(D155,'Hyb Layout'!$G$4:$H$291,2,FALSE)),"Unknown",VLOOKUP(D155,'Hyb Layout'!$G$4:$H$291,2,FALSE))</f>
        <v>COO6187A178</v>
      </c>
      <c r="F155" t="str" cm="1">
        <f t="array" ref="F155">VLOOKUP(TRIM(E155),TRIM(BarcodetoCO!$D$3:$E$290),2,FALSE)</f>
        <v>0004235762</v>
      </c>
      <c r="G155" t="str" cm="1">
        <f t="array" ref="G155">IF(ISNA(VLOOKUP(TRIM(F155),TRIM(manifestA!$A$2:$C$145),3,FALSE)),VLOOKUP(TRIM(F155),TRIM(manifestB!$A$2:$C$145),3,FALSE),VLOOKUP(TRIM(F155),TRIM(manifestA!$A$2:$C$145),3,FALSE))</f>
        <v>PDDU389WVV</v>
      </c>
      <c r="H155" t="str">
        <f>VLOOKUP(G155,GUID!$A$2:$B$181,2,FALSE)</f>
        <v>Multisystem Atrophy</v>
      </c>
      <c r="I155" t="str">
        <f>VLOOKUP(H155,diseaselkup,2,FALSE)</f>
        <v>MSA</v>
      </c>
      <c r="J155" t="str">
        <f>VLOOKUP(F155,DiseaseDes!$A$2:$C$289,2,FALSE)</f>
        <v>MSA</v>
      </c>
      <c r="K155" s="45" t="str">
        <f t="shared" si="11"/>
        <v>a</v>
      </c>
      <c r="L155" t="str">
        <f>VLOOKUP(F155,DiseaseDes!$A$2:$C$289,3,FALSE)</f>
        <v>A</v>
      </c>
    </row>
    <row r="156" spans="1:12">
      <c r="A156" t="str">
        <f>'Hyb Layout'!B158</f>
        <v>US80603148_258567810020_S01_GE1_1200_Jun14_1_3</v>
      </c>
      <c r="B156" t="str">
        <f t="shared" si="9"/>
        <v>258567810020</v>
      </c>
      <c r="C156" t="str">
        <f t="shared" si="10"/>
        <v>1_3</v>
      </c>
      <c r="D156" t="str">
        <f t="shared" si="8"/>
        <v>2585678100201_3</v>
      </c>
      <c r="E156" t="str">
        <f>IF(ISNA(VLOOKUP(D156,'Hyb Layout'!$G$4:$H$291,2,FALSE)),"Unknown",VLOOKUP(D156,'Hyb Layout'!$G$4:$H$291,2,FALSE))</f>
        <v>COO6187A179</v>
      </c>
      <c r="F156" t="str" cm="1">
        <f t="array" ref="F156">VLOOKUP(TRIM(E156),TRIM(BarcodetoCO!$D$3:$E$290),2,FALSE)</f>
        <v>0003654813</v>
      </c>
      <c r="G156" t="str" cm="1">
        <f t="array" ref="G156">IF(ISNA(VLOOKUP(TRIM(F156),TRIM(manifestA!$A$2:$C$145),3,FALSE)),VLOOKUP(TRIM(F156),TRIM(manifestB!$A$2:$C$145),3,FALSE),VLOOKUP(TRIM(F156),TRIM(manifestA!$A$2:$C$145),3,FALSE))</f>
        <v>PDGR591PBL</v>
      </c>
      <c r="H156" t="str">
        <f>VLOOKUP(G156,GUID!$A$2:$B$181,2,FALSE)</f>
        <v>Progressive Supranuclear Palsy</v>
      </c>
      <c r="I156" t="str">
        <f>VLOOKUP(H156,diseaselkup,2,FALSE)</f>
        <v>PSP</v>
      </c>
      <c r="J156" t="str">
        <f>VLOOKUP(F156,DiseaseDes!$A$2:$C$289,2,FALSE)</f>
        <v>PSP</v>
      </c>
      <c r="K156" s="45" t="str">
        <f t="shared" si="11"/>
        <v>a</v>
      </c>
      <c r="L156" t="str">
        <f>VLOOKUP(F156,DiseaseDes!$A$2:$C$289,3,FALSE)</f>
        <v>A</v>
      </c>
    </row>
    <row r="157" spans="1:12">
      <c r="A157" t="str">
        <f>'Hyb Layout'!B159</f>
        <v>US80603148_258567810020_S01_GE1_1200_Jun14_1_4</v>
      </c>
      <c r="B157" t="str">
        <f t="shared" si="9"/>
        <v>258567810020</v>
      </c>
      <c r="C157" t="str">
        <f t="shared" si="10"/>
        <v>1_4</v>
      </c>
      <c r="D157" t="str">
        <f t="shared" si="8"/>
        <v>2585678100201_4</v>
      </c>
      <c r="E157" t="str">
        <f>IF(ISNA(VLOOKUP(D157,'Hyb Layout'!$G$4:$H$291,2,FALSE)),"Unknown",VLOOKUP(D157,'Hyb Layout'!$G$4:$H$291,2,FALSE))</f>
        <v>COO6187A180</v>
      </c>
      <c r="F157" t="str" cm="1">
        <f t="array" ref="F157">VLOOKUP(TRIM(E157),TRIM(BarcodetoCO!$D$3:$E$290),2,FALSE)</f>
        <v>0003083697</v>
      </c>
      <c r="G157" t="str" cm="1">
        <f t="array" ref="G157">IF(ISNA(VLOOKUP(TRIM(F157),TRIM(manifestA!$A$2:$C$145),3,FALSE)),VLOOKUP(TRIM(F157),TRIM(manifestB!$A$2:$C$145),3,FALSE),VLOOKUP(TRIM(F157),TRIM(manifestA!$A$2:$C$145),3,FALSE))</f>
        <v>PDWH237JMQ</v>
      </c>
      <c r="H157" t="str">
        <f>VLOOKUP(G157,GUID!$A$2:$B$181,2,FALSE)</f>
        <v>No neurological diagnosis</v>
      </c>
      <c r="I157" t="str">
        <f>VLOOKUP(H157,diseaselkup,2,FALSE)</f>
        <v>HC</v>
      </c>
      <c r="J157" t="str">
        <f>VLOOKUP(F157,DiseaseDes!$A$2:$C$289,2,FALSE)</f>
        <v>HC</v>
      </c>
      <c r="K157" s="45" t="str">
        <f t="shared" si="11"/>
        <v>a</v>
      </c>
      <c r="L157" t="str">
        <f>VLOOKUP(F157,DiseaseDes!$A$2:$C$289,3,FALSE)</f>
        <v>A</v>
      </c>
    </row>
    <row r="158" spans="1:12">
      <c r="A158" t="str">
        <f>'Hyb Layout'!B160</f>
        <v>US80603148_258567810020_S01_GE1_1200_Jun14_2_1</v>
      </c>
      <c r="B158" t="str">
        <f t="shared" si="9"/>
        <v>258567810020</v>
      </c>
      <c r="C158" t="str">
        <f t="shared" si="10"/>
        <v>2_1</v>
      </c>
      <c r="D158" t="str">
        <f t="shared" si="8"/>
        <v>2585678100202_1</v>
      </c>
      <c r="E158" t="str">
        <f>IF(ISNA(VLOOKUP(D158,'Hyb Layout'!$G$4:$H$291,2,FALSE)),"Unknown",VLOOKUP(D158,'Hyb Layout'!$G$4:$H$291,2,FALSE))</f>
        <v>COO6187A181</v>
      </c>
      <c r="F158" t="str" cm="1">
        <f t="array" ref="F158">VLOOKUP(TRIM(E158),TRIM(BarcodetoCO!$D$3:$E$290),2,FALSE)</f>
        <v>0003442313</v>
      </c>
      <c r="G158" t="str" cm="1">
        <f t="array" ref="G158">IF(ISNA(VLOOKUP(TRIM(F158),TRIM(manifestA!$A$2:$C$145),3,FALSE)),VLOOKUP(TRIM(F158),TRIM(manifestB!$A$2:$C$145),3,FALSE),VLOOKUP(TRIM(F158),TRIM(manifestA!$A$2:$C$145),3,FALSE))</f>
        <v>PDHG410GWH</v>
      </c>
      <c r="H158" t="str">
        <f>VLOOKUP(G158,GUID!$A$2:$B$181,2,FALSE)</f>
        <v>Parkinson's disease</v>
      </c>
      <c r="I158" t="str">
        <f>VLOOKUP(H158,diseaselkup,2,FALSE)</f>
        <v>PD</v>
      </c>
      <c r="J158" t="str">
        <f>VLOOKUP(F158,DiseaseDes!$A$2:$C$289,2,FALSE)</f>
        <v>PD</v>
      </c>
      <c r="K158" s="45" t="str">
        <f t="shared" si="11"/>
        <v>a</v>
      </c>
      <c r="L158" t="str">
        <f>VLOOKUP(F158,DiseaseDes!$A$2:$C$289,3,FALSE)</f>
        <v>A</v>
      </c>
    </row>
    <row r="159" spans="1:12">
      <c r="A159" t="str">
        <f>'Hyb Layout'!B161</f>
        <v>US80603148_258567810020_S01_GE1_1200_Jun14_2_2</v>
      </c>
      <c r="B159" t="str">
        <f t="shared" si="9"/>
        <v>258567810020</v>
      </c>
      <c r="C159" t="str">
        <f t="shared" si="10"/>
        <v>2_2</v>
      </c>
      <c r="D159" t="str">
        <f t="shared" si="8"/>
        <v>2585678100202_2</v>
      </c>
      <c r="E159" t="str">
        <f>IF(ISNA(VLOOKUP(D159,'Hyb Layout'!$G$4:$H$291,2,FALSE)),"Unknown",VLOOKUP(D159,'Hyb Layout'!$G$4:$H$291,2,FALSE))</f>
        <v>COO6187A182</v>
      </c>
      <c r="F159" t="str" cm="1">
        <f t="array" ref="F159">VLOOKUP(TRIM(E159),TRIM(BarcodetoCO!$D$3:$E$290),2,FALSE)</f>
        <v>0003014652</v>
      </c>
      <c r="G159" t="str" cm="1">
        <f t="array" ref="G159">IF(ISNA(VLOOKUP(TRIM(F159),TRIM(manifestA!$A$2:$C$145),3,FALSE)),VLOOKUP(TRIM(F159),TRIM(manifestB!$A$2:$C$145),3,FALSE),VLOOKUP(TRIM(F159),TRIM(manifestA!$A$2:$C$145),3,FALSE))</f>
        <v>PDFE792DK0</v>
      </c>
      <c r="H159" t="str">
        <f>VLOOKUP(G159,GUID!$A$2:$B$181,2,FALSE)</f>
        <v>No neurological diagnosis</v>
      </c>
      <c r="I159" t="str">
        <f>VLOOKUP(H159,diseaselkup,2,FALSE)</f>
        <v>HC</v>
      </c>
      <c r="J159" t="str">
        <f>VLOOKUP(F159,DiseaseDes!$A$2:$C$289,2,FALSE)</f>
        <v>HC</v>
      </c>
      <c r="K159" s="45" t="str">
        <f t="shared" si="11"/>
        <v>a</v>
      </c>
      <c r="L159" t="str">
        <f>VLOOKUP(F159,DiseaseDes!$A$2:$C$289,3,FALSE)</f>
        <v>A</v>
      </c>
    </row>
    <row r="160" spans="1:12">
      <c r="A160" t="str">
        <f>'Hyb Layout'!B162</f>
        <v>US80603148_258567810020_S01_GE1_1200_Jun14_2_3</v>
      </c>
      <c r="B160" t="str">
        <f t="shared" si="9"/>
        <v>258567810020</v>
      </c>
      <c r="C160" t="str">
        <f t="shared" si="10"/>
        <v>2_3</v>
      </c>
      <c r="D160" t="str">
        <f t="shared" si="8"/>
        <v>2585678100202_3</v>
      </c>
      <c r="E160" t="str">
        <f>IF(ISNA(VLOOKUP(D160,'Hyb Layout'!$G$4:$H$291,2,FALSE)),"Unknown",VLOOKUP(D160,'Hyb Layout'!$G$4:$H$291,2,FALSE))</f>
        <v>COO6187A183</v>
      </c>
      <c r="F160" t="str" cm="1">
        <f t="array" ref="F160">VLOOKUP(TRIM(E160),TRIM(BarcodetoCO!$D$3:$E$290),2,FALSE)</f>
        <v>0003014977</v>
      </c>
      <c r="G160" t="str" cm="1">
        <f t="array" ref="G160">IF(ISNA(VLOOKUP(TRIM(F160),TRIM(manifestA!$A$2:$C$145),3,FALSE)),VLOOKUP(TRIM(F160),TRIM(manifestB!$A$2:$C$145),3,FALSE),VLOOKUP(TRIM(F160),TRIM(manifestA!$A$2:$C$145),3,FALSE))</f>
        <v>PDWV122CF1</v>
      </c>
      <c r="H160" t="str">
        <f>VLOOKUP(G160,GUID!$A$2:$B$181,2,FALSE)</f>
        <v>Parkinson's disease</v>
      </c>
      <c r="I160" t="str">
        <f>VLOOKUP(H160,diseaselkup,2,FALSE)</f>
        <v>PD</v>
      </c>
      <c r="J160" t="str">
        <f>VLOOKUP(F160,DiseaseDes!$A$2:$C$289,2,FALSE)</f>
        <v>PD</v>
      </c>
      <c r="K160" s="45" t="str">
        <f t="shared" si="11"/>
        <v>a</v>
      </c>
      <c r="L160" t="str">
        <f>VLOOKUP(F160,DiseaseDes!$A$2:$C$289,3,FALSE)</f>
        <v>A</v>
      </c>
    </row>
    <row r="161" spans="1:12">
      <c r="A161" t="str">
        <f>'Hyb Layout'!B163</f>
        <v>US80603148_258567810020_S01_GE1_1200_Jun14_2_4</v>
      </c>
      <c r="B161" t="str">
        <f t="shared" si="9"/>
        <v>258567810020</v>
      </c>
      <c r="C161" t="str">
        <f t="shared" si="10"/>
        <v>2_4</v>
      </c>
      <c r="D161" t="str">
        <f t="shared" si="8"/>
        <v>2585678100202_4</v>
      </c>
      <c r="E161" t="str">
        <f>IF(ISNA(VLOOKUP(D161,'Hyb Layout'!$G$4:$H$291,2,FALSE)),"Unknown",VLOOKUP(D161,'Hyb Layout'!$G$4:$H$291,2,FALSE))</f>
        <v>COO6187A184</v>
      </c>
      <c r="F161" t="str" cm="1">
        <f t="array" ref="F161">VLOOKUP(TRIM(E161),TRIM(BarcodetoCO!$D$3:$E$290),2,FALSE)</f>
        <v>0001055061</v>
      </c>
      <c r="G161" t="str" cm="1">
        <f t="array" ref="G161">IF(ISNA(VLOOKUP(TRIM(F161),TRIM(manifestA!$A$2:$C$145),3,FALSE)),VLOOKUP(TRIM(F161),TRIM(manifestB!$A$2:$C$145),3,FALSE),VLOOKUP(TRIM(F161),TRIM(manifestA!$A$2:$C$145),3,FALSE))</f>
        <v>PDFD062BTW</v>
      </c>
      <c r="H161" t="str">
        <f>VLOOKUP(G161,GUID!$A$2:$B$181,2,FALSE)</f>
        <v>No neurological diagnosis</v>
      </c>
      <c r="I161" t="str">
        <f>VLOOKUP(H161,diseaselkup,2,FALSE)</f>
        <v>HC</v>
      </c>
      <c r="J161" t="str">
        <f>VLOOKUP(F161,DiseaseDes!$A$2:$C$289,2,FALSE)</f>
        <v>HC</v>
      </c>
      <c r="K161" s="45" t="str">
        <f t="shared" si="11"/>
        <v>a</v>
      </c>
      <c r="L161" t="str">
        <f>VLOOKUP(F161,DiseaseDes!$A$2:$C$289,3,FALSE)</f>
        <v>A</v>
      </c>
    </row>
    <row r="162" spans="1:12">
      <c r="A162" t="str">
        <f>'Hyb Layout'!B164</f>
        <v>US80603148_258567810021_S01_GE1_1200_Jun14_1_1</v>
      </c>
      <c r="B162" t="str">
        <f t="shared" si="9"/>
        <v>258567810021</v>
      </c>
      <c r="C162" t="str">
        <f t="shared" si="10"/>
        <v>1_1</v>
      </c>
      <c r="D162" t="str">
        <f t="shared" si="8"/>
        <v>2585678100211_1</v>
      </c>
      <c r="E162" t="str">
        <f>IF(ISNA(VLOOKUP(D162,'Hyb Layout'!$G$4:$H$291,2,FALSE)),"Unknown",VLOOKUP(D162,'Hyb Layout'!$G$4:$H$291,2,FALSE))</f>
        <v>COO6187A121</v>
      </c>
      <c r="F162" t="str" cm="1">
        <f t="array" ref="F162">VLOOKUP(TRIM(E162),TRIM(BarcodetoCO!$D$3:$E$290),2,FALSE)</f>
        <v>0003658563</v>
      </c>
      <c r="G162" t="str" cm="1">
        <f t="array" ref="G162">IF(ISNA(VLOOKUP(TRIM(F162),TRIM(manifestA!$A$2:$C$145),3,FALSE)),VLOOKUP(TRIM(F162),TRIM(manifestB!$A$2:$C$145),3,FALSE),VLOOKUP(TRIM(F162),TRIM(manifestA!$A$2:$C$145),3,FALSE))</f>
        <v>PDBD207ERC</v>
      </c>
      <c r="H162" t="str">
        <f>VLOOKUP(G162,GUID!$A$2:$B$181,2,FALSE)</f>
        <v>No neurological diagnosis</v>
      </c>
      <c r="I162" t="str">
        <f>VLOOKUP(H162,diseaselkup,2,FALSE)</f>
        <v>HC</v>
      </c>
      <c r="J162" t="str">
        <f>VLOOKUP(F162,DiseaseDes!$A$2:$C$289,2,FALSE)</f>
        <v>HC</v>
      </c>
      <c r="K162" s="45" t="str">
        <f t="shared" si="11"/>
        <v>a</v>
      </c>
      <c r="L162" t="str">
        <f>VLOOKUP(F162,DiseaseDes!$A$2:$C$289,3,FALSE)</f>
        <v>B</v>
      </c>
    </row>
    <row r="163" spans="1:12">
      <c r="A163" t="str">
        <f>'Hyb Layout'!B165</f>
        <v>US80603148_258567810021_S01_GE1_1200_Jun14_1_2</v>
      </c>
      <c r="B163" t="str">
        <f t="shared" si="9"/>
        <v>258567810021</v>
      </c>
      <c r="C163" t="str">
        <f t="shared" si="10"/>
        <v>1_2</v>
      </c>
      <c r="D163" t="str">
        <f t="shared" si="8"/>
        <v>2585678100211_2</v>
      </c>
      <c r="E163" t="str">
        <f>IF(ISNA(VLOOKUP(D163,'Hyb Layout'!$G$4:$H$291,2,FALSE)),"Unknown",VLOOKUP(D163,'Hyb Layout'!$G$4:$H$291,2,FALSE))</f>
        <v>COO6187A122</v>
      </c>
      <c r="F163" t="str" cm="1">
        <f t="array" ref="F163">VLOOKUP(TRIM(E163),TRIM(BarcodetoCO!$D$3:$E$290),2,FALSE)</f>
        <v>0003643464</v>
      </c>
      <c r="G163" t="str" cm="1">
        <f t="array" ref="G163">IF(ISNA(VLOOKUP(TRIM(F163),TRIM(manifestA!$A$2:$C$145),3,FALSE)),VLOOKUP(TRIM(F163),TRIM(manifestB!$A$2:$C$145),3,FALSE),VLOOKUP(TRIM(F163),TRIM(manifestA!$A$2:$C$145),3,FALSE))</f>
        <v>PDAA503EF5</v>
      </c>
      <c r="H163" t="str">
        <f>VLOOKUP(G163,GUID!$A$2:$B$181,2,FALSE)</f>
        <v>Parkinson's disease</v>
      </c>
      <c r="I163" t="str">
        <f>VLOOKUP(H163,diseaselkup,2,FALSE)</f>
        <v>PD</v>
      </c>
      <c r="J163" t="str">
        <f>VLOOKUP(F163,DiseaseDes!$A$2:$C$289,2,FALSE)</f>
        <v>PD</v>
      </c>
      <c r="K163" s="45" t="str">
        <f t="shared" si="11"/>
        <v>a</v>
      </c>
      <c r="L163" t="str">
        <f>VLOOKUP(F163,DiseaseDes!$A$2:$C$289,3,FALSE)</f>
        <v>B</v>
      </c>
    </row>
    <row r="164" spans="1:12">
      <c r="A164" t="str">
        <f>'Hyb Layout'!B166</f>
        <v>US80603148_258567810021_S01_GE1_1200_Jun14_1_3</v>
      </c>
      <c r="B164" t="str">
        <f t="shared" si="9"/>
        <v>258567810021</v>
      </c>
      <c r="C164" t="str">
        <f t="shared" si="10"/>
        <v>1_3</v>
      </c>
      <c r="D164" t="str">
        <f t="shared" si="8"/>
        <v>2585678100211_3</v>
      </c>
      <c r="E164" t="str">
        <f>IF(ISNA(VLOOKUP(D164,'Hyb Layout'!$G$4:$H$291,2,FALSE)),"Unknown",VLOOKUP(D164,'Hyb Layout'!$G$4:$H$291,2,FALSE))</f>
        <v>COO6187A123</v>
      </c>
      <c r="F164" t="str" cm="1">
        <f t="array" ref="F164">VLOOKUP(TRIM(E164),TRIM(BarcodetoCO!$D$3:$E$290),2,FALSE)</f>
        <v>0003676318</v>
      </c>
      <c r="G164" t="str" cm="1">
        <f t="array" ref="G164">IF(ISNA(VLOOKUP(TRIM(F164),TRIM(manifestA!$A$2:$C$145),3,FALSE)),VLOOKUP(TRIM(F164),TRIM(manifestB!$A$2:$C$145),3,FALSE),VLOOKUP(TRIM(F164),TRIM(manifestA!$A$2:$C$145),3,FALSE))</f>
        <v>PDGL327TX7</v>
      </c>
      <c r="H164" t="str">
        <f>VLOOKUP(G164,GUID!$A$2:$B$181,2,FALSE)</f>
        <v>Parkinson's disease</v>
      </c>
      <c r="I164" t="str">
        <f>VLOOKUP(H164,diseaselkup,2,FALSE)</f>
        <v>PD</v>
      </c>
      <c r="J164" t="str">
        <f>VLOOKUP(F164,DiseaseDes!$A$2:$C$289,2,FALSE)</f>
        <v>PD</v>
      </c>
      <c r="K164" s="45" t="str">
        <f t="shared" si="11"/>
        <v>a</v>
      </c>
      <c r="L164" t="str">
        <f>VLOOKUP(F164,DiseaseDes!$A$2:$C$289,3,FALSE)</f>
        <v>B</v>
      </c>
    </row>
    <row r="165" spans="1:12">
      <c r="A165" t="str">
        <f>'Hyb Layout'!B167</f>
        <v>US80603148_258567810021_S01_GE1_1200_Jun14_1_4</v>
      </c>
      <c r="B165" t="str">
        <f t="shared" si="9"/>
        <v>258567810021</v>
      </c>
      <c r="C165" t="str">
        <f t="shared" si="10"/>
        <v>1_4</v>
      </c>
      <c r="D165" t="str">
        <f t="shared" si="8"/>
        <v>2585678100211_4</v>
      </c>
      <c r="E165" t="str">
        <f>IF(ISNA(VLOOKUP(D165,'Hyb Layout'!$G$4:$H$291,2,FALSE)),"Unknown",VLOOKUP(D165,'Hyb Layout'!$G$4:$H$291,2,FALSE))</f>
        <v>COO6187A124</v>
      </c>
      <c r="F165" t="str" cm="1">
        <f t="array" ref="F165">VLOOKUP(TRIM(E165),TRIM(BarcodetoCO!$D$3:$E$290),2,FALSE)</f>
        <v>0003007992</v>
      </c>
      <c r="G165" t="str" cm="1">
        <f t="array" ref="G165">IF(ISNA(VLOOKUP(TRIM(F165),TRIM(manifestA!$A$2:$C$145),3,FALSE)),VLOOKUP(TRIM(F165),TRIM(manifestB!$A$2:$C$145),3,FALSE),VLOOKUP(TRIM(F165),TRIM(manifestA!$A$2:$C$145),3,FALSE))</f>
        <v>PDFL824FJY</v>
      </c>
      <c r="H165" t="str">
        <f>VLOOKUP(G165,GUID!$A$2:$B$181,2,FALSE)</f>
        <v>Parkinson's disease</v>
      </c>
      <c r="I165" t="str">
        <f>VLOOKUP(H165,diseaselkup,2,FALSE)</f>
        <v>PD</v>
      </c>
      <c r="J165" t="str">
        <f>VLOOKUP(F165,DiseaseDes!$A$2:$C$289,2,FALSE)</f>
        <v>PD</v>
      </c>
      <c r="K165" s="45" t="str">
        <f t="shared" si="11"/>
        <v>a</v>
      </c>
      <c r="L165" t="str">
        <f>VLOOKUP(F165,DiseaseDes!$A$2:$C$289,3,FALSE)</f>
        <v>B</v>
      </c>
    </row>
    <row r="166" spans="1:12">
      <c r="A166" t="str">
        <f>'Hyb Layout'!B168</f>
        <v>US80603148_258567810021_S01_GE1_1200_Jun14_2_1</v>
      </c>
      <c r="B166" t="str">
        <f t="shared" si="9"/>
        <v>258567810021</v>
      </c>
      <c r="C166" t="str">
        <f t="shared" si="10"/>
        <v>2_1</v>
      </c>
      <c r="D166" t="str">
        <f t="shared" si="8"/>
        <v>2585678100212_1</v>
      </c>
      <c r="E166" t="str">
        <f>IF(ISNA(VLOOKUP(D166,'Hyb Layout'!$G$4:$H$291,2,FALSE)),"Unknown",VLOOKUP(D166,'Hyb Layout'!$G$4:$H$291,2,FALSE))</f>
        <v>COO6187A125</v>
      </c>
      <c r="F166" t="str" cm="1">
        <f t="array" ref="F166">VLOOKUP(TRIM(E166),TRIM(BarcodetoCO!$D$3:$E$290),2,FALSE)</f>
        <v>0003007330</v>
      </c>
      <c r="G166" t="str" cm="1">
        <f t="array" ref="G166">IF(ISNA(VLOOKUP(TRIM(F166),TRIM(manifestA!$A$2:$C$145),3,FALSE)),VLOOKUP(TRIM(F166),TRIM(manifestB!$A$2:$C$145),3,FALSE),VLOOKUP(TRIM(F166),TRIM(manifestA!$A$2:$C$145),3,FALSE))</f>
        <v>PDPB620AHR</v>
      </c>
      <c r="H166" t="str">
        <f>VLOOKUP(G166,GUID!$A$2:$B$181,2,FALSE)</f>
        <v>No neurological diagnosis</v>
      </c>
      <c r="I166" t="str">
        <f>VLOOKUP(H166,diseaselkup,2,FALSE)</f>
        <v>HC</v>
      </c>
      <c r="J166" t="str">
        <f>VLOOKUP(F166,DiseaseDes!$A$2:$C$289,2,FALSE)</f>
        <v>HC</v>
      </c>
      <c r="K166" s="45" t="str">
        <f t="shared" si="11"/>
        <v>a</v>
      </c>
      <c r="L166" t="str">
        <f>VLOOKUP(F166,DiseaseDes!$A$2:$C$289,3,FALSE)</f>
        <v>B</v>
      </c>
    </row>
    <row r="167" spans="1:12">
      <c r="A167" t="str">
        <f>'Hyb Layout'!B169</f>
        <v>US80603148_258567810021_S01_GE1_1200_Jun14_2_2</v>
      </c>
      <c r="B167" t="str">
        <f t="shared" si="9"/>
        <v>258567810021</v>
      </c>
      <c r="C167" t="str">
        <f t="shared" si="10"/>
        <v>2_2</v>
      </c>
      <c r="D167" t="str">
        <f t="shared" si="8"/>
        <v>2585678100212_2</v>
      </c>
      <c r="E167" t="str">
        <f>IF(ISNA(VLOOKUP(D167,'Hyb Layout'!$G$4:$H$291,2,FALSE)),"Unknown",VLOOKUP(D167,'Hyb Layout'!$G$4:$H$291,2,FALSE))</f>
        <v>COO6187A126</v>
      </c>
      <c r="F167" t="str" cm="1">
        <f t="array" ref="F167">VLOOKUP(TRIM(E167),TRIM(BarcodetoCO!$D$3:$E$290),2,FALSE)</f>
        <v>0003646018</v>
      </c>
      <c r="G167" t="str" cm="1">
        <f t="array" ref="G167">IF(ISNA(VLOOKUP(TRIM(F167),TRIM(manifestA!$A$2:$C$145),3,FALSE)),VLOOKUP(TRIM(F167),TRIM(manifestB!$A$2:$C$145),3,FALSE),VLOOKUP(TRIM(F167),TRIM(manifestA!$A$2:$C$145),3,FALSE))</f>
        <v>PDDA576YFX</v>
      </c>
      <c r="H167" t="str">
        <f>VLOOKUP(G167,GUID!$A$2:$B$181,2,FALSE)</f>
        <v>Parkinson's disease</v>
      </c>
      <c r="I167" t="str">
        <f>VLOOKUP(H167,diseaselkup,2,FALSE)</f>
        <v>PD</v>
      </c>
      <c r="J167" t="str">
        <f>VLOOKUP(F167,DiseaseDes!$A$2:$C$289,2,FALSE)</f>
        <v>PD</v>
      </c>
      <c r="K167" s="45" t="str">
        <f t="shared" si="11"/>
        <v>a</v>
      </c>
      <c r="L167" t="str">
        <f>VLOOKUP(F167,DiseaseDes!$A$2:$C$289,3,FALSE)</f>
        <v>B</v>
      </c>
    </row>
    <row r="168" spans="1:12">
      <c r="A168" t="str">
        <f>'Hyb Layout'!B170</f>
        <v>US80603148_258567810021_S01_GE1_1200_Jun14_2_3</v>
      </c>
      <c r="B168" t="str">
        <f t="shared" si="9"/>
        <v>258567810021</v>
      </c>
      <c r="C168" t="str">
        <f t="shared" si="10"/>
        <v>2_3</v>
      </c>
      <c r="D168" t="str">
        <f t="shared" si="8"/>
        <v>2585678100212_3</v>
      </c>
      <c r="E168" t="str">
        <f>IF(ISNA(VLOOKUP(D168,'Hyb Layout'!$G$4:$H$291,2,FALSE)),"Unknown",VLOOKUP(D168,'Hyb Layout'!$G$4:$H$291,2,FALSE))</f>
        <v>COO6187A127</v>
      </c>
      <c r="F168" t="str" cm="1">
        <f t="array" ref="F168">VLOOKUP(TRIM(E168),TRIM(BarcodetoCO!$D$3:$E$290),2,FALSE)</f>
        <v>0003661466</v>
      </c>
      <c r="G168" t="str" cm="1">
        <f t="array" ref="G168">IF(ISNA(VLOOKUP(TRIM(F168),TRIM(manifestA!$A$2:$C$145),3,FALSE)),VLOOKUP(TRIM(F168),TRIM(manifestB!$A$2:$C$145),3,FALSE),VLOOKUP(TRIM(F168),TRIM(manifestA!$A$2:$C$145),3,FALSE))</f>
        <v>PDEA482VBB</v>
      </c>
      <c r="H168" t="str">
        <f>VLOOKUP(G168,GUID!$A$2:$B$181,2,FALSE)</f>
        <v>Essential Tremor</v>
      </c>
      <c r="I168" t="str">
        <f>VLOOKUP(H168,diseaselkup,2,FALSE)</f>
        <v>ET</v>
      </c>
      <c r="J168" t="str">
        <f>VLOOKUP(F168,DiseaseDes!$A$2:$C$289,2,FALSE)</f>
        <v>ET</v>
      </c>
      <c r="K168" s="45" t="str">
        <f t="shared" si="11"/>
        <v>a</v>
      </c>
      <c r="L168" t="str">
        <f>VLOOKUP(F168,DiseaseDes!$A$2:$C$289,3,FALSE)</f>
        <v>B</v>
      </c>
    </row>
    <row r="169" spans="1:12">
      <c r="A169" t="str">
        <f>'Hyb Layout'!B171</f>
        <v>US80603148_258567810021_S01_GE1_1200_Jun14_2_4</v>
      </c>
      <c r="B169" t="str">
        <f t="shared" si="9"/>
        <v>258567810021</v>
      </c>
      <c r="C169" t="str">
        <f t="shared" si="10"/>
        <v>2_4</v>
      </c>
      <c r="D169" t="str">
        <f t="shared" si="8"/>
        <v>2585678100212_4</v>
      </c>
      <c r="E169" t="str">
        <f>IF(ISNA(VLOOKUP(D169,'Hyb Layout'!$G$4:$H$291,2,FALSE)),"Unknown",VLOOKUP(D169,'Hyb Layout'!$G$4:$H$291,2,FALSE))</f>
        <v>COO6187A128</v>
      </c>
      <c r="F169" t="str" cm="1">
        <f t="array" ref="F169">VLOOKUP(TRIM(E169),TRIM(BarcodetoCO!$D$3:$E$290),2,FALSE)</f>
        <v>0003650678</v>
      </c>
      <c r="G169" t="str" cm="1">
        <f t="array" ref="G169">IF(ISNA(VLOOKUP(TRIM(F169),TRIM(manifestA!$A$2:$C$145),3,FALSE)),VLOOKUP(TRIM(F169),TRIM(manifestB!$A$2:$C$145),3,FALSE),VLOOKUP(TRIM(F169),TRIM(manifestA!$A$2:$C$145),3,FALSE))</f>
        <v>PDRW462VJ1</v>
      </c>
      <c r="H169" t="str">
        <f>VLOOKUP(G169,GUID!$A$2:$B$181,2,FALSE)</f>
        <v>Progressive Supranuclear Palsy</v>
      </c>
      <c r="I169" t="str">
        <f>VLOOKUP(H169,diseaselkup,2,FALSE)</f>
        <v>PSP</v>
      </c>
      <c r="J169" t="str">
        <f>VLOOKUP(F169,DiseaseDes!$A$2:$C$289,2,FALSE)</f>
        <v>PSP</v>
      </c>
      <c r="K169" s="45" t="str">
        <f t="shared" si="11"/>
        <v>a</v>
      </c>
      <c r="L169" t="str">
        <f>VLOOKUP(F169,DiseaseDes!$A$2:$C$289,3,FALSE)</f>
        <v>B</v>
      </c>
    </row>
    <row r="170" spans="1:12">
      <c r="A170" t="str">
        <f>'Hyb Layout'!B172</f>
        <v>US80603148_258567810022_S01_GE1_1200_Jun14_1_1</v>
      </c>
      <c r="B170" t="str">
        <f t="shared" si="9"/>
        <v>258567810022</v>
      </c>
      <c r="C170" t="str">
        <f t="shared" si="10"/>
        <v>1_1</v>
      </c>
      <c r="D170" t="str">
        <f t="shared" si="8"/>
        <v>2585678100221_1</v>
      </c>
      <c r="E170" t="str">
        <f>IF(ISNA(VLOOKUP(D170,'Hyb Layout'!$G$4:$H$291,2,FALSE)),"Unknown",VLOOKUP(D170,'Hyb Layout'!$G$4:$H$291,2,FALSE))</f>
        <v>COO6187A49</v>
      </c>
      <c r="F170" t="str" cm="1">
        <f t="array" ref="F170">VLOOKUP(TRIM(E170),TRIM(BarcodetoCO!$D$3:$E$290),2,FALSE)</f>
        <v>0003662450</v>
      </c>
      <c r="G170" t="str" cm="1">
        <f t="array" ref="G170">IF(ISNA(VLOOKUP(TRIM(F170),TRIM(manifestA!$A$2:$C$145),3,FALSE)),VLOOKUP(TRIM(F170),TRIM(manifestB!$A$2:$C$145),3,FALSE),VLOOKUP(TRIM(F170),TRIM(manifestA!$A$2:$C$145),3,FALSE))</f>
        <v>PDCB688BAW</v>
      </c>
      <c r="H170" t="str">
        <f>VLOOKUP(G170,GUID!$A$2:$B$181,2,FALSE)</f>
        <v>Essential Tremor</v>
      </c>
      <c r="I170" t="str">
        <f>VLOOKUP(H170,diseaselkup,2,FALSE)</f>
        <v>ET</v>
      </c>
      <c r="J170" t="str">
        <f>VLOOKUP(F170,DiseaseDes!$A$2:$C$289,2,FALSE)</f>
        <v>ET</v>
      </c>
      <c r="K170" s="45" t="str">
        <f t="shared" si="11"/>
        <v>a</v>
      </c>
      <c r="L170" t="str">
        <f>VLOOKUP(F170,DiseaseDes!$A$2:$C$289,3,FALSE)</f>
        <v>B</v>
      </c>
    </row>
    <row r="171" spans="1:12">
      <c r="A171" t="str">
        <f>'Hyb Layout'!B173</f>
        <v>US80603148_258567810022_S01_GE1_1200_Jun14_1_2</v>
      </c>
      <c r="B171" t="str">
        <f t="shared" si="9"/>
        <v>258567810022</v>
      </c>
      <c r="C171" t="str">
        <f t="shared" si="10"/>
        <v>1_2</v>
      </c>
      <c r="D171" t="str">
        <f t="shared" si="8"/>
        <v>2585678100221_2</v>
      </c>
      <c r="E171" t="str">
        <f>IF(ISNA(VLOOKUP(D171,'Hyb Layout'!$G$4:$H$291,2,FALSE)),"Unknown",VLOOKUP(D171,'Hyb Layout'!$G$4:$H$291,2,FALSE))</f>
        <v>COO6187A50</v>
      </c>
      <c r="F171" t="str" cm="1">
        <f t="array" ref="F171">VLOOKUP(TRIM(E171),TRIM(BarcodetoCO!$D$3:$E$290),2,FALSE)</f>
        <v>0003642547</v>
      </c>
      <c r="G171" t="str" cm="1">
        <f t="array" ref="G171">IF(ISNA(VLOOKUP(TRIM(F171),TRIM(manifestA!$A$2:$C$145),3,FALSE)),VLOOKUP(TRIM(F171),TRIM(manifestB!$A$2:$C$145),3,FALSE),VLOOKUP(TRIM(F171),TRIM(manifestA!$A$2:$C$145),3,FALSE))</f>
        <v>PDRX791LAJ</v>
      </c>
      <c r="H171" t="str">
        <f>VLOOKUP(G171,GUID!$A$2:$B$181,2,FALSE)</f>
        <v>Parkinson's disease</v>
      </c>
      <c r="I171" t="str">
        <f>VLOOKUP(H171,diseaselkup,2,FALSE)</f>
        <v>PD</v>
      </c>
      <c r="J171" t="str">
        <f>VLOOKUP(F171,DiseaseDes!$A$2:$C$289,2,FALSE)</f>
        <v>PD</v>
      </c>
      <c r="K171" s="45" t="str">
        <f t="shared" si="11"/>
        <v>a</v>
      </c>
      <c r="L171" t="str">
        <f>VLOOKUP(F171,DiseaseDes!$A$2:$C$289,3,FALSE)</f>
        <v>B</v>
      </c>
    </row>
    <row r="172" spans="1:12">
      <c r="A172" t="str">
        <f>'Hyb Layout'!B174</f>
        <v>US80603148_258567810022_S01_GE1_1200_Jun14_1_3</v>
      </c>
      <c r="B172" t="str">
        <f t="shared" si="9"/>
        <v>258567810022</v>
      </c>
      <c r="C172" t="str">
        <f t="shared" si="10"/>
        <v>1_3</v>
      </c>
      <c r="D172" t="str">
        <f t="shared" si="8"/>
        <v>2585678100221_3</v>
      </c>
      <c r="E172" t="str">
        <f>IF(ISNA(VLOOKUP(D172,'Hyb Layout'!$G$4:$H$291,2,FALSE)),"Unknown",VLOOKUP(D172,'Hyb Layout'!$G$4:$H$291,2,FALSE))</f>
        <v>COO6187A51</v>
      </c>
      <c r="F172" t="str" cm="1">
        <f t="array" ref="F172">VLOOKUP(TRIM(E172),TRIM(BarcodetoCO!$D$3:$E$290),2,FALSE)</f>
        <v>PD0028-1411</v>
      </c>
      <c r="G172" t="str" cm="1">
        <f t="array" ref="G172">IF(ISNA(VLOOKUP(TRIM(F172),TRIM(manifestA!$A$2:$C$145),3,FALSE)),VLOOKUP(TRIM(F172),TRIM(manifestB!$A$2:$C$145),3,FALSE),VLOOKUP(TRIM(F172),TRIM(manifestA!$A$2:$C$145),3,FALSE))</f>
        <v>PDVY151HDM</v>
      </c>
      <c r="H172" t="str">
        <f>VLOOKUP(G172,GUID!$A$2:$B$181,2,FALSE)</f>
        <v>Parkinson's disease</v>
      </c>
      <c r="I172" t="str">
        <f>VLOOKUP(H172,diseaselkup,2,FALSE)</f>
        <v>PD</v>
      </c>
      <c r="J172" t="str">
        <f>VLOOKUP(F172,DiseaseDes!$A$2:$C$289,2,FALSE)</f>
        <v>PD</v>
      </c>
      <c r="K172" s="45" t="str">
        <f t="shared" si="11"/>
        <v>a</v>
      </c>
      <c r="L172" t="str">
        <f>VLOOKUP(F172,DiseaseDes!$A$2:$C$289,3,FALSE)</f>
        <v>B</v>
      </c>
    </row>
    <row r="173" spans="1:12">
      <c r="A173" t="str">
        <f>'Hyb Layout'!B175</f>
        <v>US80603148_258567810022_S01_GE1_1200_Jun14_1_4</v>
      </c>
      <c r="B173" t="str">
        <f t="shared" si="9"/>
        <v>258567810022</v>
      </c>
      <c r="C173" t="str">
        <f t="shared" si="10"/>
        <v>1_4</v>
      </c>
      <c r="D173" t="str">
        <f t="shared" si="8"/>
        <v>2585678100221_4</v>
      </c>
      <c r="E173" t="str">
        <f>IF(ISNA(VLOOKUP(D173,'Hyb Layout'!$G$4:$H$291,2,FALSE)),"Unknown",VLOOKUP(D173,'Hyb Layout'!$G$4:$H$291,2,FALSE))</f>
        <v>COO6187A52</v>
      </c>
      <c r="F173" t="str" cm="1">
        <f t="array" ref="F173">VLOOKUP(TRIM(E173),TRIM(BarcodetoCO!$D$3:$E$290),2,FALSE)</f>
        <v>0003663862</v>
      </c>
      <c r="G173" t="str" cm="1">
        <f t="array" ref="G173">IF(ISNA(VLOOKUP(TRIM(F173),TRIM(manifestA!$A$2:$C$145),3,FALSE)),VLOOKUP(TRIM(F173),TRIM(manifestB!$A$2:$C$145),3,FALSE),VLOOKUP(TRIM(F173),TRIM(manifestA!$A$2:$C$145),3,FALSE))</f>
        <v>PDXK386DCB</v>
      </c>
      <c r="H173" t="str">
        <f>VLOOKUP(G173,GUID!$A$2:$B$181,2,FALSE)</f>
        <v>No neurological diagnosis</v>
      </c>
      <c r="I173" t="str">
        <f>VLOOKUP(H173,diseaselkup,2,FALSE)</f>
        <v>HC</v>
      </c>
      <c r="J173" t="str">
        <f>VLOOKUP(F173,DiseaseDes!$A$2:$C$289,2,FALSE)</f>
        <v>HC</v>
      </c>
      <c r="K173" s="45" t="str">
        <f t="shared" si="11"/>
        <v>a</v>
      </c>
      <c r="L173" t="str">
        <f>VLOOKUP(F173,DiseaseDes!$A$2:$C$289,3,FALSE)</f>
        <v>B</v>
      </c>
    </row>
    <row r="174" spans="1:12">
      <c r="A174" t="str">
        <f>'Hyb Layout'!B176</f>
        <v>US80603148_258567810022_S01_GE1_1200_Jun14_2_1</v>
      </c>
      <c r="B174" t="str">
        <f t="shared" si="9"/>
        <v>258567810022</v>
      </c>
      <c r="C174" t="str">
        <f t="shared" si="10"/>
        <v>2_1</v>
      </c>
      <c r="D174" t="str">
        <f t="shared" si="8"/>
        <v>2585678100222_1</v>
      </c>
      <c r="E174" t="str">
        <f>IF(ISNA(VLOOKUP(D174,'Hyb Layout'!$G$4:$H$291,2,FALSE)),"Unknown",VLOOKUP(D174,'Hyb Layout'!$G$4:$H$291,2,FALSE))</f>
        <v>COO6187A53</v>
      </c>
      <c r="F174" t="str" cm="1">
        <f t="array" ref="F174">VLOOKUP(TRIM(E174),TRIM(BarcodetoCO!$D$3:$E$290),2,FALSE)</f>
        <v>0003008803</v>
      </c>
      <c r="G174" t="str" cm="1">
        <f t="array" ref="G174">IF(ISNA(VLOOKUP(TRIM(F174),TRIM(manifestA!$A$2:$C$145),3,FALSE)),VLOOKUP(TRIM(F174),TRIM(manifestB!$A$2:$C$145),3,FALSE),VLOOKUP(TRIM(F174),TRIM(manifestA!$A$2:$C$145),3,FALSE))</f>
        <v>PDKN339EL8</v>
      </c>
      <c r="H174" t="str">
        <f>VLOOKUP(G174,GUID!$A$2:$B$181,2,FALSE)</f>
        <v>Progressive Supranuclear Palsy</v>
      </c>
      <c r="I174" t="str">
        <f>VLOOKUP(H174,diseaselkup,2,FALSE)</f>
        <v>PSP</v>
      </c>
      <c r="J174" t="str">
        <f>VLOOKUP(F174,DiseaseDes!$A$2:$C$289,2,FALSE)</f>
        <v>PSP</v>
      </c>
      <c r="K174" s="45" t="str">
        <f t="shared" si="11"/>
        <v>a</v>
      </c>
      <c r="L174" t="str">
        <f>VLOOKUP(F174,DiseaseDes!$A$2:$C$289,3,FALSE)</f>
        <v>B</v>
      </c>
    </row>
    <row r="175" spans="1:12">
      <c r="A175" t="str">
        <f>'Hyb Layout'!B177</f>
        <v>US80603148_258567810022_S01_GE1_1200_Jun14_2_2</v>
      </c>
      <c r="B175" t="str">
        <f t="shared" si="9"/>
        <v>258567810022</v>
      </c>
      <c r="C175" t="str">
        <f t="shared" si="10"/>
        <v>2_2</v>
      </c>
      <c r="D175" t="str">
        <f t="shared" si="8"/>
        <v>2585678100222_2</v>
      </c>
      <c r="E175" t="str">
        <f>IF(ISNA(VLOOKUP(D175,'Hyb Layout'!$G$4:$H$291,2,FALSE)),"Unknown",VLOOKUP(D175,'Hyb Layout'!$G$4:$H$291,2,FALSE))</f>
        <v>COO6187A54</v>
      </c>
      <c r="F175" t="str" cm="1">
        <f t="array" ref="F175">VLOOKUP(TRIM(E175),TRIM(BarcodetoCO!$D$3:$E$290),2,FALSE)</f>
        <v>0003699038</v>
      </c>
      <c r="G175" t="str" cm="1">
        <f t="array" ref="G175">IF(ISNA(VLOOKUP(TRIM(F175),TRIM(manifestA!$A$2:$C$145),3,FALSE)),VLOOKUP(TRIM(F175),TRIM(manifestB!$A$2:$C$145),3,FALSE),VLOOKUP(TRIM(F175),TRIM(manifestA!$A$2:$C$145),3,FALSE))</f>
        <v>PDCB414UX1</v>
      </c>
      <c r="H175" t="str">
        <f>VLOOKUP(G175,GUID!$A$2:$B$181,2,FALSE)</f>
        <v>No neurological diagnosis</v>
      </c>
      <c r="I175" t="str">
        <f>VLOOKUP(H175,diseaselkup,2,FALSE)</f>
        <v>HC</v>
      </c>
      <c r="J175" t="str">
        <f>VLOOKUP(F175,DiseaseDes!$A$2:$C$289,2,FALSE)</f>
        <v>HC</v>
      </c>
      <c r="K175" s="45" t="str">
        <f t="shared" si="11"/>
        <v>a</v>
      </c>
      <c r="L175" t="str">
        <f>VLOOKUP(F175,DiseaseDes!$A$2:$C$289,3,FALSE)</f>
        <v>B</v>
      </c>
    </row>
    <row r="176" spans="1:12">
      <c r="A176" t="str">
        <f>'Hyb Layout'!B178</f>
        <v>US80603148_258567810022_S01_GE1_1200_Jun14_2_3</v>
      </c>
      <c r="B176" t="str">
        <f t="shared" si="9"/>
        <v>258567810022</v>
      </c>
      <c r="C176" t="str">
        <f t="shared" si="10"/>
        <v>2_3</v>
      </c>
      <c r="D176" t="str">
        <f t="shared" si="8"/>
        <v>2585678100222_3</v>
      </c>
      <c r="E176" t="str">
        <f>IF(ISNA(VLOOKUP(D176,'Hyb Layout'!$G$4:$H$291,2,FALSE)),"Unknown",VLOOKUP(D176,'Hyb Layout'!$G$4:$H$291,2,FALSE))</f>
        <v>COO6187A55</v>
      </c>
      <c r="F176" t="str" cm="1">
        <f t="array" ref="F176">VLOOKUP(TRIM(E176),TRIM(BarcodetoCO!$D$3:$E$290),2,FALSE)</f>
        <v>0003643059</v>
      </c>
      <c r="G176" t="str" cm="1">
        <f t="array" ref="G176">IF(ISNA(VLOOKUP(TRIM(F176),TRIM(manifestA!$A$2:$C$145),3,FALSE)),VLOOKUP(TRIM(F176),TRIM(manifestB!$A$2:$C$145),3,FALSE),VLOOKUP(TRIM(F176),TRIM(manifestA!$A$2:$C$145),3,FALSE))</f>
        <v>PDPL119HAQ</v>
      </c>
      <c r="H176" t="str">
        <f>VLOOKUP(G176,GUID!$A$2:$B$181,2,FALSE)</f>
        <v>Parkinson's disease</v>
      </c>
      <c r="I176" t="str">
        <f>VLOOKUP(H176,diseaselkup,2,FALSE)</f>
        <v>PD</v>
      </c>
      <c r="J176" t="str">
        <f>VLOOKUP(F176,DiseaseDes!$A$2:$C$289,2,FALSE)</f>
        <v>PD</v>
      </c>
      <c r="K176" s="45" t="str">
        <f t="shared" si="11"/>
        <v>a</v>
      </c>
      <c r="L176" t="str">
        <f>VLOOKUP(F176,DiseaseDes!$A$2:$C$289,3,FALSE)</f>
        <v>B</v>
      </c>
    </row>
    <row r="177" spans="1:12">
      <c r="A177" t="str">
        <f>'Hyb Layout'!B179</f>
        <v>US80603148_258567810022_S01_GE1_1200_Jun14_2_4</v>
      </c>
      <c r="B177" t="str">
        <f t="shared" si="9"/>
        <v>258567810022</v>
      </c>
      <c r="C177" t="str">
        <f t="shared" si="10"/>
        <v>2_4</v>
      </c>
      <c r="D177" t="str">
        <f t="shared" si="8"/>
        <v>2585678100222_4</v>
      </c>
      <c r="E177" t="str">
        <f>IF(ISNA(VLOOKUP(D177,'Hyb Layout'!$G$4:$H$291,2,FALSE)),"Unknown",VLOOKUP(D177,'Hyb Layout'!$G$4:$H$291,2,FALSE))</f>
        <v>COO6187A56</v>
      </c>
      <c r="F177" t="str" cm="1">
        <f t="array" ref="F177">VLOOKUP(TRIM(E177),TRIM(BarcodetoCO!$D$3:$E$290),2,FALSE)</f>
        <v>0004235706</v>
      </c>
      <c r="G177" t="str" cm="1">
        <f t="array" ref="G177">IF(ISNA(VLOOKUP(TRIM(F177),TRIM(manifestA!$A$2:$C$145),3,FALSE)),VLOOKUP(TRIM(F177),TRIM(manifestB!$A$2:$C$145),3,FALSE),VLOOKUP(TRIM(F177),TRIM(manifestA!$A$2:$C$145),3,FALSE))</f>
        <v>PDKV712AWZ</v>
      </c>
      <c r="H177" t="str">
        <f>VLOOKUP(G177,GUID!$A$2:$B$181,2,FALSE)</f>
        <v>No neurological diagnosis</v>
      </c>
      <c r="I177" t="str">
        <f>VLOOKUP(H177,diseaselkup,2,FALSE)</f>
        <v>HC</v>
      </c>
      <c r="J177" t="str">
        <f>VLOOKUP(F177,DiseaseDes!$A$2:$C$289,2,FALSE)</f>
        <v>HC</v>
      </c>
      <c r="K177" s="45" t="str">
        <f t="shared" si="11"/>
        <v>a</v>
      </c>
      <c r="L177" t="str">
        <f>VLOOKUP(F177,DiseaseDes!$A$2:$C$289,3,FALSE)</f>
        <v>B</v>
      </c>
    </row>
    <row r="178" spans="1:12">
      <c r="A178" t="str">
        <f>'Hyb Layout'!B180</f>
        <v>US80603148_258567810023_S01_GE1_1200_Jun14_1_1</v>
      </c>
      <c r="B178" t="str">
        <f t="shared" si="9"/>
        <v>258567810023</v>
      </c>
      <c r="C178" t="str">
        <f t="shared" si="10"/>
        <v>1_1</v>
      </c>
      <c r="D178" t="str">
        <f t="shared" si="8"/>
        <v>2585678100231_1</v>
      </c>
      <c r="E178" t="str">
        <f>IF(ISNA(VLOOKUP(D178,'Hyb Layout'!$G$4:$H$291,2,FALSE)),"Unknown",VLOOKUP(D178,'Hyb Layout'!$G$4:$H$291,2,FALSE))</f>
        <v>COO6187A201</v>
      </c>
      <c r="F178" t="str" cm="1">
        <f t="array" ref="F178">VLOOKUP(TRIM(E178),TRIM(BarcodetoCO!$D$3:$E$290),2,FALSE)</f>
        <v>0003651542</v>
      </c>
      <c r="G178" t="str" cm="1">
        <f t="array" ref="G178">IF(ISNA(VLOOKUP(TRIM(F178),TRIM(manifestA!$A$2:$C$145),3,FALSE)),VLOOKUP(TRIM(F178),TRIM(manifestB!$A$2:$C$145),3,FALSE),VLOOKUP(TRIM(F178),TRIM(manifestA!$A$2:$C$145),3,FALSE))</f>
        <v>PDMM720TJH</v>
      </c>
      <c r="H178" t="str">
        <f>VLOOKUP(G178,GUID!$A$2:$B$181,2,FALSE)</f>
        <v>Progressive Supranuclear Palsy</v>
      </c>
      <c r="I178" t="str">
        <f>VLOOKUP(H178,diseaselkup,2,FALSE)</f>
        <v>PSP</v>
      </c>
      <c r="J178" t="str">
        <f>VLOOKUP(F178,DiseaseDes!$A$2:$C$289,2,FALSE)</f>
        <v>PSP</v>
      </c>
      <c r="K178" s="45" t="str">
        <f t="shared" si="11"/>
        <v>a</v>
      </c>
      <c r="L178" t="str">
        <f>VLOOKUP(F178,DiseaseDes!$A$2:$C$289,3,FALSE)</f>
        <v>A</v>
      </c>
    </row>
    <row r="179" spans="1:12">
      <c r="A179" t="str">
        <f>'Hyb Layout'!B181</f>
        <v>US80603148_258567810023_S01_GE1_1200_Jun14_1_2</v>
      </c>
      <c r="B179" t="str">
        <f t="shared" si="9"/>
        <v>258567810023</v>
      </c>
      <c r="C179" t="str">
        <f t="shared" si="10"/>
        <v>1_2</v>
      </c>
      <c r="D179" t="str">
        <f t="shared" si="8"/>
        <v>2585678100231_2</v>
      </c>
      <c r="E179" t="str">
        <f>IF(ISNA(VLOOKUP(D179,'Hyb Layout'!$G$4:$H$291,2,FALSE)),"Unknown",VLOOKUP(D179,'Hyb Layout'!$G$4:$H$291,2,FALSE))</f>
        <v>COO6187A202</v>
      </c>
      <c r="F179" t="str" cm="1">
        <f t="array" ref="F179">VLOOKUP(TRIM(E179),TRIM(BarcodetoCO!$D$3:$E$290),2,FALSE)</f>
        <v>0003391100</v>
      </c>
      <c r="G179" t="str" cm="1">
        <f t="array" ref="G179">IF(ISNA(VLOOKUP(TRIM(F179),TRIM(manifestA!$A$2:$C$145),3,FALSE)),VLOOKUP(TRIM(F179),TRIM(manifestB!$A$2:$C$145),3,FALSE),VLOOKUP(TRIM(F179),TRIM(manifestA!$A$2:$C$145),3,FALSE))</f>
        <v>PDFD081ACG</v>
      </c>
      <c r="H179" t="str">
        <f>VLOOKUP(G179,GUID!$A$2:$B$181,2,FALSE)</f>
        <v>No neurological diagnosis</v>
      </c>
      <c r="I179" t="str">
        <f>VLOOKUP(H179,diseaselkup,2,FALSE)</f>
        <v>HC</v>
      </c>
      <c r="J179" t="str">
        <f>VLOOKUP(F179,DiseaseDes!$A$2:$C$289,2,FALSE)</f>
        <v>HC</v>
      </c>
      <c r="K179" s="45" t="str">
        <f t="shared" si="11"/>
        <v>a</v>
      </c>
      <c r="L179" t="str">
        <f>VLOOKUP(F179,DiseaseDes!$A$2:$C$289,3,FALSE)</f>
        <v>A</v>
      </c>
    </row>
    <row r="180" spans="1:12">
      <c r="A180" t="str">
        <f>'Hyb Layout'!B182</f>
        <v>US80603148_258567810023_S01_GE1_1200_Jun14_1_3</v>
      </c>
      <c r="B180" t="str">
        <f t="shared" si="9"/>
        <v>258567810023</v>
      </c>
      <c r="C180" t="str">
        <f t="shared" si="10"/>
        <v>1_3</v>
      </c>
      <c r="D180" t="str">
        <f t="shared" si="8"/>
        <v>2585678100231_3</v>
      </c>
      <c r="E180" t="str">
        <f>IF(ISNA(VLOOKUP(D180,'Hyb Layout'!$G$4:$H$291,2,FALSE)),"Unknown",VLOOKUP(D180,'Hyb Layout'!$G$4:$H$291,2,FALSE))</f>
        <v>COO6187A203</v>
      </c>
      <c r="F180" t="str" cm="1">
        <f t="array" ref="F180">VLOOKUP(TRIM(E180),TRIM(BarcodetoCO!$D$3:$E$290),2,FALSE)</f>
        <v>0002991033</v>
      </c>
      <c r="G180" t="str" cm="1">
        <f t="array" ref="G180">IF(ISNA(VLOOKUP(TRIM(F180),TRIM(manifestA!$A$2:$C$145),3,FALSE)),VLOOKUP(TRIM(F180),TRIM(manifestB!$A$2:$C$145),3,FALSE),VLOOKUP(TRIM(F180),TRIM(manifestA!$A$2:$C$145),3,FALSE))</f>
        <v>PDED365WFV</v>
      </c>
      <c r="H180" t="str">
        <f>VLOOKUP(G180,GUID!$A$2:$B$181,2,FALSE)</f>
        <v>Parkinson's disease</v>
      </c>
      <c r="I180" t="str">
        <f>VLOOKUP(H180,diseaselkup,2,FALSE)</f>
        <v>PD</v>
      </c>
      <c r="J180" t="str">
        <f>VLOOKUP(F180,DiseaseDes!$A$2:$C$289,2,FALSE)</f>
        <v>PD</v>
      </c>
      <c r="K180" s="45" t="str">
        <f t="shared" si="11"/>
        <v>a</v>
      </c>
      <c r="L180" t="str">
        <f>VLOOKUP(F180,DiseaseDes!$A$2:$C$289,3,FALSE)</f>
        <v>A</v>
      </c>
    </row>
    <row r="181" spans="1:12">
      <c r="A181" t="str">
        <f>'Hyb Layout'!B183</f>
        <v>US80603148_258567810023_S01_GE1_1200_Jun14_1_4</v>
      </c>
      <c r="B181" t="str">
        <f t="shared" si="9"/>
        <v>258567810023</v>
      </c>
      <c r="C181" t="str">
        <f t="shared" si="10"/>
        <v>1_4</v>
      </c>
      <c r="D181" t="str">
        <f t="shared" si="8"/>
        <v>2585678100231_4</v>
      </c>
      <c r="E181" t="str">
        <f>IF(ISNA(VLOOKUP(D181,'Hyb Layout'!$G$4:$H$291,2,FALSE)),"Unknown",VLOOKUP(D181,'Hyb Layout'!$G$4:$H$291,2,FALSE))</f>
        <v>COO6187A204</v>
      </c>
      <c r="F181" t="str" cm="1">
        <f t="array" ref="F181">VLOOKUP(TRIM(E181),TRIM(BarcodetoCO!$D$3:$E$290),2,FALSE)</f>
        <v>0003569494</v>
      </c>
      <c r="G181" t="str" cm="1">
        <f t="array" ref="G181">IF(ISNA(VLOOKUP(TRIM(F181),TRIM(manifestA!$A$2:$C$145),3,FALSE)),VLOOKUP(TRIM(F181),TRIM(manifestB!$A$2:$C$145),3,FALSE),VLOOKUP(TRIM(F181),TRIM(manifestA!$A$2:$C$145),3,FALSE))</f>
        <v>PDRE256FCE</v>
      </c>
      <c r="H181" t="str">
        <f>VLOOKUP(G181,GUID!$A$2:$B$181,2,FALSE)</f>
        <v>Parkinson's disease</v>
      </c>
      <c r="I181" t="str">
        <f>VLOOKUP(H181,diseaselkup,2,FALSE)</f>
        <v>PD</v>
      </c>
      <c r="J181" t="str">
        <f>VLOOKUP(F181,DiseaseDes!$A$2:$C$289,2,FALSE)</f>
        <v>PD</v>
      </c>
      <c r="K181" s="45" t="str">
        <f t="shared" si="11"/>
        <v>a</v>
      </c>
      <c r="L181" t="str">
        <f>VLOOKUP(F181,DiseaseDes!$A$2:$C$289,3,FALSE)</f>
        <v>A</v>
      </c>
    </row>
    <row r="182" spans="1:12">
      <c r="A182" t="str">
        <f>'Hyb Layout'!B184</f>
        <v>US80603148_258567810023_S01_GE1_1200_Jun14_2_1</v>
      </c>
      <c r="B182" t="str">
        <f t="shared" si="9"/>
        <v>258567810023</v>
      </c>
      <c r="C182" t="str">
        <f t="shared" si="10"/>
        <v>2_1</v>
      </c>
      <c r="D182" t="str">
        <f t="shared" si="8"/>
        <v>2585678100232_1</v>
      </c>
      <c r="E182" t="str">
        <f>IF(ISNA(VLOOKUP(D182,'Hyb Layout'!$G$4:$H$291,2,FALSE)),"Unknown",VLOOKUP(D182,'Hyb Layout'!$G$4:$H$291,2,FALSE))</f>
        <v>COO6187A205</v>
      </c>
      <c r="F182" t="str" cm="1">
        <f t="array" ref="F182">VLOOKUP(TRIM(E182),TRIM(BarcodetoCO!$D$3:$E$290),2,FALSE)</f>
        <v>0002997094</v>
      </c>
      <c r="G182" t="str" cm="1">
        <f t="array" ref="G182">IF(ISNA(VLOOKUP(TRIM(F182),TRIM(manifestA!$A$2:$C$145),3,FALSE)),VLOOKUP(TRIM(F182),TRIM(manifestB!$A$2:$C$145),3,FALSE),VLOOKUP(TRIM(F182),TRIM(manifestA!$A$2:$C$145),3,FALSE))</f>
        <v>PDYG254KU6</v>
      </c>
      <c r="H182" t="str">
        <f>VLOOKUP(G182,GUID!$A$2:$B$181,2,FALSE)</f>
        <v>No neurological diagnosis</v>
      </c>
      <c r="I182" t="str">
        <f>VLOOKUP(H182,diseaselkup,2,FALSE)</f>
        <v>HC</v>
      </c>
      <c r="J182" t="str">
        <f>VLOOKUP(F182,DiseaseDes!$A$2:$C$289,2,FALSE)</f>
        <v>HC</v>
      </c>
      <c r="K182" s="45" t="str">
        <f t="shared" si="11"/>
        <v>a</v>
      </c>
      <c r="L182" t="str">
        <f>VLOOKUP(F182,DiseaseDes!$A$2:$C$289,3,FALSE)</f>
        <v>A</v>
      </c>
    </row>
    <row r="183" spans="1:12">
      <c r="A183" t="str">
        <f>'Hyb Layout'!B185</f>
        <v>US80603148_258567810023_S01_GE1_1200_Jun14_2_2</v>
      </c>
      <c r="B183" t="str">
        <f t="shared" si="9"/>
        <v>258567810023</v>
      </c>
      <c r="C183" t="str">
        <f t="shared" si="10"/>
        <v>2_2</v>
      </c>
      <c r="D183" t="str">
        <f t="shared" si="8"/>
        <v>2585678100232_2</v>
      </c>
      <c r="E183" t="str">
        <f>IF(ISNA(VLOOKUP(D183,'Hyb Layout'!$G$4:$H$291,2,FALSE)),"Unknown",VLOOKUP(D183,'Hyb Layout'!$G$4:$H$291,2,FALSE))</f>
        <v>COO6187A206</v>
      </c>
      <c r="F183" t="str" cm="1">
        <f t="array" ref="F183">VLOOKUP(TRIM(E183),TRIM(BarcodetoCO!$D$3:$E$290),2,FALSE)</f>
        <v>0002338845</v>
      </c>
      <c r="G183" t="str" cm="1">
        <f t="array" ref="G183">IF(ISNA(VLOOKUP(TRIM(F183),TRIM(manifestA!$A$2:$C$145),3,FALSE)),VLOOKUP(TRIM(F183),TRIM(manifestB!$A$2:$C$145),3,FALSE),VLOOKUP(TRIM(F183),TRIM(manifestA!$A$2:$C$145),3,FALSE))</f>
        <v>PDAB411CTU</v>
      </c>
      <c r="H183" t="str">
        <f>VLOOKUP(G183,GUID!$A$2:$B$181,2,FALSE)</f>
        <v>No neurological diagnosis</v>
      </c>
      <c r="I183" t="str">
        <f>VLOOKUP(H183,diseaselkup,2,FALSE)</f>
        <v>HC</v>
      </c>
      <c r="J183" t="str">
        <f>VLOOKUP(F183,DiseaseDes!$A$2:$C$289,2,FALSE)</f>
        <v>HC</v>
      </c>
      <c r="K183" s="45" t="str">
        <f t="shared" si="11"/>
        <v>a</v>
      </c>
      <c r="L183" t="str">
        <f>VLOOKUP(F183,DiseaseDes!$A$2:$C$289,3,FALSE)</f>
        <v>A</v>
      </c>
    </row>
    <row r="184" spans="1:12">
      <c r="A184" t="str">
        <f>'Hyb Layout'!B186</f>
        <v>US80603148_258567810023_S01_GE1_1200_Jun14_2_3</v>
      </c>
      <c r="B184" t="str">
        <f t="shared" si="9"/>
        <v>258567810023</v>
      </c>
      <c r="C184" t="str">
        <f t="shared" si="10"/>
        <v>2_3</v>
      </c>
      <c r="D184" t="str">
        <f t="shared" si="8"/>
        <v>2585678100232_3</v>
      </c>
      <c r="E184" t="str">
        <f>IF(ISNA(VLOOKUP(D184,'Hyb Layout'!$G$4:$H$291,2,FALSE)),"Unknown",VLOOKUP(D184,'Hyb Layout'!$G$4:$H$291,2,FALSE))</f>
        <v>COO6187A207</v>
      </c>
      <c r="F184" t="str" cm="1">
        <f t="array" ref="F184">VLOOKUP(TRIM(E184),TRIM(BarcodetoCO!$D$3:$E$290),2,FALSE)</f>
        <v>0003091318</v>
      </c>
      <c r="G184" t="str" cm="1">
        <f t="array" ref="G184">IF(ISNA(VLOOKUP(TRIM(F184),TRIM(manifestA!$A$2:$C$145),3,FALSE)),VLOOKUP(TRIM(F184),TRIM(manifestB!$A$2:$C$145),3,FALSE),VLOOKUP(TRIM(F184),TRIM(manifestA!$A$2:$C$145),3,FALSE))</f>
        <v>PDPA836NZA</v>
      </c>
      <c r="H184" t="str">
        <f>VLOOKUP(G184,GUID!$A$2:$B$181,2,FALSE)</f>
        <v>No neurological diagnosis</v>
      </c>
      <c r="I184" t="str">
        <f>VLOOKUP(H184,diseaselkup,2,FALSE)</f>
        <v>HC</v>
      </c>
      <c r="J184" t="str">
        <f>VLOOKUP(F184,DiseaseDes!$A$2:$C$289,2,FALSE)</f>
        <v>HC</v>
      </c>
      <c r="K184" s="45" t="str">
        <f t="shared" si="11"/>
        <v>a</v>
      </c>
      <c r="L184" t="str">
        <f>VLOOKUP(F184,DiseaseDes!$A$2:$C$289,3,FALSE)</f>
        <v>A</v>
      </c>
    </row>
    <row r="185" spans="1:12">
      <c r="A185" t="str">
        <f>'Hyb Layout'!B187</f>
        <v>US80603148_258567810023_S01_GE1_1200_Jun14_2_4</v>
      </c>
      <c r="B185" t="str">
        <f t="shared" si="9"/>
        <v>258567810023</v>
      </c>
      <c r="C185" t="str">
        <f t="shared" si="10"/>
        <v>2_4</v>
      </c>
      <c r="D185" t="str">
        <f t="shared" si="8"/>
        <v>2585678100232_4</v>
      </c>
      <c r="E185" t="str">
        <f>IF(ISNA(VLOOKUP(D185,'Hyb Layout'!$G$4:$H$291,2,FALSE)),"Unknown",VLOOKUP(D185,'Hyb Layout'!$G$4:$H$291,2,FALSE))</f>
        <v>COO6187A208</v>
      </c>
      <c r="F185" t="str" cm="1">
        <f t="array" ref="F185">VLOOKUP(TRIM(E185),TRIM(BarcodetoCO!$D$3:$E$290),2,FALSE)</f>
        <v>0003008202</v>
      </c>
      <c r="G185" t="str" cm="1">
        <f t="array" ref="G185">IF(ISNA(VLOOKUP(TRIM(F185),TRIM(manifestA!$A$2:$C$145),3,FALSE)),VLOOKUP(TRIM(F185),TRIM(manifestB!$A$2:$C$145),3,FALSE),VLOOKUP(TRIM(F185),TRIM(manifestA!$A$2:$C$145),3,FALSE))</f>
        <v>PDPL119HAQ</v>
      </c>
      <c r="H185" t="str">
        <f>VLOOKUP(G185,GUID!$A$2:$B$181,2,FALSE)</f>
        <v>Parkinson's disease</v>
      </c>
      <c r="I185" t="str">
        <f>VLOOKUP(H185,diseaselkup,2,FALSE)</f>
        <v>PD</v>
      </c>
      <c r="J185" t="str">
        <f>VLOOKUP(F185,DiseaseDes!$A$2:$C$289,2,FALSE)</f>
        <v>PD</v>
      </c>
      <c r="K185" s="45" t="str">
        <f t="shared" si="11"/>
        <v>a</v>
      </c>
      <c r="L185" t="str">
        <f>VLOOKUP(F185,DiseaseDes!$A$2:$C$289,3,FALSE)</f>
        <v>A</v>
      </c>
    </row>
    <row r="186" spans="1:12">
      <c r="A186" t="str">
        <f>'Hyb Layout'!B188</f>
        <v>US80603148_258567810024_S01_GE1_1200_Jun14_1_1</v>
      </c>
      <c r="B186" t="str">
        <f t="shared" si="9"/>
        <v>258567810024</v>
      </c>
      <c r="C186" t="str">
        <f t="shared" si="10"/>
        <v>1_1</v>
      </c>
      <c r="D186" t="str">
        <f t="shared" si="8"/>
        <v>2585678100241_1</v>
      </c>
      <c r="E186" t="str">
        <f>IF(ISNA(VLOOKUP(D186,'Hyb Layout'!$G$4:$H$291,2,FALSE)),"Unknown",VLOOKUP(D186,'Hyb Layout'!$G$4:$H$291,2,FALSE))</f>
        <v>COO6187A265</v>
      </c>
      <c r="F186" t="str" cm="1">
        <f t="array" ref="F186">VLOOKUP(TRIM(E186),TRIM(BarcodetoCO!$D$3:$E$290),2,FALSE)</f>
        <v>0002939002</v>
      </c>
      <c r="G186" t="str" cm="1">
        <f t="array" ref="G186">IF(ISNA(VLOOKUP(TRIM(F186),TRIM(manifestA!$A$2:$C$145),3,FALSE)),VLOOKUP(TRIM(F186),TRIM(manifestB!$A$2:$C$145),3,FALSE),VLOOKUP(TRIM(F186),TRIM(manifestA!$A$2:$C$145),3,FALSE))</f>
        <v>PDHN128CJJ</v>
      </c>
      <c r="H186" t="str">
        <f>VLOOKUP(G186,GUID!$A$2:$B$181,2,FALSE)</f>
        <v>No neurological diagnosis</v>
      </c>
      <c r="I186" t="str">
        <f>VLOOKUP(H186,diseaselkup,2,FALSE)</f>
        <v>HC</v>
      </c>
      <c r="J186" t="str">
        <f>VLOOKUP(F186,DiseaseDes!$A$2:$C$289,2,FALSE)</f>
        <v>HC</v>
      </c>
      <c r="K186" s="45" t="str">
        <f t="shared" si="11"/>
        <v>a</v>
      </c>
      <c r="L186" t="str">
        <f>VLOOKUP(F186,DiseaseDes!$A$2:$C$289,3,FALSE)</f>
        <v>A</v>
      </c>
    </row>
    <row r="187" spans="1:12">
      <c r="A187" t="str">
        <f>'Hyb Layout'!B189</f>
        <v>US80603148_258567810024_S01_GE1_1200_Jun14_1_2</v>
      </c>
      <c r="B187" t="str">
        <f t="shared" si="9"/>
        <v>258567810024</v>
      </c>
      <c r="C187" t="str">
        <f t="shared" si="10"/>
        <v>1_2</v>
      </c>
      <c r="D187" t="str">
        <f t="shared" si="8"/>
        <v>2585678100241_2</v>
      </c>
      <c r="E187" t="str">
        <f>IF(ISNA(VLOOKUP(D187,'Hyb Layout'!$G$4:$H$291,2,FALSE)),"Unknown",VLOOKUP(D187,'Hyb Layout'!$G$4:$H$291,2,FALSE))</f>
        <v>COO6187A266</v>
      </c>
      <c r="F187" t="str" cm="1">
        <f t="array" ref="F187">VLOOKUP(TRIM(E187),TRIM(BarcodetoCO!$D$3:$E$290),2,FALSE)</f>
        <v>0003699111</v>
      </c>
      <c r="G187" t="str" cm="1">
        <f t="array" ref="G187">IF(ISNA(VLOOKUP(TRIM(F187),TRIM(manifestA!$A$2:$C$145),3,FALSE)),VLOOKUP(TRIM(F187),TRIM(manifestB!$A$2:$C$145),3,FALSE),VLOOKUP(TRIM(F187),TRIM(manifestA!$A$2:$C$145),3,FALSE))</f>
        <v>PDBY162TMB</v>
      </c>
      <c r="H187" t="str">
        <f>VLOOKUP(G187,GUID!$A$2:$B$181,2,FALSE)</f>
        <v>Progressive Supranuclear Palsy</v>
      </c>
      <c r="I187" t="str">
        <f>VLOOKUP(H187,diseaselkup,2,FALSE)</f>
        <v>PSP</v>
      </c>
      <c r="J187" t="str">
        <f>VLOOKUP(F187,DiseaseDes!$A$2:$C$289,2,FALSE)</f>
        <v>PSP</v>
      </c>
      <c r="K187" s="45" t="str">
        <f t="shared" si="11"/>
        <v>a</v>
      </c>
      <c r="L187" t="str">
        <f>VLOOKUP(F187,DiseaseDes!$A$2:$C$289,3,FALSE)</f>
        <v>A</v>
      </c>
    </row>
    <row r="188" spans="1:12">
      <c r="A188" t="str">
        <f>'Hyb Layout'!B190</f>
        <v>US80603148_258567810024_S01_GE1_1200_Jun14_1_3</v>
      </c>
      <c r="B188" t="str">
        <f t="shared" si="9"/>
        <v>258567810024</v>
      </c>
      <c r="C188" t="str">
        <f t="shared" si="10"/>
        <v>1_3</v>
      </c>
      <c r="D188" t="str">
        <f t="shared" si="8"/>
        <v>2585678100241_3</v>
      </c>
      <c r="E188" t="str">
        <f>IF(ISNA(VLOOKUP(D188,'Hyb Layout'!$G$4:$H$291,2,FALSE)),"Unknown",VLOOKUP(D188,'Hyb Layout'!$G$4:$H$291,2,FALSE))</f>
        <v>COO6187A267</v>
      </c>
      <c r="F188" t="str" cm="1">
        <f t="array" ref="F188">VLOOKUP(TRIM(E188),TRIM(BarcodetoCO!$D$3:$E$290),2,FALSE)</f>
        <v>0003064094</v>
      </c>
      <c r="G188" t="str" cm="1">
        <f t="array" ref="G188">IF(ISNA(VLOOKUP(TRIM(F188),TRIM(manifestA!$A$2:$C$145),3,FALSE)),VLOOKUP(TRIM(F188),TRIM(manifestB!$A$2:$C$145),3,FALSE),VLOOKUP(TRIM(F188),TRIM(manifestA!$A$2:$C$145),3,FALSE))</f>
        <v>PDUP692JG5</v>
      </c>
      <c r="H188" t="str">
        <f>VLOOKUP(G188,GUID!$A$2:$B$181,2,FALSE)</f>
        <v>Parkinson's disease</v>
      </c>
      <c r="I188" t="str">
        <f>VLOOKUP(H188,diseaselkup,2,FALSE)</f>
        <v>PD</v>
      </c>
      <c r="J188" t="str">
        <f>VLOOKUP(F188,DiseaseDes!$A$2:$C$289,2,FALSE)</f>
        <v>PD</v>
      </c>
      <c r="K188" s="45" t="str">
        <f t="shared" si="11"/>
        <v>a</v>
      </c>
      <c r="L188" t="str">
        <f>VLOOKUP(F188,DiseaseDes!$A$2:$C$289,3,FALSE)</f>
        <v>A</v>
      </c>
    </row>
    <row r="189" spans="1:12">
      <c r="A189" t="str">
        <f>'Hyb Layout'!B191</f>
        <v>US80603148_258567810024_S01_GE1_1200_Jun14_1_4</v>
      </c>
      <c r="B189" t="str">
        <f t="shared" si="9"/>
        <v>258567810024</v>
      </c>
      <c r="C189" t="str">
        <f t="shared" si="10"/>
        <v>1_4</v>
      </c>
      <c r="D189" t="str">
        <f t="shared" si="8"/>
        <v>2585678100241_4</v>
      </c>
      <c r="E189" t="str">
        <f>IF(ISNA(VLOOKUP(D189,'Hyb Layout'!$G$4:$H$291,2,FALSE)),"Unknown",VLOOKUP(D189,'Hyb Layout'!$G$4:$H$291,2,FALSE))</f>
        <v>COO6187A268</v>
      </c>
      <c r="F189" t="str" cm="1">
        <f t="array" ref="F189">VLOOKUP(TRIM(E189),TRIM(BarcodetoCO!$D$3:$E$290),2,FALSE)</f>
        <v>0002938241</v>
      </c>
      <c r="G189" t="str" cm="1">
        <f t="array" ref="G189">IF(ISNA(VLOOKUP(TRIM(F189),TRIM(manifestA!$A$2:$C$145),3,FALSE)),VLOOKUP(TRIM(F189),TRIM(manifestB!$A$2:$C$145),3,FALSE),VLOOKUP(TRIM(F189),TRIM(manifestA!$A$2:$C$145),3,FALSE))</f>
        <v>PDVM939MK9</v>
      </c>
      <c r="H189" t="str">
        <f>VLOOKUP(G189,GUID!$A$2:$B$181,2,FALSE)</f>
        <v>No neurological diagnosis</v>
      </c>
      <c r="I189" t="str">
        <f>VLOOKUP(H189,diseaselkup,2,FALSE)</f>
        <v>HC</v>
      </c>
      <c r="J189" t="str">
        <f>VLOOKUP(F189,DiseaseDes!$A$2:$C$289,2,FALSE)</f>
        <v>HC</v>
      </c>
      <c r="K189" s="45" t="str">
        <f t="shared" si="11"/>
        <v>a</v>
      </c>
      <c r="L189" t="str">
        <f>VLOOKUP(F189,DiseaseDes!$A$2:$C$289,3,FALSE)</f>
        <v>A</v>
      </c>
    </row>
    <row r="190" spans="1:12">
      <c r="A190" t="str">
        <f>'Hyb Layout'!B192</f>
        <v>US80603148_258567810024_S01_GE1_1200_Jun14_2_1</v>
      </c>
      <c r="B190" t="str">
        <f t="shared" si="9"/>
        <v>258567810024</v>
      </c>
      <c r="C190" t="str">
        <f t="shared" si="10"/>
        <v>2_1</v>
      </c>
      <c r="D190" t="str">
        <f t="shared" si="8"/>
        <v>2585678100242_1</v>
      </c>
      <c r="E190" t="str">
        <f>IF(ISNA(VLOOKUP(D190,'Hyb Layout'!$G$4:$H$291,2,FALSE)),"Unknown",VLOOKUP(D190,'Hyb Layout'!$G$4:$H$291,2,FALSE))</f>
        <v>COO6187A269</v>
      </c>
      <c r="F190" t="str" cm="1">
        <f t="array" ref="F190">VLOOKUP(TRIM(E190),TRIM(BarcodetoCO!$D$3:$E$290),2,FALSE)</f>
        <v>0003598636</v>
      </c>
      <c r="G190" t="str" cm="1">
        <f t="array" ref="G190">IF(ISNA(VLOOKUP(TRIM(F190),TRIM(manifestA!$A$2:$C$145),3,FALSE)),VLOOKUP(TRIM(F190),TRIM(manifestB!$A$2:$C$145),3,FALSE),VLOOKUP(TRIM(F190),TRIM(manifestA!$A$2:$C$145),3,FALSE))</f>
        <v>PDVN013UFJ</v>
      </c>
      <c r="H190" t="str">
        <f>VLOOKUP(G190,GUID!$A$2:$B$181,2,FALSE)</f>
        <v>Parkinson's disease</v>
      </c>
      <c r="I190" t="str">
        <f>VLOOKUP(H190,diseaselkup,2,FALSE)</f>
        <v>PD</v>
      </c>
      <c r="J190" t="str">
        <f>VLOOKUP(F190,DiseaseDes!$A$2:$C$289,2,FALSE)</f>
        <v>PD</v>
      </c>
      <c r="K190" s="45" t="str">
        <f t="shared" si="11"/>
        <v>a</v>
      </c>
      <c r="L190" t="str">
        <f>VLOOKUP(F190,DiseaseDes!$A$2:$C$289,3,FALSE)</f>
        <v>A</v>
      </c>
    </row>
    <row r="191" spans="1:12">
      <c r="A191" t="str">
        <f>'Hyb Layout'!B193</f>
        <v>US80603148_258567810024_S01_GE1_1200_Jun14_2_2</v>
      </c>
      <c r="B191" t="str">
        <f t="shared" si="9"/>
        <v>258567810024</v>
      </c>
      <c r="C191" t="str">
        <f t="shared" si="10"/>
        <v>2_2</v>
      </c>
      <c r="D191" t="str">
        <f t="shared" si="8"/>
        <v>2585678100242_2</v>
      </c>
      <c r="E191" t="str">
        <f>IF(ISNA(VLOOKUP(D191,'Hyb Layout'!$G$4:$H$291,2,FALSE)),"Unknown",VLOOKUP(D191,'Hyb Layout'!$G$4:$H$291,2,FALSE))</f>
        <v>COO6187A270</v>
      </c>
      <c r="F191" t="str" cm="1">
        <f t="array" ref="F191">VLOOKUP(TRIM(E191),TRIM(BarcodetoCO!$D$3:$E$290),2,FALSE)</f>
        <v>0003695852</v>
      </c>
      <c r="G191" t="str" cm="1">
        <f t="array" ref="G191">IF(ISNA(VLOOKUP(TRIM(F191),TRIM(manifestA!$A$2:$C$145),3,FALSE)),VLOOKUP(TRIM(F191),TRIM(manifestB!$A$2:$C$145),3,FALSE),VLOOKUP(TRIM(F191),TRIM(manifestA!$A$2:$C$145),3,FALSE))</f>
        <v>PDLP335XP7</v>
      </c>
      <c r="H191" t="str">
        <f>VLOOKUP(G191,GUID!$A$2:$B$181,2,FALSE)</f>
        <v>Essential Tremor</v>
      </c>
      <c r="I191" t="str">
        <f>VLOOKUP(H191,diseaselkup,2,FALSE)</f>
        <v>ET</v>
      </c>
      <c r="J191" t="str">
        <f>VLOOKUP(F191,DiseaseDes!$A$2:$C$289,2,FALSE)</f>
        <v>ET</v>
      </c>
      <c r="K191" s="45" t="str">
        <f t="shared" si="11"/>
        <v>a</v>
      </c>
      <c r="L191" t="str">
        <f>VLOOKUP(F191,DiseaseDes!$A$2:$C$289,3,FALSE)</f>
        <v>A</v>
      </c>
    </row>
    <row r="192" spans="1:12">
      <c r="A192" t="str">
        <f>'Hyb Layout'!B194</f>
        <v>US80603148_258567810024_S01_GE1_1200_Jun14_2_3</v>
      </c>
      <c r="B192" t="str">
        <f t="shared" si="9"/>
        <v>258567810024</v>
      </c>
      <c r="C192" t="str">
        <f t="shared" si="10"/>
        <v>2_3</v>
      </c>
      <c r="D192" t="str">
        <f t="shared" si="8"/>
        <v>2585678100242_3</v>
      </c>
      <c r="E192" t="str">
        <f>IF(ISNA(VLOOKUP(D192,'Hyb Layout'!$G$4:$H$291,2,FALSE)),"Unknown",VLOOKUP(D192,'Hyb Layout'!$G$4:$H$291,2,FALSE))</f>
        <v>COO6187A271</v>
      </c>
      <c r="F192" t="str" cm="1">
        <f t="array" ref="F192">VLOOKUP(TRIM(E192),TRIM(BarcodetoCO!$D$3:$E$290),2,FALSE)</f>
        <v>0003083655</v>
      </c>
      <c r="G192" t="str" cm="1">
        <f t="array" ref="G192">IF(ISNA(VLOOKUP(TRIM(F192),TRIM(manifestA!$A$2:$C$145),3,FALSE)),VLOOKUP(TRIM(F192),TRIM(manifestB!$A$2:$C$145),3,FALSE),VLOOKUP(TRIM(F192),TRIM(manifestA!$A$2:$C$145),3,FALSE))</f>
        <v>PDTE088YVM</v>
      </c>
      <c r="H192" t="str">
        <f>VLOOKUP(G192,GUID!$A$2:$B$181,2,FALSE)</f>
        <v>No neurological diagnosis</v>
      </c>
      <c r="I192" t="str">
        <f>VLOOKUP(H192,diseaselkup,2,FALSE)</f>
        <v>HC</v>
      </c>
      <c r="J192" t="str">
        <f>VLOOKUP(F192,DiseaseDes!$A$2:$C$289,2,FALSE)</f>
        <v>HC</v>
      </c>
      <c r="K192" s="45" t="str">
        <f t="shared" si="11"/>
        <v>a</v>
      </c>
      <c r="L192" t="str">
        <f>VLOOKUP(F192,DiseaseDes!$A$2:$C$289,3,FALSE)</f>
        <v>A</v>
      </c>
    </row>
    <row r="193" spans="1:12">
      <c r="A193" t="str">
        <f>'Hyb Layout'!B195</f>
        <v>US80603148_258567810024_S01_GE1_1200_Jun14_2_4</v>
      </c>
      <c r="B193" t="str">
        <f t="shared" si="9"/>
        <v>258567810024</v>
      </c>
      <c r="C193" t="str">
        <f t="shared" si="10"/>
        <v>2_4</v>
      </c>
      <c r="D193" t="str">
        <f t="shared" si="8"/>
        <v>2585678100242_4</v>
      </c>
      <c r="E193" t="str">
        <f>IF(ISNA(VLOOKUP(D193,'Hyb Layout'!$G$4:$H$291,2,FALSE)),"Unknown",VLOOKUP(D193,'Hyb Layout'!$G$4:$H$291,2,FALSE))</f>
        <v>COO6187A272</v>
      </c>
      <c r="F193" t="str" cm="1">
        <f t="array" ref="F193">VLOOKUP(TRIM(E193),TRIM(BarcodetoCO!$D$3:$E$290),2,FALSE)</f>
        <v>0003204912</v>
      </c>
      <c r="G193" t="str" cm="1">
        <f t="array" ref="G193">IF(ISNA(VLOOKUP(TRIM(F193),TRIM(manifestA!$A$2:$C$145),3,FALSE)),VLOOKUP(TRIM(F193),TRIM(manifestB!$A$2:$C$145),3,FALSE),VLOOKUP(TRIM(F193),TRIM(manifestA!$A$2:$C$145),3,FALSE))</f>
        <v>PDDA551FCB</v>
      </c>
      <c r="H193" t="str">
        <f>VLOOKUP(G193,GUID!$A$2:$B$181,2,FALSE)</f>
        <v>Parkinson's disease</v>
      </c>
      <c r="I193" t="str">
        <f>VLOOKUP(H193,diseaselkup,2,FALSE)</f>
        <v>PD</v>
      </c>
      <c r="J193" t="str">
        <f>VLOOKUP(F193,DiseaseDes!$A$2:$C$289,2,FALSE)</f>
        <v>PD</v>
      </c>
      <c r="K193" s="45" t="str">
        <f t="shared" si="11"/>
        <v>a</v>
      </c>
      <c r="L193" t="str">
        <f>VLOOKUP(F193,DiseaseDes!$A$2:$C$289,3,FALSE)</f>
        <v>A</v>
      </c>
    </row>
    <row r="194" spans="1:12">
      <c r="A194" t="str">
        <f>'Hyb Layout'!B196</f>
        <v>US80603148_258567810025_S01_GE1_1200_Jun14_1_1</v>
      </c>
      <c r="B194" t="str">
        <f t="shared" si="9"/>
        <v>258567810025</v>
      </c>
      <c r="C194" t="str">
        <f t="shared" si="10"/>
        <v>1_1</v>
      </c>
      <c r="D194" t="str">
        <f t="shared" ref="D194:D257" si="12">B194&amp;C194</f>
        <v>2585678100251_1</v>
      </c>
      <c r="E194" t="str">
        <f>IF(ISNA(VLOOKUP(D194,'Hyb Layout'!$G$4:$H$291,2,FALSE)),"Unknown",VLOOKUP(D194,'Hyb Layout'!$G$4:$H$291,2,FALSE))</f>
        <v>COO6187A129</v>
      </c>
      <c r="F194" t="str" cm="1">
        <f t="array" ref="F194">VLOOKUP(TRIM(E194),TRIM(BarcodetoCO!$D$3:$E$290),2,FALSE)</f>
        <v>0003644851</v>
      </c>
      <c r="G194" t="str" cm="1">
        <f t="array" ref="G194">IF(ISNA(VLOOKUP(TRIM(F194),TRIM(manifestA!$A$2:$C$145),3,FALSE)),VLOOKUP(TRIM(F194),TRIM(manifestB!$A$2:$C$145),3,FALSE),VLOOKUP(TRIM(F194),TRIM(manifestA!$A$2:$C$145),3,FALSE))</f>
        <v>PDBC294LL7</v>
      </c>
      <c r="H194" t="str">
        <f>VLOOKUP(G194,GUID!$A$2:$B$181,2,FALSE)</f>
        <v>No neurological diagnosis</v>
      </c>
      <c r="I194" t="str">
        <f>VLOOKUP(H194,diseaselkup,2,FALSE)</f>
        <v>HC</v>
      </c>
      <c r="J194" t="str">
        <f>VLOOKUP(F194,DiseaseDes!$A$2:$C$289,2,FALSE)</f>
        <v>HC</v>
      </c>
      <c r="K194" s="45" t="str">
        <f t="shared" si="11"/>
        <v>a</v>
      </c>
      <c r="L194" t="str">
        <f>VLOOKUP(F194,DiseaseDes!$A$2:$C$289,3,FALSE)</f>
        <v>B</v>
      </c>
    </row>
    <row r="195" spans="1:12">
      <c r="A195" t="str">
        <f>'Hyb Layout'!B197</f>
        <v>US80603148_258567810025_S01_GE1_1200_Jun14_1_2</v>
      </c>
      <c r="B195" t="str">
        <f t="shared" ref="B195:B258" si="13">MID(A195,12,12)</f>
        <v>258567810025</v>
      </c>
      <c r="C195" t="str">
        <f t="shared" ref="C195:C258" si="14">RIGHT(A195,3)</f>
        <v>1_2</v>
      </c>
      <c r="D195" t="str">
        <f t="shared" si="12"/>
        <v>2585678100251_2</v>
      </c>
      <c r="E195" t="str">
        <f>IF(ISNA(VLOOKUP(D195,'Hyb Layout'!$G$4:$H$291,2,FALSE)),"Unknown",VLOOKUP(D195,'Hyb Layout'!$G$4:$H$291,2,FALSE))</f>
        <v>COO6187A130</v>
      </c>
      <c r="F195" t="str" cm="1">
        <f t="array" ref="F195">VLOOKUP(TRIM(E195),TRIM(BarcodetoCO!$D$3:$E$290),2,FALSE)</f>
        <v>0003654805</v>
      </c>
      <c r="G195" t="str" cm="1">
        <f t="array" ref="G195">IF(ISNA(VLOOKUP(TRIM(F195),TRIM(manifestA!$A$2:$C$145),3,FALSE)),VLOOKUP(TRIM(F195),TRIM(manifestB!$A$2:$C$145),3,FALSE),VLOOKUP(TRIM(F195),TRIM(manifestA!$A$2:$C$145),3,FALSE))</f>
        <v>PDDP283YZG</v>
      </c>
      <c r="H195" t="str">
        <f>VLOOKUP(G195,GUID!$A$2:$B$181,2,FALSE)</f>
        <v>Essential Tremor</v>
      </c>
      <c r="I195" t="str">
        <f>VLOOKUP(H195,diseaselkup,2,FALSE)</f>
        <v>ET</v>
      </c>
      <c r="J195" t="str">
        <f>VLOOKUP(F195,DiseaseDes!$A$2:$C$289,2,FALSE)</f>
        <v>ET</v>
      </c>
      <c r="K195" s="45" t="str">
        <f t="shared" ref="K195:K258" si="15">IF(I195=J195,"a","r")</f>
        <v>a</v>
      </c>
      <c r="L195" t="str">
        <f>VLOOKUP(F195,DiseaseDes!$A$2:$C$289,3,FALSE)</f>
        <v>B</v>
      </c>
    </row>
    <row r="196" spans="1:12">
      <c r="A196" t="str">
        <f>'Hyb Layout'!B198</f>
        <v>US80603148_258567810025_S01_GE1_1200_Jun14_1_3</v>
      </c>
      <c r="B196" t="str">
        <f t="shared" si="13"/>
        <v>258567810025</v>
      </c>
      <c r="C196" t="str">
        <f t="shared" si="14"/>
        <v>1_3</v>
      </c>
      <c r="D196" t="str">
        <f t="shared" si="12"/>
        <v>2585678100251_3</v>
      </c>
      <c r="E196" t="str">
        <f>IF(ISNA(VLOOKUP(D196,'Hyb Layout'!$G$4:$H$291,2,FALSE)),"Unknown",VLOOKUP(D196,'Hyb Layout'!$G$4:$H$291,2,FALSE))</f>
        <v>COO6187A131</v>
      </c>
      <c r="F196" t="str" cm="1">
        <f t="array" ref="F196">VLOOKUP(TRIM(E196),TRIM(BarcodetoCO!$D$3:$E$290),2,FALSE)</f>
        <v>PD0027-2390</v>
      </c>
      <c r="G196" t="str" cm="1">
        <f t="array" ref="G196">IF(ISNA(VLOOKUP(TRIM(F196),TRIM(manifestA!$A$2:$C$145),3,FALSE)),VLOOKUP(TRIM(F196),TRIM(manifestB!$A$2:$C$145),3,FALSE),VLOOKUP(TRIM(F196),TRIM(manifestA!$A$2:$C$145),3,FALSE))</f>
        <v>PDHX418LKL</v>
      </c>
      <c r="H196" t="str">
        <f>VLOOKUP(G196,GUID!$A$2:$B$181,2,FALSE)</f>
        <v>Parkinson's disease</v>
      </c>
      <c r="I196" t="str">
        <f>VLOOKUP(H196,diseaselkup,2,FALSE)</f>
        <v>PD</v>
      </c>
      <c r="J196" t="str">
        <f>VLOOKUP(F196,DiseaseDes!$A$2:$C$289,2,FALSE)</f>
        <v>PD</v>
      </c>
      <c r="K196" s="45" t="str">
        <f t="shared" si="15"/>
        <v>a</v>
      </c>
      <c r="L196" t="str">
        <f>VLOOKUP(F196,DiseaseDes!$A$2:$C$289,3,FALSE)</f>
        <v>B</v>
      </c>
    </row>
    <row r="197" spans="1:12">
      <c r="A197" t="str">
        <f>'Hyb Layout'!B199</f>
        <v>US80603148_258567810025_S01_GE1_1200_Jun14_1_4</v>
      </c>
      <c r="B197" t="str">
        <f t="shared" si="13"/>
        <v>258567810025</v>
      </c>
      <c r="C197" t="str">
        <f t="shared" si="14"/>
        <v>1_4</v>
      </c>
      <c r="D197" t="str">
        <f t="shared" si="12"/>
        <v>2585678100251_4</v>
      </c>
      <c r="E197" t="str">
        <f>IF(ISNA(VLOOKUP(D197,'Hyb Layout'!$G$4:$H$291,2,FALSE)),"Unknown",VLOOKUP(D197,'Hyb Layout'!$G$4:$H$291,2,FALSE))</f>
        <v>COO6187A132</v>
      </c>
      <c r="F197" t="str" cm="1">
        <f t="array" ref="F197">VLOOKUP(TRIM(E197),TRIM(BarcodetoCO!$D$3:$E$290),2,FALSE)</f>
        <v>0003643697</v>
      </c>
      <c r="G197" t="str" cm="1">
        <f t="array" ref="G197">IF(ISNA(VLOOKUP(TRIM(F197),TRIM(manifestA!$A$2:$C$145),3,FALSE)),VLOOKUP(TRIM(F197),TRIM(manifestB!$A$2:$C$145),3,FALSE),VLOOKUP(TRIM(F197),TRIM(manifestA!$A$2:$C$145),3,FALSE))</f>
        <v>PDCF366ZNK</v>
      </c>
      <c r="H197" t="str">
        <f>VLOOKUP(G197,GUID!$A$2:$B$181,2,FALSE)</f>
        <v>Parkinson's disease</v>
      </c>
      <c r="I197" t="str">
        <f>VLOOKUP(H197,diseaselkup,2,FALSE)</f>
        <v>PD</v>
      </c>
      <c r="J197" t="str">
        <f>VLOOKUP(F197,DiseaseDes!$A$2:$C$289,2,FALSE)</f>
        <v>PD</v>
      </c>
      <c r="K197" s="45" t="str">
        <f t="shared" si="15"/>
        <v>a</v>
      </c>
      <c r="L197" t="str">
        <f>VLOOKUP(F197,DiseaseDes!$A$2:$C$289,3,FALSE)</f>
        <v>B</v>
      </c>
    </row>
    <row r="198" spans="1:12">
      <c r="A198" t="str">
        <f>'Hyb Layout'!B200</f>
        <v>US80603148_258567810025_S01_GE1_1200_Jun14_2_1</v>
      </c>
      <c r="B198" t="str">
        <f t="shared" si="13"/>
        <v>258567810025</v>
      </c>
      <c r="C198" t="str">
        <f t="shared" si="14"/>
        <v>2_1</v>
      </c>
      <c r="D198" t="str">
        <f t="shared" si="12"/>
        <v>2585678100252_1</v>
      </c>
      <c r="E198" t="str">
        <f>IF(ISNA(VLOOKUP(D198,'Hyb Layout'!$G$4:$H$291,2,FALSE)),"Unknown",VLOOKUP(D198,'Hyb Layout'!$G$4:$H$291,2,FALSE))</f>
        <v>COO6187A133</v>
      </c>
      <c r="F198" t="str" cm="1">
        <f t="array" ref="F198">VLOOKUP(TRIM(E198),TRIM(BarcodetoCO!$D$3:$E$290),2,FALSE)</f>
        <v>0003690533</v>
      </c>
      <c r="G198" t="str" cm="1">
        <f t="array" ref="G198">IF(ISNA(VLOOKUP(TRIM(F198),TRIM(manifestA!$A$2:$C$145),3,FALSE)),VLOOKUP(TRIM(F198),TRIM(manifestB!$A$2:$C$145),3,FALSE),VLOOKUP(TRIM(F198),TRIM(manifestA!$A$2:$C$145),3,FALSE))</f>
        <v>PDVM939MK9</v>
      </c>
      <c r="H198" t="str">
        <f>VLOOKUP(G198,GUID!$A$2:$B$181,2,FALSE)</f>
        <v>No neurological diagnosis</v>
      </c>
      <c r="I198" t="str">
        <f>VLOOKUP(H198,diseaselkup,2,FALSE)</f>
        <v>HC</v>
      </c>
      <c r="J198" t="str">
        <f>VLOOKUP(F198,DiseaseDes!$A$2:$C$289,2,FALSE)</f>
        <v>HC</v>
      </c>
      <c r="K198" s="45" t="str">
        <f t="shared" si="15"/>
        <v>a</v>
      </c>
      <c r="L198" t="str">
        <f>VLOOKUP(F198,DiseaseDes!$A$2:$C$289,3,FALSE)</f>
        <v>B</v>
      </c>
    </row>
    <row r="199" spans="1:12">
      <c r="A199" t="str">
        <f>'Hyb Layout'!B201</f>
        <v>US80603148_258567810025_S01_GE1_1200_Jun14_2_2</v>
      </c>
      <c r="B199" t="str">
        <f t="shared" si="13"/>
        <v>258567810025</v>
      </c>
      <c r="C199" t="str">
        <f t="shared" si="14"/>
        <v>2_2</v>
      </c>
      <c r="D199" t="str">
        <f t="shared" si="12"/>
        <v>2585678100252_2</v>
      </c>
      <c r="E199" t="str">
        <f>IF(ISNA(VLOOKUP(D199,'Hyb Layout'!$G$4:$H$291,2,FALSE)),"Unknown",VLOOKUP(D199,'Hyb Layout'!$G$4:$H$291,2,FALSE))</f>
        <v>COO6187A134</v>
      </c>
      <c r="F199" t="str" cm="1">
        <f t="array" ref="F199">VLOOKUP(TRIM(E199),TRIM(BarcodetoCO!$D$3:$E$290),2,FALSE)</f>
        <v>0003654227</v>
      </c>
      <c r="G199" t="str" cm="1">
        <f t="array" ref="G199">IF(ISNA(VLOOKUP(TRIM(F199),TRIM(manifestA!$A$2:$C$145),3,FALSE)),VLOOKUP(TRIM(F199),TRIM(manifestB!$A$2:$C$145),3,FALSE),VLOOKUP(TRIM(F199),TRIM(manifestA!$A$2:$C$145),3,FALSE))</f>
        <v>PDPY195KRU</v>
      </c>
      <c r="H199" t="str">
        <f>VLOOKUP(G199,GUID!$A$2:$B$181,2,FALSE)</f>
        <v>Parkinson's disease</v>
      </c>
      <c r="I199" t="str">
        <f>VLOOKUP(H199,diseaselkup,2,FALSE)</f>
        <v>PD</v>
      </c>
      <c r="J199" t="str">
        <f>VLOOKUP(F199,DiseaseDes!$A$2:$C$289,2,FALSE)</f>
        <v>PD</v>
      </c>
      <c r="K199" s="45" t="str">
        <f t="shared" si="15"/>
        <v>a</v>
      </c>
      <c r="L199" t="str">
        <f>VLOOKUP(F199,DiseaseDes!$A$2:$C$289,3,FALSE)</f>
        <v>B</v>
      </c>
    </row>
    <row r="200" spans="1:12">
      <c r="A200" t="str">
        <f>'Hyb Layout'!B202</f>
        <v>US80603148_258567810025_S01_GE1_1200_Jun14_2_3</v>
      </c>
      <c r="B200" t="str">
        <f t="shared" si="13"/>
        <v>258567810025</v>
      </c>
      <c r="C200" t="str">
        <f t="shared" si="14"/>
        <v>2_3</v>
      </c>
      <c r="D200" t="str">
        <f t="shared" si="12"/>
        <v>2585678100252_3</v>
      </c>
      <c r="E200" t="str">
        <f>IF(ISNA(VLOOKUP(D200,'Hyb Layout'!$G$4:$H$291,2,FALSE)),"Unknown",VLOOKUP(D200,'Hyb Layout'!$G$4:$H$291,2,FALSE))</f>
        <v>COO6187A135</v>
      </c>
      <c r="F200" t="str" cm="1">
        <f t="array" ref="F200">VLOOKUP(TRIM(E200),TRIM(BarcodetoCO!$D$3:$E$290),2,FALSE)</f>
        <v>0003008154</v>
      </c>
      <c r="G200" t="str" cm="1">
        <f t="array" ref="G200">IF(ISNA(VLOOKUP(TRIM(F200),TRIM(manifestA!$A$2:$C$145),3,FALSE)),VLOOKUP(TRIM(F200),TRIM(manifestB!$A$2:$C$145),3,FALSE),VLOOKUP(TRIM(F200),TRIM(manifestA!$A$2:$C$145),3,FALSE))</f>
        <v>PDCH970MXR</v>
      </c>
      <c r="H200" t="str">
        <f>VLOOKUP(G200,GUID!$A$2:$B$181,2,FALSE)</f>
        <v>Parkinson's disease</v>
      </c>
      <c r="I200" t="str">
        <f>VLOOKUP(H200,diseaselkup,2,FALSE)</f>
        <v>PD</v>
      </c>
      <c r="J200" t="str">
        <f>VLOOKUP(F200,DiseaseDes!$A$2:$C$289,2,FALSE)</f>
        <v>PD</v>
      </c>
      <c r="K200" s="45" t="str">
        <f t="shared" si="15"/>
        <v>a</v>
      </c>
      <c r="L200" t="str">
        <f>VLOOKUP(F200,DiseaseDes!$A$2:$C$289,3,FALSE)</f>
        <v>B</v>
      </c>
    </row>
    <row r="201" spans="1:12">
      <c r="A201" t="str">
        <f>'Hyb Layout'!B203</f>
        <v>US80603148_258567810025_S01_GE1_1200_Jun14_2_4</v>
      </c>
      <c r="B201" t="str">
        <f t="shared" si="13"/>
        <v>258567810025</v>
      </c>
      <c r="C201" t="str">
        <f t="shared" si="14"/>
        <v>2_4</v>
      </c>
      <c r="D201" t="str">
        <f t="shared" si="12"/>
        <v>2585678100252_4</v>
      </c>
      <c r="E201" t="str">
        <f>IF(ISNA(VLOOKUP(D201,'Hyb Layout'!$G$4:$H$291,2,FALSE)),"Unknown",VLOOKUP(D201,'Hyb Layout'!$G$4:$H$291,2,FALSE))</f>
        <v>COO6187A136</v>
      </c>
      <c r="F201" t="str" cm="1">
        <f t="array" ref="F201">VLOOKUP(TRIM(E201),TRIM(BarcodetoCO!$D$3:$E$290),2,FALSE)</f>
        <v>0003661885</v>
      </c>
      <c r="G201" t="str" cm="1">
        <f t="array" ref="G201">IF(ISNA(VLOOKUP(TRIM(F201),TRIM(manifestA!$A$2:$C$145),3,FALSE)),VLOOKUP(TRIM(F201),TRIM(manifestB!$A$2:$C$145),3,FALSE),VLOOKUP(TRIM(F201),TRIM(manifestA!$A$2:$C$145),3,FALSE))</f>
        <v>PDUA772WXE</v>
      </c>
      <c r="H201" t="str">
        <f>VLOOKUP(G201,GUID!$A$2:$B$181,2,FALSE)</f>
        <v>No neurological diagnosis</v>
      </c>
      <c r="I201" t="str">
        <f>VLOOKUP(H201,diseaselkup,2,FALSE)</f>
        <v>HC</v>
      </c>
      <c r="J201" t="str">
        <f>VLOOKUP(F201,DiseaseDes!$A$2:$C$289,2,FALSE)</f>
        <v>HC</v>
      </c>
      <c r="K201" s="45" t="str">
        <f t="shared" si="15"/>
        <v>a</v>
      </c>
      <c r="L201" t="str">
        <f>VLOOKUP(F201,DiseaseDes!$A$2:$C$289,3,FALSE)</f>
        <v>B</v>
      </c>
    </row>
    <row r="202" spans="1:12">
      <c r="A202" t="str">
        <f>'Hyb Layout'!B204</f>
        <v>US80603148_258567810026_S01_GE1_1200_Jun14_1_1</v>
      </c>
      <c r="B202" t="str">
        <f t="shared" si="13"/>
        <v>258567810026</v>
      </c>
      <c r="C202" t="str">
        <f t="shared" si="14"/>
        <v>1_1</v>
      </c>
      <c r="D202" t="str">
        <f t="shared" si="12"/>
        <v>2585678100261_1</v>
      </c>
      <c r="E202" t="str">
        <f>IF(ISNA(VLOOKUP(D202,'Hyb Layout'!$G$4:$H$291,2,FALSE)),"Unknown",VLOOKUP(D202,'Hyb Layout'!$G$4:$H$291,2,FALSE))</f>
        <v>COO6187A01</v>
      </c>
      <c r="F202" t="str" cm="1">
        <f t="array" ref="F202">VLOOKUP(TRIM(E202),TRIM(BarcodetoCO!$D$3:$E$290),2,FALSE)</f>
        <v>0003669408</v>
      </c>
      <c r="G202" t="str" cm="1">
        <f t="array" ref="G202">IF(ISNA(VLOOKUP(TRIM(F202),TRIM(manifestA!$A$2:$C$145),3,FALSE)),VLOOKUP(TRIM(F202),TRIM(manifestB!$A$2:$C$145),3,FALSE),VLOOKUP(TRIM(F202),TRIM(manifestA!$A$2:$C$145),3,FALSE))</f>
        <v>PDAL812VRR</v>
      </c>
      <c r="H202" t="str">
        <f>VLOOKUP(G202,GUID!$A$2:$B$181,2,FALSE)</f>
        <v>Essential Tremor</v>
      </c>
      <c r="I202" t="str">
        <f>VLOOKUP(H202,diseaselkup,2,FALSE)</f>
        <v>ET</v>
      </c>
      <c r="J202" t="str">
        <f>VLOOKUP(F202,DiseaseDes!$A$2:$C$289,2,FALSE)</f>
        <v>ET</v>
      </c>
      <c r="K202" s="45" t="str">
        <f t="shared" si="15"/>
        <v>a</v>
      </c>
      <c r="L202" t="str">
        <f>VLOOKUP(F202,DiseaseDes!$A$2:$C$289,3,FALSE)</f>
        <v>B</v>
      </c>
    </row>
    <row r="203" spans="1:12">
      <c r="A203" t="str">
        <f>'Hyb Layout'!B205</f>
        <v>US80603148_258567810026_S01_GE1_1200_Jun14_1_2</v>
      </c>
      <c r="B203" t="str">
        <f t="shared" si="13"/>
        <v>258567810026</v>
      </c>
      <c r="C203" t="str">
        <f t="shared" si="14"/>
        <v>1_2</v>
      </c>
      <c r="D203" t="str">
        <f t="shared" si="12"/>
        <v>2585678100261_2</v>
      </c>
      <c r="E203" t="str">
        <f>IF(ISNA(VLOOKUP(D203,'Hyb Layout'!$G$4:$H$291,2,FALSE)),"Unknown",VLOOKUP(D203,'Hyb Layout'!$G$4:$H$291,2,FALSE))</f>
        <v>COO6187A02</v>
      </c>
      <c r="F203" t="str" cm="1">
        <f t="array" ref="F203">VLOOKUP(TRIM(E203),TRIM(BarcodetoCO!$D$3:$E$290),2,FALSE)</f>
        <v>PD0021-8571</v>
      </c>
      <c r="G203" t="str" cm="1">
        <f t="array" ref="G203">IF(ISNA(VLOOKUP(TRIM(F203),TRIM(manifestA!$A$2:$C$145),3,FALSE)),VLOOKUP(TRIM(F203),TRIM(manifestB!$A$2:$C$145),3,FALSE),VLOOKUP(TRIM(F203),TRIM(manifestA!$A$2:$C$145),3,FALSE))</f>
        <v>PDJJ838FF3</v>
      </c>
      <c r="H203" t="str">
        <f>VLOOKUP(G203,GUID!$A$2:$B$181,2,FALSE)</f>
        <v>Parkinson's disease</v>
      </c>
      <c r="I203" t="str">
        <f>VLOOKUP(H203,diseaselkup,2,FALSE)</f>
        <v>PD</v>
      </c>
      <c r="J203" t="str">
        <f>VLOOKUP(F203,DiseaseDes!$A$2:$C$289,2,FALSE)</f>
        <v>PD</v>
      </c>
      <c r="K203" s="45" t="str">
        <f t="shared" si="15"/>
        <v>a</v>
      </c>
      <c r="L203" t="str">
        <f>VLOOKUP(F203,DiseaseDes!$A$2:$C$289,3,FALSE)</f>
        <v>B</v>
      </c>
    </row>
    <row r="204" spans="1:12">
      <c r="A204" t="str">
        <f>'Hyb Layout'!B206</f>
        <v>US80603148_258567810026_S01_GE1_1200_Jun14_1_3</v>
      </c>
      <c r="B204" t="str">
        <f t="shared" si="13"/>
        <v>258567810026</v>
      </c>
      <c r="C204" t="str">
        <f t="shared" si="14"/>
        <v>1_3</v>
      </c>
      <c r="D204" t="str">
        <f t="shared" si="12"/>
        <v>2585678100261_3</v>
      </c>
      <c r="E204" t="str">
        <f>IF(ISNA(VLOOKUP(D204,'Hyb Layout'!$G$4:$H$291,2,FALSE)),"Unknown",VLOOKUP(D204,'Hyb Layout'!$G$4:$H$291,2,FALSE))</f>
        <v>COO6187A03</v>
      </c>
      <c r="F204" t="str" cm="1">
        <f t="array" ref="F204">VLOOKUP(TRIM(E204),TRIM(BarcodetoCO!$D$3:$E$290),2,FALSE)</f>
        <v>0003652741</v>
      </c>
      <c r="G204" t="str" cm="1">
        <f t="array" ref="G204">IF(ISNA(VLOOKUP(TRIM(F204),TRIM(manifestA!$A$2:$C$145),3,FALSE)),VLOOKUP(TRIM(F204),TRIM(manifestB!$A$2:$C$145),3,FALSE),VLOOKUP(TRIM(F204),TRIM(manifestA!$A$2:$C$145),3,FALSE))</f>
        <v>PDTE088YVM</v>
      </c>
      <c r="H204" t="str">
        <f>VLOOKUP(G204,GUID!$A$2:$B$181,2,FALSE)</f>
        <v>No neurological diagnosis</v>
      </c>
      <c r="I204" t="str">
        <f>VLOOKUP(H204,diseaselkup,2,FALSE)</f>
        <v>HC</v>
      </c>
      <c r="J204" t="str">
        <f>VLOOKUP(F204,DiseaseDes!$A$2:$C$289,2,FALSE)</f>
        <v>HC</v>
      </c>
      <c r="K204" s="45" t="str">
        <f t="shared" si="15"/>
        <v>a</v>
      </c>
      <c r="L204" t="str">
        <f>VLOOKUP(F204,DiseaseDes!$A$2:$C$289,3,FALSE)</f>
        <v>B</v>
      </c>
    </row>
    <row r="205" spans="1:12">
      <c r="A205" t="str">
        <f>'Hyb Layout'!B207</f>
        <v>US80603148_258567810026_S01_GE1_1200_Jun14_1_4</v>
      </c>
      <c r="B205" t="str">
        <f t="shared" si="13"/>
        <v>258567810026</v>
      </c>
      <c r="C205" t="str">
        <f t="shared" si="14"/>
        <v>1_4</v>
      </c>
      <c r="D205" t="str">
        <f t="shared" si="12"/>
        <v>2585678100261_4</v>
      </c>
      <c r="E205" t="str">
        <f>IF(ISNA(VLOOKUP(D205,'Hyb Layout'!$G$4:$H$291,2,FALSE)),"Unknown",VLOOKUP(D205,'Hyb Layout'!$G$4:$H$291,2,FALSE))</f>
        <v>COO6187A04</v>
      </c>
      <c r="F205" t="str" cm="1">
        <f t="array" ref="F205">VLOOKUP(TRIM(E205),TRIM(BarcodetoCO!$D$3:$E$290),2,FALSE)</f>
        <v>PD0030-7287</v>
      </c>
      <c r="G205" t="str" cm="1">
        <f t="array" ref="G205">IF(ISNA(VLOOKUP(TRIM(F205),TRIM(manifestA!$A$2:$C$145),3,FALSE)),VLOOKUP(TRIM(F205),TRIM(manifestB!$A$2:$C$145),3,FALSE),VLOOKUP(TRIM(F205),TRIM(manifestA!$A$2:$C$145),3,FALSE))</f>
        <v>PDYC314FPV</v>
      </c>
      <c r="H205" t="str">
        <f>VLOOKUP(G205,GUID!$A$2:$B$181,2,FALSE)</f>
        <v>Multisystem Atrophy</v>
      </c>
      <c r="I205" t="str">
        <f>VLOOKUP(H205,diseaselkup,2,FALSE)</f>
        <v>MSA</v>
      </c>
      <c r="J205" t="str">
        <f>VLOOKUP(F205,DiseaseDes!$A$2:$C$289,2,FALSE)</f>
        <v>MSA</v>
      </c>
      <c r="K205" s="45" t="str">
        <f t="shared" si="15"/>
        <v>a</v>
      </c>
      <c r="L205" t="str">
        <f>VLOOKUP(F205,DiseaseDes!$A$2:$C$289,3,FALSE)</f>
        <v>B</v>
      </c>
    </row>
    <row r="206" spans="1:12">
      <c r="A206" t="str">
        <f>'Hyb Layout'!B208</f>
        <v>US80603148_258567810026_S01_GE1_1200_Jun14_2_1</v>
      </c>
      <c r="B206" t="str">
        <f t="shared" si="13"/>
        <v>258567810026</v>
      </c>
      <c r="C206" t="str">
        <f t="shared" si="14"/>
        <v>2_1</v>
      </c>
      <c r="D206" t="str">
        <f t="shared" si="12"/>
        <v>2585678100262_1</v>
      </c>
      <c r="E206" t="str">
        <f>IF(ISNA(VLOOKUP(D206,'Hyb Layout'!$G$4:$H$291,2,FALSE)),"Unknown",VLOOKUP(D206,'Hyb Layout'!$G$4:$H$291,2,FALSE))</f>
        <v>COO6187A05</v>
      </c>
      <c r="F206" t="str" cm="1">
        <f t="array" ref="F206">VLOOKUP(TRIM(E206),TRIM(BarcodetoCO!$D$3:$E$290),2,FALSE)</f>
        <v>PD0026-5989</v>
      </c>
      <c r="G206" t="str" cm="1">
        <f t="array" ref="G206">IF(ISNA(VLOOKUP(TRIM(F206),TRIM(manifestA!$A$2:$C$145),3,FALSE)),VLOOKUP(TRIM(F206),TRIM(manifestB!$A$2:$C$145),3,FALSE),VLOOKUP(TRIM(F206),TRIM(manifestA!$A$2:$C$145),3,FALSE))</f>
        <v>PDBF643NF2</v>
      </c>
      <c r="H206" t="str">
        <f>VLOOKUP(G206,GUID!$A$2:$B$181,2,FALSE)</f>
        <v>Parkinson's disease</v>
      </c>
      <c r="I206" t="str">
        <f>VLOOKUP(H206,diseaselkup,2,FALSE)</f>
        <v>PD</v>
      </c>
      <c r="J206" t="str">
        <f>VLOOKUP(F206,DiseaseDes!$A$2:$C$289,2,FALSE)</f>
        <v>PD</v>
      </c>
      <c r="K206" s="45" t="str">
        <f t="shared" si="15"/>
        <v>a</v>
      </c>
      <c r="L206" t="str">
        <f>VLOOKUP(F206,DiseaseDes!$A$2:$C$289,3,FALSE)</f>
        <v>B</v>
      </c>
    </row>
    <row r="207" spans="1:12">
      <c r="A207" t="str">
        <f>'Hyb Layout'!B209</f>
        <v>US80603148_258567810026_S01_GE1_1200_Jun14_2_2</v>
      </c>
      <c r="B207" t="str">
        <f t="shared" si="13"/>
        <v>258567810026</v>
      </c>
      <c r="C207" t="str">
        <f t="shared" si="14"/>
        <v>2_2</v>
      </c>
      <c r="D207" t="str">
        <f t="shared" si="12"/>
        <v>2585678100262_2</v>
      </c>
      <c r="E207" t="str">
        <f>IF(ISNA(VLOOKUP(D207,'Hyb Layout'!$G$4:$H$291,2,FALSE)),"Unknown",VLOOKUP(D207,'Hyb Layout'!$G$4:$H$291,2,FALSE))</f>
        <v>COO6187A06</v>
      </c>
      <c r="F207" t="str" cm="1">
        <f t="array" ref="F207">VLOOKUP(TRIM(E207),TRIM(BarcodetoCO!$D$3:$E$290),2,FALSE)</f>
        <v>0003656566</v>
      </c>
      <c r="G207" t="str" cm="1">
        <f t="array" ref="G207">IF(ISNA(VLOOKUP(TRIM(F207),TRIM(manifestA!$A$2:$C$145),3,FALSE)),VLOOKUP(TRIM(F207),TRIM(manifestB!$A$2:$C$145),3,FALSE),VLOOKUP(TRIM(F207),TRIM(manifestA!$A$2:$C$145),3,FALSE))</f>
        <v>PDGN666HPW</v>
      </c>
      <c r="H207" t="str">
        <f>VLOOKUP(G207,GUID!$A$2:$B$181,2,FALSE)</f>
        <v>No neurological diagnosis</v>
      </c>
      <c r="I207" t="str">
        <f>VLOOKUP(H207,diseaselkup,2,FALSE)</f>
        <v>HC</v>
      </c>
      <c r="J207" t="str">
        <f>VLOOKUP(F207,DiseaseDes!$A$2:$C$289,2,FALSE)</f>
        <v>HC</v>
      </c>
      <c r="K207" s="45" t="str">
        <f t="shared" si="15"/>
        <v>a</v>
      </c>
      <c r="L207" t="str">
        <f>VLOOKUP(F207,DiseaseDes!$A$2:$C$289,3,FALSE)</f>
        <v>B</v>
      </c>
    </row>
    <row r="208" spans="1:12">
      <c r="A208" t="str">
        <f>'Hyb Layout'!B210</f>
        <v>US80603148_258567810026_S01_GE1_1200_Jun14_2_3</v>
      </c>
      <c r="B208" t="str">
        <f t="shared" si="13"/>
        <v>258567810026</v>
      </c>
      <c r="C208" t="str">
        <f t="shared" si="14"/>
        <v>2_3</v>
      </c>
      <c r="D208" t="str">
        <f t="shared" si="12"/>
        <v>2585678100262_3</v>
      </c>
      <c r="E208" t="str">
        <f>IF(ISNA(VLOOKUP(D208,'Hyb Layout'!$G$4:$H$291,2,FALSE)),"Unknown",VLOOKUP(D208,'Hyb Layout'!$G$4:$H$291,2,FALSE))</f>
        <v>COO6187A07</v>
      </c>
      <c r="F208" t="str" cm="1">
        <f t="array" ref="F208">VLOOKUP(TRIM(E208),TRIM(BarcodetoCO!$D$3:$E$290),2,FALSE)</f>
        <v>0003649068</v>
      </c>
      <c r="G208" t="str" cm="1">
        <f t="array" ref="G208">IF(ISNA(VLOOKUP(TRIM(F208),TRIM(manifestA!$A$2:$C$145),3,FALSE)),VLOOKUP(TRIM(F208),TRIM(manifestB!$A$2:$C$145),3,FALSE),VLOOKUP(TRIM(F208),TRIM(manifestA!$A$2:$C$145),3,FALSE))</f>
        <v>PDAX486GDU</v>
      </c>
      <c r="H208" t="str">
        <f>VLOOKUP(G208,GUID!$A$2:$B$181,2,FALSE)</f>
        <v>Parkinson's disease</v>
      </c>
      <c r="I208" t="str">
        <f>VLOOKUP(H208,diseaselkup,2,FALSE)</f>
        <v>PD</v>
      </c>
      <c r="J208" t="str">
        <f>VLOOKUP(F208,DiseaseDes!$A$2:$C$289,2,FALSE)</f>
        <v>PD</v>
      </c>
      <c r="K208" s="45" t="str">
        <f t="shared" si="15"/>
        <v>a</v>
      </c>
      <c r="L208" t="str">
        <f>VLOOKUP(F208,DiseaseDes!$A$2:$C$289,3,FALSE)</f>
        <v>B</v>
      </c>
    </row>
    <row r="209" spans="1:12">
      <c r="A209" t="str">
        <f>'Hyb Layout'!B211</f>
        <v>US80603148_258567810026_S01_GE1_1200_Jun14_2_4</v>
      </c>
      <c r="B209" t="str">
        <f t="shared" si="13"/>
        <v>258567810026</v>
      </c>
      <c r="C209" t="str">
        <f t="shared" si="14"/>
        <v>2_4</v>
      </c>
      <c r="D209" t="str">
        <f t="shared" si="12"/>
        <v>2585678100262_4</v>
      </c>
      <c r="E209" t="str">
        <f>IF(ISNA(VLOOKUP(D209,'Hyb Layout'!$G$4:$H$291,2,FALSE)),"Unknown",VLOOKUP(D209,'Hyb Layout'!$G$4:$H$291,2,FALSE))</f>
        <v>COO6187A08</v>
      </c>
      <c r="F209" t="str" cm="1">
        <f t="array" ref="F209">VLOOKUP(TRIM(E209),TRIM(BarcodetoCO!$D$3:$E$290),2,FALSE)</f>
        <v>0003008426</v>
      </c>
      <c r="G209" t="str" cm="1">
        <f t="array" ref="G209">IF(ISNA(VLOOKUP(TRIM(F209),TRIM(manifestA!$A$2:$C$145),3,FALSE)),VLOOKUP(TRIM(F209),TRIM(manifestB!$A$2:$C$145),3,FALSE),VLOOKUP(TRIM(F209),TRIM(manifestA!$A$2:$C$145),3,FALSE))</f>
        <v>PDZX364DYQ</v>
      </c>
      <c r="H209" t="str">
        <f>VLOOKUP(G209,GUID!$A$2:$B$181,2,FALSE)</f>
        <v>No neurological diagnosis</v>
      </c>
      <c r="I209" t="str">
        <f>VLOOKUP(H209,diseaselkup,2,FALSE)</f>
        <v>HC</v>
      </c>
      <c r="J209" t="str">
        <f>VLOOKUP(F209,DiseaseDes!$A$2:$C$289,2,FALSE)</f>
        <v>HC</v>
      </c>
      <c r="K209" s="45" t="str">
        <f t="shared" si="15"/>
        <v>a</v>
      </c>
      <c r="L209" t="str">
        <f>VLOOKUP(F209,DiseaseDes!$A$2:$C$289,3,FALSE)</f>
        <v>B</v>
      </c>
    </row>
    <row r="210" spans="1:12">
      <c r="A210" t="str">
        <f>'Hyb Layout'!B212</f>
        <v>US80603148_258567810027_S01_GE1_1200_Jun14_1_1</v>
      </c>
      <c r="B210" t="str">
        <f t="shared" si="13"/>
        <v>258567810027</v>
      </c>
      <c r="C210" t="str">
        <f t="shared" si="14"/>
        <v>1_1</v>
      </c>
      <c r="D210" t="str">
        <f t="shared" si="12"/>
        <v>2585678100271_1</v>
      </c>
      <c r="E210" t="str">
        <f>IF(ISNA(VLOOKUP(D210,'Hyb Layout'!$G$4:$H$291,2,FALSE)),"Unknown",VLOOKUP(D210,'Hyb Layout'!$G$4:$H$291,2,FALSE))</f>
        <v>COO6187A233</v>
      </c>
      <c r="F210" t="str" cm="1">
        <f t="array" ref="F210">VLOOKUP(TRIM(E210),TRIM(BarcodetoCO!$D$3:$E$290),2,FALSE)</f>
        <v>0002989790</v>
      </c>
      <c r="G210" t="str" cm="1">
        <f t="array" ref="G210">IF(ISNA(VLOOKUP(TRIM(F210),TRIM(manifestA!$A$2:$C$145),3,FALSE)),VLOOKUP(TRIM(F210),TRIM(manifestB!$A$2:$C$145),3,FALSE),VLOOKUP(TRIM(F210),TRIM(manifestA!$A$2:$C$145),3,FALSE))</f>
        <v>PDBT843RR4</v>
      </c>
      <c r="H210" t="str">
        <f>VLOOKUP(G210,GUID!$A$2:$B$181,2,FALSE)</f>
        <v>No neurological diagnosis</v>
      </c>
      <c r="I210" t="str">
        <f>VLOOKUP(H210,diseaselkup,2,FALSE)</f>
        <v>HC</v>
      </c>
      <c r="J210" t="str">
        <f>VLOOKUP(F210,DiseaseDes!$A$2:$C$289,2,FALSE)</f>
        <v>HC</v>
      </c>
      <c r="K210" s="45" t="str">
        <f t="shared" si="15"/>
        <v>a</v>
      </c>
      <c r="L210" t="str">
        <f>VLOOKUP(F210,DiseaseDes!$A$2:$C$289,3,FALSE)</f>
        <v>A</v>
      </c>
    </row>
    <row r="211" spans="1:12">
      <c r="A211" t="str">
        <f>'Hyb Layout'!B213</f>
        <v>US80603148_258567810027_S01_GE1_1200_Jun14_1_2</v>
      </c>
      <c r="B211" t="str">
        <f t="shared" si="13"/>
        <v>258567810027</v>
      </c>
      <c r="C211" t="str">
        <f t="shared" si="14"/>
        <v>1_2</v>
      </c>
      <c r="D211" t="str">
        <f t="shared" si="12"/>
        <v>2585678100271_2</v>
      </c>
      <c r="E211" t="str">
        <f>IF(ISNA(VLOOKUP(D211,'Hyb Layout'!$G$4:$H$291,2,FALSE)),"Unknown",VLOOKUP(D211,'Hyb Layout'!$G$4:$H$291,2,FALSE))</f>
        <v>COO6187A234</v>
      </c>
      <c r="F211" t="str" cm="1">
        <f t="array" ref="F211">VLOOKUP(TRIM(E211),TRIM(BarcodetoCO!$D$3:$E$290),2,FALSE)</f>
        <v>0003567973</v>
      </c>
      <c r="G211" t="str" cm="1">
        <f t="array" ref="G211">IF(ISNA(VLOOKUP(TRIM(F211),TRIM(manifestA!$A$2:$C$145),3,FALSE)),VLOOKUP(TRIM(F211),TRIM(manifestB!$A$2:$C$145),3,FALSE),VLOOKUP(TRIM(F211),TRIM(manifestA!$A$2:$C$145),3,FALSE))</f>
        <v>PDTC352AE4</v>
      </c>
      <c r="H211" t="str">
        <f>VLOOKUP(G211,GUID!$A$2:$B$181,2,FALSE)</f>
        <v>Parkinson's disease</v>
      </c>
      <c r="I211" t="str">
        <f>VLOOKUP(H211,diseaselkup,2,FALSE)</f>
        <v>PD</v>
      </c>
      <c r="J211" t="str">
        <f>VLOOKUP(F211,DiseaseDes!$A$2:$C$289,2,FALSE)</f>
        <v>PD</v>
      </c>
      <c r="K211" s="45" t="str">
        <f t="shared" si="15"/>
        <v>a</v>
      </c>
      <c r="L211" t="str">
        <f>VLOOKUP(F211,DiseaseDes!$A$2:$C$289,3,FALSE)</f>
        <v>A</v>
      </c>
    </row>
    <row r="212" spans="1:12">
      <c r="A212" t="str">
        <f>'Hyb Layout'!B214</f>
        <v>US80603148_258567810027_S01_GE1_1200_Jun14_1_3</v>
      </c>
      <c r="B212" t="str">
        <f t="shared" si="13"/>
        <v>258567810027</v>
      </c>
      <c r="C212" t="str">
        <f t="shared" si="14"/>
        <v>1_3</v>
      </c>
      <c r="D212" t="str">
        <f t="shared" si="12"/>
        <v>2585678100271_3</v>
      </c>
      <c r="E212" t="str">
        <f>IF(ISNA(VLOOKUP(D212,'Hyb Layout'!$G$4:$H$291,2,FALSE)),"Unknown",VLOOKUP(D212,'Hyb Layout'!$G$4:$H$291,2,FALSE))</f>
        <v>COO6187A235</v>
      </c>
      <c r="F212" t="str" cm="1">
        <f t="array" ref="F212">VLOOKUP(TRIM(E212),TRIM(BarcodetoCO!$D$3:$E$290),2,FALSE)</f>
        <v>0003202718</v>
      </c>
      <c r="G212" t="str" cm="1">
        <f t="array" ref="G212">IF(ISNA(VLOOKUP(TRIM(F212),TRIM(manifestA!$A$2:$C$145),3,FALSE)),VLOOKUP(TRIM(F212),TRIM(manifestB!$A$2:$C$145),3,FALSE),VLOOKUP(TRIM(F212),TRIM(manifestA!$A$2:$C$145),3,FALSE))</f>
        <v>PDXK386DCB</v>
      </c>
      <c r="H212" t="str">
        <f>VLOOKUP(G212,GUID!$A$2:$B$181,2,FALSE)</f>
        <v>No neurological diagnosis</v>
      </c>
      <c r="I212" t="str">
        <f>VLOOKUP(H212,diseaselkup,2,FALSE)</f>
        <v>HC</v>
      </c>
      <c r="J212" t="str">
        <f>VLOOKUP(F212,DiseaseDes!$A$2:$C$289,2,FALSE)</f>
        <v>HC</v>
      </c>
      <c r="K212" s="45" t="str">
        <f t="shared" si="15"/>
        <v>a</v>
      </c>
      <c r="L212" t="str">
        <f>VLOOKUP(F212,DiseaseDes!$A$2:$C$289,3,FALSE)</f>
        <v>A</v>
      </c>
    </row>
    <row r="213" spans="1:12">
      <c r="A213" t="str">
        <f>'Hyb Layout'!B215</f>
        <v>US80603148_258567810027_S01_GE1_1200_Jun14_1_4</v>
      </c>
      <c r="B213" t="str">
        <f t="shared" si="13"/>
        <v>258567810027</v>
      </c>
      <c r="C213" t="str">
        <f t="shared" si="14"/>
        <v>1_4</v>
      </c>
      <c r="D213" t="str">
        <f t="shared" si="12"/>
        <v>2585678100271_4</v>
      </c>
      <c r="E213" t="str">
        <f>IF(ISNA(VLOOKUP(D213,'Hyb Layout'!$G$4:$H$291,2,FALSE)),"Unknown",VLOOKUP(D213,'Hyb Layout'!$G$4:$H$291,2,FALSE))</f>
        <v>COO6187A236</v>
      </c>
      <c r="F213" t="str" cm="1">
        <f t="array" ref="F213">VLOOKUP(TRIM(E213),TRIM(BarcodetoCO!$D$3:$E$290),2,FALSE)</f>
        <v>0003083677</v>
      </c>
      <c r="G213" t="str" cm="1">
        <f t="array" ref="G213">IF(ISNA(VLOOKUP(TRIM(F213),TRIM(manifestA!$A$2:$C$145),3,FALSE)),VLOOKUP(TRIM(F213),TRIM(manifestB!$A$2:$C$145),3,FALSE),VLOOKUP(TRIM(F213),TRIM(manifestA!$A$2:$C$145),3,FALSE))</f>
        <v>PDDP911PZH</v>
      </c>
      <c r="H213" t="str">
        <f>VLOOKUP(G213,GUID!$A$2:$B$181,2,FALSE)</f>
        <v>No neurological diagnosis</v>
      </c>
      <c r="I213" t="str">
        <f>VLOOKUP(H213,diseaselkup,2,FALSE)</f>
        <v>HC</v>
      </c>
      <c r="J213" t="str">
        <f>VLOOKUP(F213,DiseaseDes!$A$2:$C$289,2,FALSE)</f>
        <v>HC</v>
      </c>
      <c r="K213" s="45" t="str">
        <f t="shared" si="15"/>
        <v>a</v>
      </c>
      <c r="L213" t="str">
        <f>VLOOKUP(F213,DiseaseDes!$A$2:$C$289,3,FALSE)</f>
        <v>A</v>
      </c>
    </row>
    <row r="214" spans="1:12">
      <c r="A214" t="str">
        <f>'Hyb Layout'!B216</f>
        <v>US80603148_258567810027_S01_GE1_1200_Jun14_2_1</v>
      </c>
      <c r="B214" t="str">
        <f t="shared" si="13"/>
        <v>258567810027</v>
      </c>
      <c r="C214" t="str">
        <f t="shared" si="14"/>
        <v>2_1</v>
      </c>
      <c r="D214" t="str">
        <f t="shared" si="12"/>
        <v>2585678100272_1</v>
      </c>
      <c r="E214" t="str">
        <f>IF(ISNA(VLOOKUP(D214,'Hyb Layout'!$G$4:$H$291,2,FALSE)),"Unknown",VLOOKUP(D214,'Hyb Layout'!$G$4:$H$291,2,FALSE))</f>
        <v>COO6187A237</v>
      </c>
      <c r="F214" t="str" cm="1">
        <f t="array" ref="F214">VLOOKUP(TRIM(E214),TRIM(BarcodetoCO!$D$3:$E$290),2,FALSE)</f>
        <v>0002959522</v>
      </c>
      <c r="G214" t="str" cm="1">
        <f t="array" ref="G214">IF(ISNA(VLOOKUP(TRIM(F214),TRIM(manifestA!$A$2:$C$145),3,FALSE)),VLOOKUP(TRIM(F214),TRIM(manifestB!$A$2:$C$145),3,FALSE),VLOOKUP(TRIM(F214),TRIM(manifestA!$A$2:$C$145),3,FALSE))</f>
        <v>PDDA576YFX</v>
      </c>
      <c r="H214" t="str">
        <f>VLOOKUP(G214,GUID!$A$2:$B$181,2,FALSE)</f>
        <v>Parkinson's disease</v>
      </c>
      <c r="I214" t="str">
        <f>VLOOKUP(H214,diseaselkup,2,FALSE)</f>
        <v>PD</v>
      </c>
      <c r="J214" t="str">
        <f>VLOOKUP(F214,DiseaseDes!$A$2:$C$289,2,FALSE)</f>
        <v>PD</v>
      </c>
      <c r="K214" s="45" t="str">
        <f t="shared" si="15"/>
        <v>a</v>
      </c>
      <c r="L214" t="str">
        <f>VLOOKUP(F214,DiseaseDes!$A$2:$C$289,3,FALSE)</f>
        <v>A</v>
      </c>
    </row>
    <row r="215" spans="1:12">
      <c r="A215" t="str">
        <f>'Hyb Layout'!B217</f>
        <v>US80603148_258567810027_S01_GE1_1200_Jun14_2_2</v>
      </c>
      <c r="B215" t="str">
        <f t="shared" si="13"/>
        <v>258567810027</v>
      </c>
      <c r="C215" t="str">
        <f t="shared" si="14"/>
        <v>2_2</v>
      </c>
      <c r="D215" t="str">
        <f t="shared" si="12"/>
        <v>2585678100272_2</v>
      </c>
      <c r="E215" t="str">
        <f>IF(ISNA(VLOOKUP(D215,'Hyb Layout'!$G$4:$H$291,2,FALSE)),"Unknown",VLOOKUP(D215,'Hyb Layout'!$G$4:$H$291,2,FALSE))</f>
        <v>COO6187A238</v>
      </c>
      <c r="F215" t="str" cm="1">
        <f t="array" ref="F215">VLOOKUP(TRIM(E215),TRIM(BarcodetoCO!$D$3:$E$290),2,FALSE)</f>
        <v>0004229221</v>
      </c>
      <c r="G215" t="str" cm="1">
        <f t="array" ref="G215">IF(ISNA(VLOOKUP(TRIM(F215),TRIM(manifestA!$A$2:$C$145),3,FALSE)),VLOOKUP(TRIM(F215),TRIM(manifestB!$A$2:$C$145),3,FALSE),VLOOKUP(TRIM(F215),TRIM(manifestA!$A$2:$C$145),3,FALSE))</f>
        <v>PDKL402HA0</v>
      </c>
      <c r="H215" t="str">
        <f>VLOOKUP(G215,GUID!$A$2:$B$181,2,FALSE)</f>
        <v>Parkinson's disease</v>
      </c>
      <c r="I215" t="str">
        <f>VLOOKUP(H215,diseaselkup,2,FALSE)</f>
        <v>PD</v>
      </c>
      <c r="J215" t="str">
        <f>VLOOKUP(F215,DiseaseDes!$A$2:$C$289,2,FALSE)</f>
        <v>PD</v>
      </c>
      <c r="K215" s="45" t="str">
        <f t="shared" si="15"/>
        <v>a</v>
      </c>
      <c r="L215" t="str">
        <f>VLOOKUP(F215,DiseaseDes!$A$2:$C$289,3,FALSE)</f>
        <v>A</v>
      </c>
    </row>
    <row r="216" spans="1:12">
      <c r="A216" t="str">
        <f>'Hyb Layout'!B218</f>
        <v>US80603148_258567810027_S01_GE1_1200_Jun14_2_3</v>
      </c>
      <c r="B216" t="str">
        <f t="shared" si="13"/>
        <v>258567810027</v>
      </c>
      <c r="C216" t="str">
        <f t="shared" si="14"/>
        <v>2_3</v>
      </c>
      <c r="D216" t="str">
        <f t="shared" si="12"/>
        <v>2585678100272_3</v>
      </c>
      <c r="E216" t="str">
        <f>IF(ISNA(VLOOKUP(D216,'Hyb Layout'!$G$4:$H$291,2,FALSE)),"Unknown",VLOOKUP(D216,'Hyb Layout'!$G$4:$H$291,2,FALSE))</f>
        <v>COO6187A239</v>
      </c>
      <c r="F216" t="str" cm="1">
        <f t="array" ref="F216">VLOOKUP(TRIM(E216),TRIM(BarcodetoCO!$D$3:$E$290),2,FALSE)</f>
        <v>0003334514</v>
      </c>
      <c r="G216" t="str" cm="1">
        <f t="array" ref="G216">IF(ISNA(VLOOKUP(TRIM(F216),TRIM(manifestA!$A$2:$C$145),3,FALSE)),VLOOKUP(TRIM(F216),TRIM(manifestB!$A$2:$C$145),3,FALSE),VLOOKUP(TRIM(F216),TRIM(manifestA!$A$2:$C$145),3,FALSE))</f>
        <v>PDPR203XNK</v>
      </c>
      <c r="H216" t="str">
        <f>VLOOKUP(G216,GUID!$A$2:$B$181,2,FALSE)</f>
        <v>Progressive Supranuclear Palsy</v>
      </c>
      <c r="I216" t="str">
        <f>VLOOKUP(H216,diseaselkup,2,FALSE)</f>
        <v>PSP</v>
      </c>
      <c r="J216" t="str">
        <f>VLOOKUP(F216,DiseaseDes!$A$2:$C$289,2,FALSE)</f>
        <v>PSP</v>
      </c>
      <c r="K216" s="45" t="str">
        <f t="shared" si="15"/>
        <v>a</v>
      </c>
      <c r="L216" t="str">
        <f>VLOOKUP(F216,DiseaseDes!$A$2:$C$289,3,FALSE)</f>
        <v>A</v>
      </c>
    </row>
    <row r="217" spans="1:12">
      <c r="A217" t="str">
        <f>'Hyb Layout'!B219</f>
        <v>US80603148_258567810027_S01_GE1_1200_Jun14_2_4</v>
      </c>
      <c r="B217" t="str">
        <f t="shared" si="13"/>
        <v>258567810027</v>
      </c>
      <c r="C217" t="str">
        <f t="shared" si="14"/>
        <v>2_4</v>
      </c>
      <c r="D217" t="str">
        <f t="shared" si="12"/>
        <v>2585678100272_4</v>
      </c>
      <c r="E217" t="str">
        <f>IF(ISNA(VLOOKUP(D217,'Hyb Layout'!$G$4:$H$291,2,FALSE)),"Unknown",VLOOKUP(D217,'Hyb Layout'!$G$4:$H$291,2,FALSE))</f>
        <v>COO6187A240</v>
      </c>
      <c r="F217" t="str" cm="1">
        <f t="array" ref="F217">VLOOKUP(TRIM(E217),TRIM(BarcodetoCO!$D$3:$E$290),2,FALSE)</f>
        <v>0003699360</v>
      </c>
      <c r="G217" t="str" cm="1">
        <f t="array" ref="G217">IF(ISNA(VLOOKUP(TRIM(F217),TRIM(manifestA!$A$2:$C$145),3,FALSE)),VLOOKUP(TRIM(F217),TRIM(manifestB!$A$2:$C$145),3,FALSE),VLOOKUP(TRIM(F217),TRIM(manifestA!$A$2:$C$145),3,FALSE))</f>
        <v>PDBD268ZY6</v>
      </c>
      <c r="H217" t="str">
        <f>VLOOKUP(G217,GUID!$A$2:$B$181,2,FALSE)</f>
        <v>Multisystem Atrophy</v>
      </c>
      <c r="I217" t="str">
        <f>VLOOKUP(H217,diseaselkup,2,FALSE)</f>
        <v>MSA</v>
      </c>
      <c r="J217" t="str">
        <f>VLOOKUP(F217,DiseaseDes!$A$2:$C$289,2,FALSE)</f>
        <v>MSA</v>
      </c>
      <c r="K217" s="45" t="str">
        <f t="shared" si="15"/>
        <v>a</v>
      </c>
      <c r="L217" t="str">
        <f>VLOOKUP(F217,DiseaseDes!$A$2:$C$289,3,FALSE)</f>
        <v>A</v>
      </c>
    </row>
    <row r="218" spans="1:12">
      <c r="A218" t="str">
        <f>'Hyb Layout'!B220</f>
        <v>US80603148_258567810028_S01_GE1_1200_Jun14_1_1</v>
      </c>
      <c r="B218" t="str">
        <f t="shared" si="13"/>
        <v>258567810028</v>
      </c>
      <c r="C218" t="str">
        <f t="shared" si="14"/>
        <v>1_1</v>
      </c>
      <c r="D218" t="str">
        <f t="shared" si="12"/>
        <v>2585678100281_1</v>
      </c>
      <c r="E218" t="str">
        <f>IF(ISNA(VLOOKUP(D218,'Hyb Layout'!$G$4:$H$291,2,FALSE)),"Unknown",VLOOKUP(D218,'Hyb Layout'!$G$4:$H$291,2,FALSE))</f>
        <v>COO6187A185</v>
      </c>
      <c r="F218" t="str" cm="1">
        <f t="array" ref="F218">VLOOKUP(TRIM(E218),TRIM(BarcodetoCO!$D$3:$E$290),2,FALSE)</f>
        <v>0003385231</v>
      </c>
      <c r="G218" t="str" cm="1">
        <f t="array" ref="G218">IF(ISNA(VLOOKUP(TRIM(F218),TRIM(manifestA!$A$2:$C$145),3,FALSE)),VLOOKUP(TRIM(F218),TRIM(manifestB!$A$2:$C$145),3,FALSE),VLOOKUP(TRIM(F218),TRIM(manifestA!$A$2:$C$145),3,FALSE))</f>
        <v>PDVH048WXT</v>
      </c>
      <c r="H218" t="str">
        <f>VLOOKUP(G218,GUID!$A$2:$B$181,2,FALSE)</f>
        <v>No neurological diagnosis</v>
      </c>
      <c r="I218" t="str">
        <f>VLOOKUP(H218,diseaselkup,2,FALSE)</f>
        <v>HC</v>
      </c>
      <c r="J218" t="str">
        <f>VLOOKUP(F218,DiseaseDes!$A$2:$C$289,2,FALSE)</f>
        <v>HC</v>
      </c>
      <c r="K218" s="45" t="str">
        <f t="shared" si="15"/>
        <v>a</v>
      </c>
      <c r="L218" t="str">
        <f>VLOOKUP(F218,DiseaseDes!$A$2:$C$289,3,FALSE)</f>
        <v>A</v>
      </c>
    </row>
    <row r="219" spans="1:12">
      <c r="A219" t="str">
        <f>'Hyb Layout'!B221</f>
        <v>US80603148_258567810028_S01_GE1_1200_Jun14_1_2</v>
      </c>
      <c r="B219" t="str">
        <f t="shared" si="13"/>
        <v>258567810028</v>
      </c>
      <c r="C219" t="str">
        <f t="shared" si="14"/>
        <v>1_2</v>
      </c>
      <c r="D219" t="str">
        <f t="shared" si="12"/>
        <v>2585678100281_2</v>
      </c>
      <c r="E219" t="str">
        <f>IF(ISNA(VLOOKUP(D219,'Hyb Layout'!$G$4:$H$291,2,FALSE)),"Unknown",VLOOKUP(D219,'Hyb Layout'!$G$4:$H$291,2,FALSE))</f>
        <v>COO6187A186</v>
      </c>
      <c r="F219" t="str" cm="1">
        <f t="array" ref="F219">VLOOKUP(TRIM(E219),TRIM(BarcodetoCO!$D$3:$E$290),2,FALSE)</f>
        <v>0002939502</v>
      </c>
      <c r="G219" t="str" cm="1">
        <f t="array" ref="G219">IF(ISNA(VLOOKUP(TRIM(F219),TRIM(manifestA!$A$2:$C$145),3,FALSE)),VLOOKUP(TRIM(F219),TRIM(manifestB!$A$2:$C$145),3,FALSE),VLOOKUP(TRIM(F219),TRIM(manifestA!$A$2:$C$145),3,FALSE))</f>
        <v>PDUT561TUJ</v>
      </c>
      <c r="H219" t="str">
        <f>VLOOKUP(G219,GUID!$A$2:$B$181,2,FALSE)</f>
        <v>Parkinson's disease</v>
      </c>
      <c r="I219" t="str">
        <f>VLOOKUP(H219,diseaselkup,2,FALSE)</f>
        <v>PD</v>
      </c>
      <c r="J219" t="str">
        <f>VLOOKUP(F219,DiseaseDes!$A$2:$C$289,2,FALSE)</f>
        <v>PD</v>
      </c>
      <c r="K219" s="45" t="str">
        <f t="shared" si="15"/>
        <v>a</v>
      </c>
      <c r="L219" t="str">
        <f>VLOOKUP(F219,DiseaseDes!$A$2:$C$289,3,FALSE)</f>
        <v>A</v>
      </c>
    </row>
    <row r="220" spans="1:12">
      <c r="A220" t="str">
        <f>'Hyb Layout'!B222</f>
        <v>US80603148_258567810028_S01_GE1_1200_Jun14_1_3</v>
      </c>
      <c r="B220" t="str">
        <f t="shared" si="13"/>
        <v>258567810028</v>
      </c>
      <c r="C220" t="str">
        <f t="shared" si="14"/>
        <v>1_3</v>
      </c>
      <c r="D220" t="str">
        <f t="shared" si="12"/>
        <v>2585678100281_3</v>
      </c>
      <c r="E220" t="str">
        <f>IF(ISNA(VLOOKUP(D220,'Hyb Layout'!$G$4:$H$291,2,FALSE)),"Unknown",VLOOKUP(D220,'Hyb Layout'!$G$4:$H$291,2,FALSE))</f>
        <v>COO6187A187</v>
      </c>
      <c r="F220" t="str" cm="1">
        <f t="array" ref="F220">VLOOKUP(TRIM(E220),TRIM(BarcodetoCO!$D$3:$E$290),2,FALSE)</f>
        <v>0003146489</v>
      </c>
      <c r="G220" t="str" cm="1">
        <f t="array" ref="G220">IF(ISNA(VLOOKUP(TRIM(F220),TRIM(manifestA!$A$2:$C$145),3,FALSE)),VLOOKUP(TRIM(F220),TRIM(manifestB!$A$2:$C$145),3,FALSE),VLOOKUP(TRIM(F220),TRIM(manifestA!$A$2:$C$145),3,FALSE))</f>
        <v>PDGD352VC8</v>
      </c>
      <c r="H220" t="str">
        <f>VLOOKUP(G220,GUID!$A$2:$B$181,2,FALSE)</f>
        <v>Parkinson's disease</v>
      </c>
      <c r="I220" t="str">
        <f>VLOOKUP(H220,diseaselkup,2,FALSE)</f>
        <v>PD</v>
      </c>
      <c r="J220" t="str">
        <f>VLOOKUP(F220,DiseaseDes!$A$2:$C$289,2,FALSE)</f>
        <v>PD</v>
      </c>
      <c r="K220" s="45" t="str">
        <f t="shared" si="15"/>
        <v>a</v>
      </c>
      <c r="L220" t="str">
        <f>VLOOKUP(F220,DiseaseDes!$A$2:$C$289,3,FALSE)</f>
        <v>A</v>
      </c>
    </row>
    <row r="221" spans="1:12">
      <c r="A221" t="str">
        <f>'Hyb Layout'!B223</f>
        <v>US80603148_258567810028_S01_GE1_1200_Jun14_1_4</v>
      </c>
      <c r="B221" t="str">
        <f t="shared" si="13"/>
        <v>258567810028</v>
      </c>
      <c r="C221" t="str">
        <f t="shared" si="14"/>
        <v>1_4</v>
      </c>
      <c r="D221" t="str">
        <f t="shared" si="12"/>
        <v>2585678100281_4</v>
      </c>
      <c r="E221" t="str">
        <f>IF(ISNA(VLOOKUP(D221,'Hyb Layout'!$G$4:$H$291,2,FALSE)),"Unknown",VLOOKUP(D221,'Hyb Layout'!$G$4:$H$291,2,FALSE))</f>
        <v>COO6187A188</v>
      </c>
      <c r="F221" t="str" cm="1">
        <f t="array" ref="F221">VLOOKUP(TRIM(E221),TRIM(BarcodetoCO!$D$3:$E$290),2,FALSE)</f>
        <v>0003197215</v>
      </c>
      <c r="G221" t="str" cm="1">
        <f t="array" ref="G221">IF(ISNA(VLOOKUP(TRIM(F221),TRIM(manifestA!$A$2:$C$145),3,FALSE)),VLOOKUP(TRIM(F221),TRIM(manifestB!$A$2:$C$145),3,FALSE),VLOOKUP(TRIM(F221),TRIM(manifestA!$A$2:$C$145),3,FALSE))</f>
        <v>PDMP342BCT</v>
      </c>
      <c r="H221" t="str">
        <f>VLOOKUP(G221,GUID!$A$2:$B$181,2,FALSE)</f>
        <v>No neurological diagnosis</v>
      </c>
      <c r="I221" t="str">
        <f>VLOOKUP(H221,diseaselkup,2,FALSE)</f>
        <v>HC</v>
      </c>
      <c r="J221" t="str">
        <f>VLOOKUP(F221,DiseaseDes!$A$2:$C$289,2,FALSE)</f>
        <v>HC</v>
      </c>
      <c r="K221" s="45" t="str">
        <f t="shared" si="15"/>
        <v>a</v>
      </c>
      <c r="L221" t="str">
        <f>VLOOKUP(F221,DiseaseDes!$A$2:$C$289,3,FALSE)</f>
        <v>A</v>
      </c>
    </row>
    <row r="222" spans="1:12">
      <c r="A222" t="str">
        <f>'Hyb Layout'!B224</f>
        <v>US80603148_258567810028_S01_GE1_1200_Jun14_2_1</v>
      </c>
      <c r="B222" t="str">
        <f t="shared" si="13"/>
        <v>258567810028</v>
      </c>
      <c r="C222" t="str">
        <f t="shared" si="14"/>
        <v>2_1</v>
      </c>
      <c r="D222" t="str">
        <f t="shared" si="12"/>
        <v>2585678100282_1</v>
      </c>
      <c r="E222" t="str">
        <f>IF(ISNA(VLOOKUP(D222,'Hyb Layout'!$G$4:$H$291,2,FALSE)),"Unknown",VLOOKUP(D222,'Hyb Layout'!$G$4:$H$291,2,FALSE))</f>
        <v>COO6187A189</v>
      </c>
      <c r="F222" t="str" cm="1">
        <f t="array" ref="F222">VLOOKUP(TRIM(E222),TRIM(BarcodetoCO!$D$3:$E$290),2,FALSE)</f>
        <v>0003685254</v>
      </c>
      <c r="G222" t="str" cm="1">
        <f t="array" ref="G222">IF(ISNA(VLOOKUP(TRIM(F222),TRIM(manifestA!$A$2:$C$145),3,FALSE)),VLOOKUP(TRIM(F222),TRIM(manifestB!$A$2:$C$145),3,FALSE),VLOOKUP(TRIM(F222),TRIM(manifestA!$A$2:$C$145),3,FALSE))</f>
        <v>PDEC134RUN</v>
      </c>
      <c r="H222" t="str">
        <f>VLOOKUP(G222,GUID!$A$2:$B$181,2,FALSE)</f>
        <v>Essential Tremor</v>
      </c>
      <c r="I222" t="str">
        <f>VLOOKUP(H222,diseaselkup,2,FALSE)</f>
        <v>ET</v>
      </c>
      <c r="J222" t="str">
        <f>VLOOKUP(F222,DiseaseDes!$A$2:$C$289,2,FALSE)</f>
        <v>ET</v>
      </c>
      <c r="K222" s="45" t="str">
        <f t="shared" si="15"/>
        <v>a</v>
      </c>
      <c r="L222" t="str">
        <f>VLOOKUP(F222,DiseaseDes!$A$2:$C$289,3,FALSE)</f>
        <v>A</v>
      </c>
    </row>
    <row r="223" spans="1:12">
      <c r="A223" t="str">
        <f>'Hyb Layout'!B225</f>
        <v>US80603148_258567810028_S01_GE1_1200_Jun14_2_2</v>
      </c>
      <c r="B223" t="str">
        <f t="shared" si="13"/>
        <v>258567810028</v>
      </c>
      <c r="C223" t="str">
        <f t="shared" si="14"/>
        <v>2_2</v>
      </c>
      <c r="D223" t="str">
        <f t="shared" si="12"/>
        <v>2585678100282_2</v>
      </c>
      <c r="E223" t="str">
        <f>IF(ISNA(VLOOKUP(D223,'Hyb Layout'!$G$4:$H$291,2,FALSE)),"Unknown",VLOOKUP(D223,'Hyb Layout'!$G$4:$H$291,2,FALSE))</f>
        <v>COO6187A190</v>
      </c>
      <c r="F223" t="str" cm="1">
        <f t="array" ref="F223">VLOOKUP(TRIM(E223),TRIM(BarcodetoCO!$D$3:$E$290),2,FALSE)</f>
        <v>0003673331</v>
      </c>
      <c r="G223" t="str" cm="1">
        <f t="array" ref="G223">IF(ISNA(VLOOKUP(TRIM(F223),TRIM(manifestA!$A$2:$C$145),3,FALSE)),VLOOKUP(TRIM(F223),TRIM(manifestB!$A$2:$C$145),3,FALSE),VLOOKUP(TRIM(F223),TRIM(manifestA!$A$2:$C$145),3,FALSE))</f>
        <v>PDUB763WL4</v>
      </c>
      <c r="H223" t="str">
        <f>VLOOKUP(G223,GUID!$A$2:$B$181,2,FALSE)</f>
        <v>Progressive Supranuclear Palsy</v>
      </c>
      <c r="I223" t="str">
        <f>VLOOKUP(H223,diseaselkup,2,FALSE)</f>
        <v>PSP</v>
      </c>
      <c r="J223" t="str">
        <f>VLOOKUP(F223,DiseaseDes!$A$2:$C$289,2,FALSE)</f>
        <v>PSP</v>
      </c>
      <c r="K223" s="45" t="str">
        <f t="shared" si="15"/>
        <v>a</v>
      </c>
      <c r="L223" t="str">
        <f>VLOOKUP(F223,DiseaseDes!$A$2:$C$289,3,FALSE)</f>
        <v>A</v>
      </c>
    </row>
    <row r="224" spans="1:12">
      <c r="A224" t="str">
        <f>'Hyb Layout'!B226</f>
        <v>US80603148_258567810028_S01_GE1_1200_Jun14_2_3</v>
      </c>
      <c r="B224" t="str">
        <f t="shared" si="13"/>
        <v>258567810028</v>
      </c>
      <c r="C224" t="str">
        <f t="shared" si="14"/>
        <v>2_3</v>
      </c>
      <c r="D224" t="str">
        <f t="shared" si="12"/>
        <v>2585678100282_3</v>
      </c>
      <c r="E224" t="str">
        <f>IF(ISNA(VLOOKUP(D224,'Hyb Layout'!$G$4:$H$291,2,FALSE)),"Unknown",VLOOKUP(D224,'Hyb Layout'!$G$4:$H$291,2,FALSE))</f>
        <v>COO6187A191</v>
      </c>
      <c r="F224" t="str" cm="1">
        <f t="array" ref="F224">VLOOKUP(TRIM(E224),TRIM(BarcodetoCO!$D$3:$E$290),2,FALSE)</f>
        <v>0003204843</v>
      </c>
      <c r="G224" t="str" cm="1">
        <f t="array" ref="G224">IF(ISNA(VLOOKUP(TRIM(F224),TRIM(manifestA!$A$2:$C$145),3,FALSE)),VLOOKUP(TRIM(F224),TRIM(manifestB!$A$2:$C$145),3,FALSE),VLOOKUP(TRIM(F224),TRIM(manifestA!$A$2:$C$145),3,FALSE))</f>
        <v>PDRH274WA2</v>
      </c>
      <c r="H224" t="str">
        <f>VLOOKUP(G224,GUID!$A$2:$B$181,2,FALSE)</f>
        <v>No neurological diagnosis</v>
      </c>
      <c r="I224" t="str">
        <f>VLOOKUP(H224,diseaselkup,2,FALSE)</f>
        <v>HC</v>
      </c>
      <c r="J224" t="str">
        <f>VLOOKUP(F224,DiseaseDes!$A$2:$C$289,2,FALSE)</f>
        <v>HC</v>
      </c>
      <c r="K224" s="45" t="str">
        <f t="shared" si="15"/>
        <v>a</v>
      </c>
      <c r="L224" t="str">
        <f>VLOOKUP(F224,DiseaseDes!$A$2:$C$289,3,FALSE)</f>
        <v>A</v>
      </c>
    </row>
    <row r="225" spans="1:12">
      <c r="A225" t="str">
        <f>'Hyb Layout'!B227</f>
        <v>US80603148_258567810028_S01_GE1_1200_Jun14_2_4</v>
      </c>
      <c r="B225" t="str">
        <f t="shared" si="13"/>
        <v>258567810028</v>
      </c>
      <c r="C225" t="str">
        <f t="shared" si="14"/>
        <v>2_4</v>
      </c>
      <c r="D225" t="str">
        <f t="shared" si="12"/>
        <v>2585678100282_4</v>
      </c>
      <c r="E225" t="str">
        <f>IF(ISNA(VLOOKUP(D225,'Hyb Layout'!$G$4:$H$291,2,FALSE)),"Unknown",VLOOKUP(D225,'Hyb Layout'!$G$4:$H$291,2,FALSE))</f>
        <v>COO6187A192</v>
      </c>
      <c r="F225" t="str" cm="1">
        <f t="array" ref="F225">VLOOKUP(TRIM(E225),TRIM(BarcodetoCO!$D$3:$E$290),2,FALSE)</f>
        <v>0003439594</v>
      </c>
      <c r="G225" t="str" cm="1">
        <f t="array" ref="G225">IF(ISNA(VLOOKUP(TRIM(F225),TRIM(manifestA!$A$2:$C$145),3,FALSE)),VLOOKUP(TRIM(F225),TRIM(manifestB!$A$2:$C$145),3,FALSE),VLOOKUP(TRIM(F225),TRIM(manifestA!$A$2:$C$145),3,FALSE))</f>
        <v>PDXT901PPY</v>
      </c>
      <c r="H225" t="str">
        <f>VLOOKUP(G225,GUID!$A$2:$B$181,2,FALSE)</f>
        <v>Parkinson's disease</v>
      </c>
      <c r="I225" t="str">
        <f>VLOOKUP(H225,diseaselkup,2,FALSE)</f>
        <v>PD</v>
      </c>
      <c r="J225" t="str">
        <f>VLOOKUP(F225,DiseaseDes!$A$2:$C$289,2,FALSE)</f>
        <v>PD</v>
      </c>
      <c r="K225" s="45" t="str">
        <f t="shared" si="15"/>
        <v>a</v>
      </c>
      <c r="L225" t="str">
        <f>VLOOKUP(F225,DiseaseDes!$A$2:$C$289,3,FALSE)</f>
        <v>A</v>
      </c>
    </row>
    <row r="226" spans="1:12">
      <c r="A226" t="str">
        <f>'Hyb Layout'!B228</f>
        <v>US80603148_258567810029_S01_GE1_1200_Jun14_1_1</v>
      </c>
      <c r="B226" t="str">
        <f t="shared" si="13"/>
        <v>258567810029</v>
      </c>
      <c r="C226" t="str">
        <f t="shared" si="14"/>
        <v>1_1</v>
      </c>
      <c r="D226" t="str">
        <f t="shared" si="12"/>
        <v>2585678100291_1</v>
      </c>
      <c r="E226" t="str">
        <f>IF(ISNA(VLOOKUP(D226,'Hyb Layout'!$G$4:$H$291,2,FALSE)),"Unknown",VLOOKUP(D226,'Hyb Layout'!$G$4:$H$291,2,FALSE))</f>
        <v>COO6187A65</v>
      </c>
      <c r="F226" t="str" cm="1">
        <f t="array" ref="F226">VLOOKUP(TRIM(E226),TRIM(BarcodetoCO!$D$3:$E$290),2,FALSE)</f>
        <v>0003773148</v>
      </c>
      <c r="G226" t="str" cm="1">
        <f t="array" ref="G226">IF(ISNA(VLOOKUP(TRIM(F226),TRIM(manifestA!$A$2:$C$145),3,FALSE)),VLOOKUP(TRIM(F226),TRIM(manifestB!$A$2:$C$145),3,FALSE),VLOOKUP(TRIM(F226),TRIM(manifestA!$A$2:$C$145),3,FALSE))</f>
        <v>PDTY142JCW</v>
      </c>
      <c r="H226" t="str">
        <f>VLOOKUP(G226,GUID!$A$2:$B$181,2,FALSE)</f>
        <v>Parkinson's disease</v>
      </c>
      <c r="I226" t="str">
        <f>VLOOKUP(H226,diseaselkup,2,FALSE)</f>
        <v>PD</v>
      </c>
      <c r="J226" t="str">
        <f>VLOOKUP(F226,DiseaseDes!$A$2:$C$289,2,FALSE)</f>
        <v>PD</v>
      </c>
      <c r="K226" s="45" t="str">
        <f t="shared" si="15"/>
        <v>a</v>
      </c>
      <c r="L226" t="str">
        <f>VLOOKUP(F226,DiseaseDes!$A$2:$C$289,3,FALSE)</f>
        <v>B</v>
      </c>
    </row>
    <row r="227" spans="1:12">
      <c r="A227" t="str">
        <f>'Hyb Layout'!B229</f>
        <v>US80603148_258567810029_S01_GE1_1200_Jun14_1_2</v>
      </c>
      <c r="B227" t="str">
        <f t="shared" si="13"/>
        <v>258567810029</v>
      </c>
      <c r="C227" t="str">
        <f t="shared" si="14"/>
        <v>1_2</v>
      </c>
      <c r="D227" t="str">
        <f t="shared" si="12"/>
        <v>2585678100291_2</v>
      </c>
      <c r="E227" t="str">
        <f>IF(ISNA(VLOOKUP(D227,'Hyb Layout'!$G$4:$H$291,2,FALSE)),"Unknown",VLOOKUP(D227,'Hyb Layout'!$G$4:$H$291,2,FALSE))</f>
        <v>COO6187A66</v>
      </c>
      <c r="F227" t="str" cm="1">
        <f t="array" ref="F227">VLOOKUP(TRIM(E227),TRIM(BarcodetoCO!$D$3:$E$290),2,FALSE)</f>
        <v>PD0030-8939</v>
      </c>
      <c r="G227" t="str" cm="1">
        <f t="array" ref="G227">IF(ISNA(VLOOKUP(TRIM(F227),TRIM(manifestA!$A$2:$C$145),3,FALSE)),VLOOKUP(TRIM(F227),TRIM(manifestB!$A$2:$C$145),3,FALSE),VLOOKUP(TRIM(F227),TRIM(manifestA!$A$2:$C$145),3,FALSE))</f>
        <v>PDGC728PEQ</v>
      </c>
      <c r="H227" t="str">
        <f>VLOOKUP(G227,GUID!$A$2:$B$181,2,FALSE)</f>
        <v>Multisystem Atrophy</v>
      </c>
      <c r="I227" t="str">
        <f>VLOOKUP(H227,diseaselkup,2,FALSE)</f>
        <v>MSA</v>
      </c>
      <c r="J227" t="str">
        <f>VLOOKUP(F227,DiseaseDes!$A$2:$C$289,2,FALSE)</f>
        <v>MSA</v>
      </c>
      <c r="K227" s="45" t="str">
        <f t="shared" si="15"/>
        <v>a</v>
      </c>
      <c r="L227" t="str">
        <f>VLOOKUP(F227,DiseaseDes!$A$2:$C$289,3,FALSE)</f>
        <v>B</v>
      </c>
    </row>
    <row r="228" spans="1:12">
      <c r="A228" t="str">
        <f>'Hyb Layout'!B230</f>
        <v>US80603148_258567810029_S01_GE1_1200_Jun14_1_3</v>
      </c>
      <c r="B228" t="str">
        <f t="shared" si="13"/>
        <v>258567810029</v>
      </c>
      <c r="C228" t="str">
        <f t="shared" si="14"/>
        <v>1_3</v>
      </c>
      <c r="D228" t="str">
        <f t="shared" si="12"/>
        <v>2585678100291_3</v>
      </c>
      <c r="E228" t="str">
        <f>IF(ISNA(VLOOKUP(D228,'Hyb Layout'!$G$4:$H$291,2,FALSE)),"Unknown",VLOOKUP(D228,'Hyb Layout'!$G$4:$H$291,2,FALSE))</f>
        <v>COO6187A67</v>
      </c>
      <c r="F228" t="str" cm="1">
        <f t="array" ref="F228">VLOOKUP(TRIM(E228),TRIM(BarcodetoCO!$D$3:$E$290),2,FALSE)</f>
        <v>0003642600</v>
      </c>
      <c r="G228" t="str" cm="1">
        <f t="array" ref="G228">IF(ISNA(VLOOKUP(TRIM(F228),TRIM(manifestA!$A$2:$C$145),3,FALSE)),VLOOKUP(TRIM(F228),TRIM(manifestB!$A$2:$C$145),3,FALSE),VLOOKUP(TRIM(F228),TRIM(manifestA!$A$2:$C$145),3,FALSE))</f>
        <v>PDJN970KNB</v>
      </c>
      <c r="H228" t="str">
        <f>VLOOKUP(G228,GUID!$A$2:$B$181,2,FALSE)</f>
        <v>Parkinson's disease</v>
      </c>
      <c r="I228" t="str">
        <f>VLOOKUP(H228,diseaselkup,2,FALSE)</f>
        <v>PD</v>
      </c>
      <c r="J228" t="str">
        <f>VLOOKUP(F228,DiseaseDes!$A$2:$C$289,2,FALSE)</f>
        <v>PD</v>
      </c>
      <c r="K228" s="45" t="str">
        <f t="shared" si="15"/>
        <v>a</v>
      </c>
      <c r="L228" t="str">
        <f>VLOOKUP(F228,DiseaseDes!$A$2:$C$289,3,FALSE)</f>
        <v>B</v>
      </c>
    </row>
    <row r="229" spans="1:12">
      <c r="A229" t="str">
        <f>'Hyb Layout'!B231</f>
        <v>US80603148_258567810029_S01_GE1_1200_Jun14_1_4</v>
      </c>
      <c r="B229" t="str">
        <f t="shared" si="13"/>
        <v>258567810029</v>
      </c>
      <c r="C229" t="str">
        <f t="shared" si="14"/>
        <v>1_4</v>
      </c>
      <c r="D229" t="str">
        <f t="shared" si="12"/>
        <v>2585678100291_4</v>
      </c>
      <c r="E229" t="str">
        <f>IF(ISNA(VLOOKUP(D229,'Hyb Layout'!$G$4:$H$291,2,FALSE)),"Unknown",VLOOKUP(D229,'Hyb Layout'!$G$4:$H$291,2,FALSE))</f>
        <v>COO6187A68</v>
      </c>
      <c r="F229" t="str" cm="1">
        <f t="array" ref="F229">VLOOKUP(TRIM(E229),TRIM(BarcodetoCO!$D$3:$E$290),2,FALSE)</f>
        <v>0003651643</v>
      </c>
      <c r="G229" t="str" cm="1">
        <f t="array" ref="G229">IF(ISNA(VLOOKUP(TRIM(F229),TRIM(manifestA!$A$2:$C$145),3,FALSE)),VLOOKUP(TRIM(F229),TRIM(manifestB!$A$2:$C$145),3,FALSE),VLOOKUP(TRIM(F229),TRIM(manifestA!$A$2:$C$145),3,FALSE))</f>
        <v>PDAA852XL7</v>
      </c>
      <c r="H229" t="str">
        <f>VLOOKUP(G229,GUID!$A$2:$B$181,2,FALSE)</f>
        <v>Progressive Supranuclear Palsy</v>
      </c>
      <c r="I229" t="str">
        <f>VLOOKUP(H229,diseaselkup,2,FALSE)</f>
        <v>PSP</v>
      </c>
      <c r="J229" t="str">
        <f>VLOOKUP(F229,DiseaseDes!$A$2:$C$289,2,FALSE)</f>
        <v>PSP</v>
      </c>
      <c r="K229" s="45" t="str">
        <f t="shared" si="15"/>
        <v>a</v>
      </c>
      <c r="L229" t="str">
        <f>VLOOKUP(F229,DiseaseDes!$A$2:$C$289,3,FALSE)</f>
        <v>B</v>
      </c>
    </row>
    <row r="230" spans="1:12">
      <c r="A230" t="str">
        <f>'Hyb Layout'!B232</f>
        <v>US80603148_258567810029_S01_GE1_1200_Jun14_2_1</v>
      </c>
      <c r="B230" t="str">
        <f t="shared" si="13"/>
        <v>258567810029</v>
      </c>
      <c r="C230" t="str">
        <f t="shared" si="14"/>
        <v>2_1</v>
      </c>
      <c r="D230" t="str">
        <f t="shared" si="12"/>
        <v>2585678100292_1</v>
      </c>
      <c r="E230" t="str">
        <f>IF(ISNA(VLOOKUP(D230,'Hyb Layout'!$G$4:$H$291,2,FALSE)),"Unknown",VLOOKUP(D230,'Hyb Layout'!$G$4:$H$291,2,FALSE))</f>
        <v>COO6187A69</v>
      </c>
      <c r="F230" t="str" cm="1">
        <f t="array" ref="F230">VLOOKUP(TRIM(E230),TRIM(BarcodetoCO!$D$3:$E$290),2,FALSE)</f>
        <v>0003658886</v>
      </c>
      <c r="G230" t="str" cm="1">
        <f t="array" ref="G230">IF(ISNA(VLOOKUP(TRIM(F230),TRIM(manifestA!$A$2:$C$145),3,FALSE)),VLOOKUP(TRIM(F230),TRIM(manifestB!$A$2:$C$145),3,FALSE),VLOOKUP(TRIM(F230),TRIM(manifestA!$A$2:$C$145),3,FALSE))</f>
        <v>PDLF555AXM</v>
      </c>
      <c r="H230" t="str">
        <f>VLOOKUP(G230,GUID!$A$2:$B$181,2,FALSE)</f>
        <v>No neurological diagnosis</v>
      </c>
      <c r="I230" t="str">
        <f>VLOOKUP(H230,diseaselkup,2,FALSE)</f>
        <v>HC</v>
      </c>
      <c r="J230" t="str">
        <f>VLOOKUP(F230,DiseaseDes!$A$2:$C$289,2,FALSE)</f>
        <v>HC</v>
      </c>
      <c r="K230" s="45" t="str">
        <f t="shared" si="15"/>
        <v>a</v>
      </c>
      <c r="L230" t="str">
        <f>VLOOKUP(F230,DiseaseDes!$A$2:$C$289,3,FALSE)</f>
        <v>B</v>
      </c>
    </row>
    <row r="231" spans="1:12">
      <c r="A231" t="str">
        <f>'Hyb Layout'!B233</f>
        <v>US80603148_258567810029_S01_GE1_1200_Jun14_2_2</v>
      </c>
      <c r="B231" t="str">
        <f t="shared" si="13"/>
        <v>258567810029</v>
      </c>
      <c r="C231" t="str">
        <f t="shared" si="14"/>
        <v>2_2</v>
      </c>
      <c r="D231" t="str">
        <f t="shared" si="12"/>
        <v>2585678100292_2</v>
      </c>
      <c r="E231" t="str">
        <f>IF(ISNA(VLOOKUP(D231,'Hyb Layout'!$G$4:$H$291,2,FALSE)),"Unknown",VLOOKUP(D231,'Hyb Layout'!$G$4:$H$291,2,FALSE))</f>
        <v>COO6187A70</v>
      </c>
      <c r="F231" t="str" cm="1">
        <f t="array" ref="F231">VLOOKUP(TRIM(E231),TRIM(BarcodetoCO!$D$3:$E$290),2,FALSE)</f>
        <v>0004235695</v>
      </c>
      <c r="G231" t="str" cm="1">
        <f t="array" ref="G231">IF(ISNA(VLOOKUP(TRIM(F231),TRIM(manifestA!$A$2:$C$145),3,FALSE)),VLOOKUP(TRIM(F231),TRIM(manifestB!$A$2:$C$145),3,FALSE),VLOOKUP(TRIM(F231),TRIM(manifestA!$A$2:$C$145),3,FALSE))</f>
        <v>PDYJ812REY</v>
      </c>
      <c r="H231" t="str">
        <f>VLOOKUP(G231,GUID!$A$2:$B$181,2,FALSE)</f>
        <v>No neurological diagnosis</v>
      </c>
      <c r="I231" t="str">
        <f>VLOOKUP(H231,diseaselkup,2,FALSE)</f>
        <v>HC</v>
      </c>
      <c r="J231" t="str">
        <f>VLOOKUP(F231,DiseaseDes!$A$2:$C$289,2,FALSE)</f>
        <v>HC</v>
      </c>
      <c r="K231" s="45" t="str">
        <f t="shared" si="15"/>
        <v>a</v>
      </c>
      <c r="L231" t="str">
        <f>VLOOKUP(F231,DiseaseDes!$A$2:$C$289,3,FALSE)</f>
        <v>B</v>
      </c>
    </row>
    <row r="232" spans="1:12">
      <c r="A232" t="str">
        <f>'Hyb Layout'!B234</f>
        <v>US80603148_258567810029_S01_GE1_1200_Jun14_2_3</v>
      </c>
      <c r="B232" t="str">
        <f t="shared" si="13"/>
        <v>258567810029</v>
      </c>
      <c r="C232" t="str">
        <f t="shared" si="14"/>
        <v>2_3</v>
      </c>
      <c r="D232" t="str">
        <f t="shared" si="12"/>
        <v>2585678100292_3</v>
      </c>
      <c r="E232" t="str">
        <f>IF(ISNA(VLOOKUP(D232,'Hyb Layout'!$G$4:$H$291,2,FALSE)),"Unknown",VLOOKUP(D232,'Hyb Layout'!$G$4:$H$291,2,FALSE))</f>
        <v>COO6187A71</v>
      </c>
      <c r="F232" t="str" cm="1">
        <f t="array" ref="F232">VLOOKUP(TRIM(E232),TRIM(BarcodetoCO!$D$3:$E$290),2,FALSE)</f>
        <v>PD0010-4916</v>
      </c>
      <c r="G232" t="str" cm="1">
        <f t="array" ref="G232">IF(ISNA(VLOOKUP(TRIM(F232),TRIM(manifestA!$A$2:$C$145),3,FALSE)),VLOOKUP(TRIM(F232),TRIM(manifestB!$A$2:$C$145),3,FALSE),VLOOKUP(TRIM(F232),TRIM(manifestA!$A$2:$C$145),3,FALSE))</f>
        <v>PDHG410GWH</v>
      </c>
      <c r="H232" t="str">
        <f>VLOOKUP(G232,GUID!$A$2:$B$181,2,FALSE)</f>
        <v>Parkinson's disease</v>
      </c>
      <c r="I232" t="str">
        <f>VLOOKUP(H232,diseaselkup,2,FALSE)</f>
        <v>PD</v>
      </c>
      <c r="J232" t="str">
        <f>VLOOKUP(F232,DiseaseDes!$A$2:$C$289,2,FALSE)</f>
        <v>PD</v>
      </c>
      <c r="K232" s="45" t="str">
        <f t="shared" si="15"/>
        <v>a</v>
      </c>
      <c r="L232" t="str">
        <f>VLOOKUP(F232,DiseaseDes!$A$2:$C$289,3,FALSE)</f>
        <v>B</v>
      </c>
    </row>
    <row r="233" spans="1:12">
      <c r="A233" t="str">
        <f>'Hyb Layout'!B235</f>
        <v>US80603148_258567810029_S01_GE1_1200_Jun14_2_4</v>
      </c>
      <c r="B233" t="str">
        <f t="shared" si="13"/>
        <v>258567810029</v>
      </c>
      <c r="C233" t="str">
        <f t="shared" si="14"/>
        <v>2_4</v>
      </c>
      <c r="D233" t="str">
        <f t="shared" si="12"/>
        <v>2585678100292_4</v>
      </c>
      <c r="E233" t="str">
        <f>IF(ISNA(VLOOKUP(D233,'Hyb Layout'!$G$4:$H$291,2,FALSE)),"Unknown",VLOOKUP(D233,'Hyb Layout'!$G$4:$H$291,2,FALSE))</f>
        <v>COO6187A72</v>
      </c>
      <c r="F233" t="str" cm="1">
        <f t="array" ref="F233">VLOOKUP(TRIM(E233),TRIM(BarcodetoCO!$D$3:$E$290),2,FALSE)</f>
        <v>0003647646</v>
      </c>
      <c r="G233" t="str" cm="1">
        <f t="array" ref="G233">IF(ISNA(VLOOKUP(TRIM(F233),TRIM(manifestA!$A$2:$C$145),3,FALSE)),VLOOKUP(TRIM(F233),TRIM(manifestB!$A$2:$C$145),3,FALSE),VLOOKUP(TRIM(F233),TRIM(manifestA!$A$2:$C$145),3,FALSE))</f>
        <v>PDAB411CTU</v>
      </c>
      <c r="H233" t="str">
        <f>VLOOKUP(G233,GUID!$A$2:$B$181,2,FALSE)</f>
        <v>No neurological diagnosis</v>
      </c>
      <c r="I233" t="str">
        <f>VLOOKUP(H233,diseaselkup,2,FALSE)</f>
        <v>HC</v>
      </c>
      <c r="J233" t="str">
        <f>VLOOKUP(F233,DiseaseDes!$A$2:$C$289,2,FALSE)</f>
        <v>HC</v>
      </c>
      <c r="K233" s="45" t="str">
        <f t="shared" si="15"/>
        <v>a</v>
      </c>
      <c r="L233" t="str">
        <f>VLOOKUP(F233,DiseaseDes!$A$2:$C$289,3,FALSE)</f>
        <v>B</v>
      </c>
    </row>
    <row r="234" spans="1:12">
      <c r="A234" t="str">
        <f>'Hyb Layout'!B236</f>
        <v>US80603148_258567810030_S01_GE1_1200_Jun14_1_1</v>
      </c>
      <c r="B234" t="str">
        <f t="shared" si="13"/>
        <v>258567810030</v>
      </c>
      <c r="C234" t="str">
        <f t="shared" si="14"/>
        <v>1_1</v>
      </c>
      <c r="D234" t="str">
        <f t="shared" si="12"/>
        <v>2585678100301_1</v>
      </c>
      <c r="E234" t="str">
        <f>IF(ISNA(VLOOKUP(D234,'Hyb Layout'!$G$4:$H$291,2,FALSE)),"Unknown",VLOOKUP(D234,'Hyb Layout'!$G$4:$H$291,2,FALSE))</f>
        <v>COO6187A81</v>
      </c>
      <c r="F234" t="str" cm="1">
        <f t="array" ref="F234">VLOOKUP(TRIM(E234),TRIM(BarcodetoCO!$D$3:$E$290),2,FALSE)</f>
        <v>0003643747</v>
      </c>
      <c r="G234" t="str" cm="1">
        <f t="array" ref="G234">IF(ISNA(VLOOKUP(TRIM(F234),TRIM(manifestA!$A$2:$C$145),3,FALSE)),VLOOKUP(TRIM(F234),TRIM(manifestB!$A$2:$C$145),3,FALSE),VLOOKUP(TRIM(F234),TRIM(manifestA!$A$2:$C$145),3,FALSE))</f>
        <v>PDWY773XEP</v>
      </c>
      <c r="H234" t="str">
        <f>VLOOKUP(G234,GUID!$A$2:$B$181,2,FALSE)</f>
        <v>No neurological diagnosis</v>
      </c>
      <c r="I234" t="str">
        <f>VLOOKUP(H234,diseaselkup,2,FALSE)</f>
        <v>HC</v>
      </c>
      <c r="J234" t="str">
        <f>VLOOKUP(F234,DiseaseDes!$A$2:$C$289,2,FALSE)</f>
        <v>HC</v>
      </c>
      <c r="K234" s="45" t="str">
        <f t="shared" si="15"/>
        <v>a</v>
      </c>
      <c r="L234" t="str">
        <f>VLOOKUP(F234,DiseaseDes!$A$2:$C$289,3,FALSE)</f>
        <v>B</v>
      </c>
    </row>
    <row r="235" spans="1:12">
      <c r="A235" t="str">
        <f>'Hyb Layout'!B237</f>
        <v>US80603148_258567810030_S01_GE1_1200_Jun14_1_2</v>
      </c>
      <c r="B235" t="str">
        <f t="shared" si="13"/>
        <v>258567810030</v>
      </c>
      <c r="C235" t="str">
        <f t="shared" si="14"/>
        <v>1_2</v>
      </c>
      <c r="D235" t="str">
        <f t="shared" si="12"/>
        <v>2585678100301_2</v>
      </c>
      <c r="E235" t="str">
        <f>IF(ISNA(VLOOKUP(D235,'Hyb Layout'!$G$4:$H$291,2,FALSE)),"Unknown",VLOOKUP(D235,'Hyb Layout'!$G$4:$H$291,2,FALSE))</f>
        <v>COO6187A82</v>
      </c>
      <c r="F235" t="str" cm="1">
        <f t="array" ref="F235">VLOOKUP(TRIM(E235),TRIM(BarcodetoCO!$D$3:$E$290),2,FALSE)</f>
        <v>0003661185</v>
      </c>
      <c r="G235" t="str" cm="1">
        <f t="array" ref="G235">IF(ISNA(VLOOKUP(TRIM(F235),TRIM(manifestA!$A$2:$C$145),3,FALSE)),VLOOKUP(TRIM(F235),TRIM(manifestB!$A$2:$C$145),3,FALSE),VLOOKUP(TRIM(F235),TRIM(manifestA!$A$2:$C$145),3,FALSE))</f>
        <v>PDYC012RKR</v>
      </c>
      <c r="H235" t="str">
        <f>VLOOKUP(G235,GUID!$A$2:$B$181,2,FALSE)</f>
        <v>Parkinson's disease</v>
      </c>
      <c r="I235" t="str">
        <f>VLOOKUP(H235,diseaselkup,2,FALSE)</f>
        <v>PD</v>
      </c>
      <c r="J235" t="str">
        <f>VLOOKUP(F235,DiseaseDes!$A$2:$C$289,2,FALSE)</f>
        <v>PD</v>
      </c>
      <c r="K235" s="45" t="str">
        <f t="shared" si="15"/>
        <v>a</v>
      </c>
      <c r="L235" t="str">
        <f>VLOOKUP(F235,DiseaseDes!$A$2:$C$289,3,FALSE)</f>
        <v>B</v>
      </c>
    </row>
    <row r="236" spans="1:12">
      <c r="A236" t="str">
        <f>'Hyb Layout'!B238</f>
        <v>US80603148_258567810030_S01_GE1_1200_Jun14_1_3</v>
      </c>
      <c r="B236" t="str">
        <f t="shared" si="13"/>
        <v>258567810030</v>
      </c>
      <c r="C236" t="str">
        <f t="shared" si="14"/>
        <v>1_3</v>
      </c>
      <c r="D236" t="str">
        <f t="shared" si="12"/>
        <v>2585678100301_3</v>
      </c>
      <c r="E236" t="str">
        <f>IF(ISNA(VLOOKUP(D236,'Hyb Layout'!$G$4:$H$291,2,FALSE)),"Unknown",VLOOKUP(D236,'Hyb Layout'!$G$4:$H$291,2,FALSE))</f>
        <v>COO6187A83</v>
      </c>
      <c r="F236" t="str" cm="1">
        <f t="array" ref="F236">VLOOKUP(TRIM(E236),TRIM(BarcodetoCO!$D$3:$E$290),2,FALSE)</f>
        <v>0003007382</v>
      </c>
      <c r="G236" t="str" cm="1">
        <f t="array" ref="G236">IF(ISNA(VLOOKUP(TRIM(F236),TRIM(manifestA!$A$2:$C$145),3,FALSE)),VLOOKUP(TRIM(F236),TRIM(manifestB!$A$2:$C$145),3,FALSE),VLOOKUP(TRIM(F236),TRIM(manifestA!$A$2:$C$145),3,FALSE))</f>
        <v>PDXU362BN9</v>
      </c>
      <c r="H236" t="str">
        <f>VLOOKUP(G236,GUID!$A$2:$B$181,2,FALSE)</f>
        <v>No neurological diagnosis</v>
      </c>
      <c r="I236" t="str">
        <f>VLOOKUP(H236,diseaselkup,2,FALSE)</f>
        <v>HC</v>
      </c>
      <c r="J236" t="str">
        <f>VLOOKUP(F236,DiseaseDes!$A$2:$C$289,2,FALSE)</f>
        <v>HC</v>
      </c>
      <c r="K236" s="45" t="str">
        <f t="shared" si="15"/>
        <v>a</v>
      </c>
      <c r="L236" t="str">
        <f>VLOOKUP(F236,DiseaseDes!$A$2:$C$289,3,FALSE)</f>
        <v>B</v>
      </c>
    </row>
    <row r="237" spans="1:12">
      <c r="A237" t="str">
        <f>'Hyb Layout'!B239</f>
        <v>US80603148_258567810030_S01_GE1_1200_Jun14_1_4</v>
      </c>
      <c r="B237" t="str">
        <f t="shared" si="13"/>
        <v>258567810030</v>
      </c>
      <c r="C237" t="str">
        <f t="shared" si="14"/>
        <v>1_4</v>
      </c>
      <c r="D237" t="str">
        <f t="shared" si="12"/>
        <v>2585678100301_4</v>
      </c>
      <c r="E237" t="str">
        <f>IF(ISNA(VLOOKUP(D237,'Hyb Layout'!$G$4:$H$291,2,FALSE)),"Unknown",VLOOKUP(D237,'Hyb Layout'!$G$4:$H$291,2,FALSE))</f>
        <v>COO6187A84</v>
      </c>
      <c r="F237" t="str" cm="1">
        <f t="array" ref="F237">VLOOKUP(TRIM(E237),TRIM(BarcodetoCO!$D$3:$E$290),2,FALSE)</f>
        <v>0003008708</v>
      </c>
      <c r="G237" t="str" cm="1">
        <f t="array" ref="G237">IF(ISNA(VLOOKUP(TRIM(F237),TRIM(manifestA!$A$2:$C$145),3,FALSE)),VLOOKUP(TRIM(F237),TRIM(manifestB!$A$2:$C$145),3,FALSE),VLOOKUP(TRIM(F237),TRIM(manifestA!$A$2:$C$145),3,FALSE))</f>
        <v>PDRK543GPB</v>
      </c>
      <c r="H237" t="str">
        <f>VLOOKUP(G237,GUID!$A$2:$B$181,2,FALSE)</f>
        <v>Progressive Supranuclear Palsy</v>
      </c>
      <c r="I237" t="str">
        <f>VLOOKUP(H237,diseaselkup,2,FALSE)</f>
        <v>PSP</v>
      </c>
      <c r="J237" t="str">
        <f>VLOOKUP(F237,DiseaseDes!$A$2:$C$289,2,FALSE)</f>
        <v>PSP</v>
      </c>
      <c r="K237" s="45" t="str">
        <f t="shared" si="15"/>
        <v>a</v>
      </c>
      <c r="L237" t="str">
        <f>VLOOKUP(F237,DiseaseDes!$A$2:$C$289,3,FALSE)</f>
        <v>B</v>
      </c>
    </row>
    <row r="238" spans="1:12">
      <c r="A238" t="str">
        <f>'Hyb Layout'!B240</f>
        <v>US80603148_258567810030_S01_GE1_1200_Jun14_2_1</v>
      </c>
      <c r="B238" t="str">
        <f t="shared" si="13"/>
        <v>258567810030</v>
      </c>
      <c r="C238" t="str">
        <f t="shared" si="14"/>
        <v>2_1</v>
      </c>
      <c r="D238" t="str">
        <f t="shared" si="12"/>
        <v>2585678100302_1</v>
      </c>
      <c r="E238" t="str">
        <f>IF(ISNA(VLOOKUP(D238,'Hyb Layout'!$G$4:$H$291,2,FALSE)),"Unknown",VLOOKUP(D238,'Hyb Layout'!$G$4:$H$291,2,FALSE))</f>
        <v>COO6187A85</v>
      </c>
      <c r="F238" t="str" cm="1">
        <f t="array" ref="F238">VLOOKUP(TRIM(E238),TRIM(BarcodetoCO!$D$3:$E$290),2,FALSE)</f>
        <v>0004254798</v>
      </c>
      <c r="G238" t="str" cm="1">
        <f t="array" ref="G238">IF(ISNA(VLOOKUP(TRIM(F238),TRIM(manifestA!$A$2:$C$145),3,FALSE)),VLOOKUP(TRIM(F238),TRIM(manifestB!$A$2:$C$145),3,FALSE),VLOOKUP(TRIM(F238),TRIM(manifestA!$A$2:$C$145),3,FALSE))</f>
        <v>PDVN013UFJ</v>
      </c>
      <c r="H238" t="str">
        <f>VLOOKUP(G238,GUID!$A$2:$B$181,2,FALSE)</f>
        <v>Parkinson's disease</v>
      </c>
      <c r="I238" t="str">
        <f>VLOOKUP(H238,diseaselkup,2,FALSE)</f>
        <v>PD</v>
      </c>
      <c r="J238" t="str">
        <f>VLOOKUP(F238,DiseaseDes!$A$2:$C$289,2,FALSE)</f>
        <v>PD</v>
      </c>
      <c r="K238" s="45" t="str">
        <f t="shared" si="15"/>
        <v>a</v>
      </c>
      <c r="L238" t="str">
        <f>VLOOKUP(F238,DiseaseDes!$A$2:$C$289,3,FALSE)</f>
        <v>B</v>
      </c>
    </row>
    <row r="239" spans="1:12">
      <c r="A239" t="str">
        <f>'Hyb Layout'!B241</f>
        <v>US80603148_258567810030_S01_GE1_1200_Jun14_2_2</v>
      </c>
      <c r="B239" t="str">
        <f t="shared" si="13"/>
        <v>258567810030</v>
      </c>
      <c r="C239" t="str">
        <f t="shared" si="14"/>
        <v>2_2</v>
      </c>
      <c r="D239" t="str">
        <f t="shared" si="12"/>
        <v>2585678100302_2</v>
      </c>
      <c r="E239" t="str">
        <f>IF(ISNA(VLOOKUP(D239,'Hyb Layout'!$G$4:$H$291,2,FALSE)),"Unknown",VLOOKUP(D239,'Hyb Layout'!$G$4:$H$291,2,FALSE))</f>
        <v>COO6187A86</v>
      </c>
      <c r="F239" t="str" cm="1">
        <f t="array" ref="F239">VLOOKUP(TRIM(E239),TRIM(BarcodetoCO!$D$3:$E$290),2,FALSE)</f>
        <v>0003683253</v>
      </c>
      <c r="G239" t="str" cm="1">
        <f t="array" ref="G239">IF(ISNA(VLOOKUP(TRIM(F239),TRIM(manifestA!$A$2:$C$145),3,FALSE)),VLOOKUP(TRIM(F239),TRIM(manifestB!$A$2:$C$145),3,FALSE),VLOOKUP(TRIM(F239),TRIM(manifestA!$A$2:$C$145),3,FALSE))</f>
        <v>PDJH885PNF</v>
      </c>
      <c r="H239" t="str">
        <f>VLOOKUP(G239,GUID!$A$2:$B$181,2,FALSE)</f>
        <v>Multisystem Atrophy</v>
      </c>
      <c r="I239" t="str">
        <f>VLOOKUP(H239,diseaselkup,2,FALSE)</f>
        <v>MSA</v>
      </c>
      <c r="J239" t="str">
        <f>VLOOKUP(F239,DiseaseDes!$A$2:$C$289,2,FALSE)</f>
        <v>MSA</v>
      </c>
      <c r="K239" s="45" t="str">
        <f t="shared" si="15"/>
        <v>a</v>
      </c>
      <c r="L239" t="str">
        <f>VLOOKUP(F239,DiseaseDes!$A$2:$C$289,3,FALSE)</f>
        <v>B</v>
      </c>
    </row>
    <row r="240" spans="1:12">
      <c r="A240" t="str">
        <f>'Hyb Layout'!B242</f>
        <v>US80603148_258567810030_S01_GE1_1200_Jun14_2_3</v>
      </c>
      <c r="B240" t="str">
        <f t="shared" si="13"/>
        <v>258567810030</v>
      </c>
      <c r="C240" t="str">
        <f t="shared" si="14"/>
        <v>2_3</v>
      </c>
      <c r="D240" t="str">
        <f t="shared" si="12"/>
        <v>2585678100302_3</v>
      </c>
      <c r="E240" t="str">
        <f>IF(ISNA(VLOOKUP(D240,'Hyb Layout'!$G$4:$H$291,2,FALSE)),"Unknown",VLOOKUP(D240,'Hyb Layout'!$G$4:$H$291,2,FALSE))</f>
        <v>COO6187A87</v>
      </c>
      <c r="F240" t="str" cm="1">
        <f t="array" ref="F240">VLOOKUP(TRIM(E240),TRIM(BarcodetoCO!$D$3:$E$290),2,FALSE)</f>
        <v>0003661629</v>
      </c>
      <c r="G240" t="str" cm="1">
        <f t="array" ref="G240">IF(ISNA(VLOOKUP(TRIM(F240),TRIM(manifestA!$A$2:$C$145),3,FALSE)),VLOOKUP(TRIM(F240),TRIM(manifestB!$A$2:$C$145),3,FALSE),VLOOKUP(TRIM(F240),TRIM(manifestA!$A$2:$C$145),3,FALSE))</f>
        <v>PDPU350PG8</v>
      </c>
      <c r="H240" t="str">
        <f>VLOOKUP(G240,GUID!$A$2:$B$181,2,FALSE)</f>
        <v>Parkinson's disease</v>
      </c>
      <c r="I240" t="str">
        <f>VLOOKUP(H240,diseaselkup,2,FALSE)</f>
        <v>PD</v>
      </c>
      <c r="J240" t="str">
        <f>VLOOKUP(F240,DiseaseDes!$A$2:$C$289,2,FALSE)</f>
        <v>PD</v>
      </c>
      <c r="K240" s="45" t="str">
        <f t="shared" si="15"/>
        <v>a</v>
      </c>
      <c r="L240" t="str">
        <f>VLOOKUP(F240,DiseaseDes!$A$2:$C$289,3,FALSE)</f>
        <v>B</v>
      </c>
    </row>
    <row r="241" spans="1:12">
      <c r="A241" t="str">
        <f>'Hyb Layout'!B243</f>
        <v>US80603148_258567810030_S01_GE1_1200_Jun14_2_4</v>
      </c>
      <c r="B241" t="str">
        <f t="shared" si="13"/>
        <v>258567810030</v>
      </c>
      <c r="C241" t="str">
        <f t="shared" si="14"/>
        <v>2_4</v>
      </c>
      <c r="D241" t="str">
        <f t="shared" si="12"/>
        <v>2585678100302_4</v>
      </c>
      <c r="E241" t="str">
        <f>IF(ISNA(VLOOKUP(D241,'Hyb Layout'!$G$4:$H$291,2,FALSE)),"Unknown",VLOOKUP(D241,'Hyb Layout'!$G$4:$H$291,2,FALSE))</f>
        <v>COO6187A88</v>
      </c>
      <c r="F241" t="str" cm="1">
        <f t="array" ref="F241">VLOOKUP(TRIM(E241),TRIM(BarcodetoCO!$D$3:$E$290),2,FALSE)</f>
        <v>0003649318</v>
      </c>
      <c r="G241" t="str" cm="1">
        <f t="array" ref="G241">IF(ISNA(VLOOKUP(TRIM(F241),TRIM(manifestA!$A$2:$C$145),3,FALSE)),VLOOKUP(TRIM(F241),TRIM(manifestB!$A$2:$C$145),3,FALSE),VLOOKUP(TRIM(F241),TRIM(manifestA!$A$2:$C$145),3,FALSE))</f>
        <v>PDFC701PBR</v>
      </c>
      <c r="H241" t="str">
        <f>VLOOKUP(G241,GUID!$A$2:$B$181,2,FALSE)</f>
        <v>No neurological diagnosis</v>
      </c>
      <c r="I241" t="str">
        <f>VLOOKUP(H241,diseaselkup,2,FALSE)</f>
        <v>HC</v>
      </c>
      <c r="J241" t="str">
        <f>VLOOKUP(F241,DiseaseDes!$A$2:$C$289,2,FALSE)</f>
        <v>HC</v>
      </c>
      <c r="K241" s="45" t="str">
        <f t="shared" si="15"/>
        <v>a</v>
      </c>
      <c r="L241" t="str">
        <f>VLOOKUP(F241,DiseaseDes!$A$2:$C$289,3,FALSE)</f>
        <v>B</v>
      </c>
    </row>
    <row r="242" spans="1:12">
      <c r="A242" t="str">
        <f>'Hyb Layout'!B244</f>
        <v>US80603148_258567810031_S01_GE1_1200_Jun14_1_1</v>
      </c>
      <c r="B242" t="str">
        <f t="shared" si="13"/>
        <v>258567810031</v>
      </c>
      <c r="C242" t="str">
        <f t="shared" si="14"/>
        <v>1_1</v>
      </c>
      <c r="D242" t="str">
        <f t="shared" si="12"/>
        <v>2585678100311_1</v>
      </c>
      <c r="E242" t="str">
        <f>IF(ISNA(VLOOKUP(D242,'Hyb Layout'!$G$4:$H$291,2,FALSE)),"Unknown",VLOOKUP(D242,'Hyb Layout'!$G$4:$H$291,2,FALSE))</f>
        <v>COO6187A241</v>
      </c>
      <c r="F242" t="str" cm="1">
        <f t="array" ref="F242">VLOOKUP(TRIM(E242),TRIM(BarcodetoCO!$D$3:$E$290),2,FALSE)</f>
        <v>0002962543</v>
      </c>
      <c r="G242" t="str" cm="1">
        <f t="array" ref="G242">IF(ISNA(VLOOKUP(TRIM(F242),TRIM(manifestA!$A$2:$C$145),3,FALSE)),VLOOKUP(TRIM(F242),TRIM(manifestB!$A$2:$C$145),3,FALSE),VLOOKUP(TRIM(F242),TRIM(manifestA!$A$2:$C$145),3,FALSE))</f>
        <v>PDMD586VDK</v>
      </c>
      <c r="H242" t="str">
        <f>VLOOKUP(G242,GUID!$A$2:$B$181,2,FALSE)</f>
        <v>Parkinson's disease</v>
      </c>
      <c r="I242" t="str">
        <f>VLOOKUP(H242,diseaselkup,2,FALSE)</f>
        <v>PD</v>
      </c>
      <c r="J242" t="str">
        <f>VLOOKUP(F242,DiseaseDes!$A$2:$C$289,2,FALSE)</f>
        <v>PD</v>
      </c>
      <c r="K242" s="45" t="str">
        <f t="shared" si="15"/>
        <v>a</v>
      </c>
      <c r="L242" t="str">
        <f>VLOOKUP(F242,DiseaseDes!$A$2:$C$289,3,FALSE)</f>
        <v>A</v>
      </c>
    </row>
    <row r="243" spans="1:12">
      <c r="A243" t="str">
        <f>'Hyb Layout'!B245</f>
        <v>US80603148_258567810031_S01_GE1_1200_Jun14_1_2</v>
      </c>
      <c r="B243" t="str">
        <f t="shared" si="13"/>
        <v>258567810031</v>
      </c>
      <c r="C243" t="str">
        <f t="shared" si="14"/>
        <v>1_2</v>
      </c>
      <c r="D243" t="str">
        <f t="shared" si="12"/>
        <v>2585678100311_2</v>
      </c>
      <c r="E243" t="str">
        <f>IF(ISNA(VLOOKUP(D243,'Hyb Layout'!$G$4:$H$291,2,FALSE)),"Unknown",VLOOKUP(D243,'Hyb Layout'!$G$4:$H$291,2,FALSE))</f>
        <v>COO6187A242</v>
      </c>
      <c r="F243" t="str" cm="1">
        <f t="array" ref="F243">VLOOKUP(TRIM(E243),TRIM(BarcodetoCO!$D$3:$E$290),2,FALSE)</f>
        <v>0004235774</v>
      </c>
      <c r="G243" t="str" cm="1">
        <f t="array" ref="G243">IF(ISNA(VLOOKUP(TRIM(F243),TRIM(manifestA!$A$2:$C$145),3,FALSE)),VLOOKUP(TRIM(F243),TRIM(manifestB!$A$2:$C$145),3,FALSE),VLOOKUP(TRIM(F243),TRIM(manifestA!$A$2:$C$145),3,FALSE))</f>
        <v>PDBR088RZD</v>
      </c>
      <c r="H243" t="str">
        <f>VLOOKUP(G243,GUID!$A$2:$B$181,2,FALSE)</f>
        <v>Multisystem Atrophy</v>
      </c>
      <c r="I243" t="str">
        <f>VLOOKUP(H243,diseaselkup,2,FALSE)</f>
        <v>MSA</v>
      </c>
      <c r="J243" t="str">
        <f>VLOOKUP(F243,DiseaseDes!$A$2:$C$289,2,FALSE)</f>
        <v>MSA</v>
      </c>
      <c r="K243" s="45" t="str">
        <f t="shared" si="15"/>
        <v>a</v>
      </c>
      <c r="L243" t="str">
        <f>VLOOKUP(F243,DiseaseDes!$A$2:$C$289,3,FALSE)</f>
        <v>A</v>
      </c>
    </row>
    <row r="244" spans="1:12">
      <c r="A244" t="str">
        <f>'Hyb Layout'!B246</f>
        <v>US80603148_258567810031_S01_GE1_1200_Jun14_1_3</v>
      </c>
      <c r="B244" t="str">
        <f t="shared" si="13"/>
        <v>258567810031</v>
      </c>
      <c r="C244" t="str">
        <f t="shared" si="14"/>
        <v>1_3</v>
      </c>
      <c r="D244" t="str">
        <f t="shared" si="12"/>
        <v>2585678100311_3</v>
      </c>
      <c r="E244" t="str">
        <f>IF(ISNA(VLOOKUP(D244,'Hyb Layout'!$G$4:$H$291,2,FALSE)),"Unknown",VLOOKUP(D244,'Hyb Layout'!$G$4:$H$291,2,FALSE))</f>
        <v>COO6187A243</v>
      </c>
      <c r="F244" t="str" cm="1">
        <f t="array" ref="F244">VLOOKUP(TRIM(E244),TRIM(BarcodetoCO!$D$3:$E$290),2,FALSE)</f>
        <v>0001046219</v>
      </c>
      <c r="G244" t="str" cm="1">
        <f t="array" ref="G244">IF(ISNA(VLOOKUP(TRIM(F244),TRIM(manifestA!$A$2:$C$145),3,FALSE)),VLOOKUP(TRIM(F244),TRIM(manifestB!$A$2:$C$145),3,FALSE),VLOOKUP(TRIM(F244),TRIM(manifestA!$A$2:$C$145),3,FALSE))</f>
        <v>PDWY773XEP</v>
      </c>
      <c r="H244" t="str">
        <f>VLOOKUP(G244,GUID!$A$2:$B$181,2,FALSE)</f>
        <v>No neurological diagnosis</v>
      </c>
      <c r="I244" t="str">
        <f>VLOOKUP(H244,diseaselkup,2,FALSE)</f>
        <v>HC</v>
      </c>
      <c r="J244" t="str">
        <f>VLOOKUP(F244,DiseaseDes!$A$2:$C$289,2,FALSE)</f>
        <v>HC</v>
      </c>
      <c r="K244" s="45" t="str">
        <f t="shared" si="15"/>
        <v>a</v>
      </c>
      <c r="L244" t="str">
        <f>VLOOKUP(F244,DiseaseDes!$A$2:$C$289,3,FALSE)</f>
        <v>A</v>
      </c>
    </row>
    <row r="245" spans="1:12">
      <c r="A245" t="str">
        <f>'Hyb Layout'!B247</f>
        <v>US80603148_258567810031_S01_GE1_1200_Jun14_1_4</v>
      </c>
      <c r="B245" t="str">
        <f t="shared" si="13"/>
        <v>258567810031</v>
      </c>
      <c r="C245" t="str">
        <f t="shared" si="14"/>
        <v>1_4</v>
      </c>
      <c r="D245" t="str">
        <f t="shared" si="12"/>
        <v>2585678100311_4</v>
      </c>
      <c r="E245" t="str">
        <f>IF(ISNA(VLOOKUP(D245,'Hyb Layout'!$G$4:$H$291,2,FALSE)),"Unknown",VLOOKUP(D245,'Hyb Layout'!$G$4:$H$291,2,FALSE))</f>
        <v>COO6187A244</v>
      </c>
      <c r="F245" t="str" cm="1">
        <f t="array" ref="F245">VLOOKUP(TRIM(E245),TRIM(BarcodetoCO!$D$3:$E$290),2,FALSE)</f>
        <v>0002997148</v>
      </c>
      <c r="G245" t="str" cm="1">
        <f t="array" ref="G245">IF(ISNA(VLOOKUP(TRIM(F245),TRIM(manifestA!$A$2:$C$145),3,FALSE)),VLOOKUP(TRIM(F245),TRIM(manifestB!$A$2:$C$145),3,FALSE),VLOOKUP(TRIM(F245),TRIM(manifestA!$A$2:$C$145),3,FALSE))</f>
        <v>PDXU362BN9</v>
      </c>
      <c r="H245" t="str">
        <f>VLOOKUP(G245,GUID!$A$2:$B$181,2,FALSE)</f>
        <v>No neurological diagnosis</v>
      </c>
      <c r="I245" t="str">
        <f>VLOOKUP(H245,diseaselkup,2,FALSE)</f>
        <v>HC</v>
      </c>
      <c r="J245" t="str">
        <f>VLOOKUP(F245,DiseaseDes!$A$2:$C$289,2,FALSE)</f>
        <v>HC</v>
      </c>
      <c r="K245" s="45" t="str">
        <f t="shared" si="15"/>
        <v>a</v>
      </c>
      <c r="L245" t="str">
        <f>VLOOKUP(F245,DiseaseDes!$A$2:$C$289,3,FALSE)</f>
        <v>A</v>
      </c>
    </row>
    <row r="246" spans="1:12">
      <c r="A246" t="str">
        <f>'Hyb Layout'!B248</f>
        <v>US80603148_258567810031_S01_GE1_1200_Jun14_2_1</v>
      </c>
      <c r="B246" t="str">
        <f t="shared" si="13"/>
        <v>258567810031</v>
      </c>
      <c r="C246" t="str">
        <f t="shared" si="14"/>
        <v>2_1</v>
      </c>
      <c r="D246" t="str">
        <f t="shared" si="12"/>
        <v>2585678100312_1</v>
      </c>
      <c r="E246" t="str">
        <f>IF(ISNA(VLOOKUP(D246,'Hyb Layout'!$G$4:$H$291,2,FALSE)),"Unknown",VLOOKUP(D246,'Hyb Layout'!$G$4:$H$291,2,FALSE))</f>
        <v>COO6187A245</v>
      </c>
      <c r="F246" t="str" cm="1">
        <f t="array" ref="F246">VLOOKUP(TRIM(E246),TRIM(BarcodetoCO!$D$3:$E$290),2,FALSE)</f>
        <v>0002961532</v>
      </c>
      <c r="G246" t="str" cm="1">
        <f t="array" ref="G246">IF(ISNA(VLOOKUP(TRIM(F246),TRIM(manifestA!$A$2:$C$145),3,FALSE)),VLOOKUP(TRIM(F246),TRIM(manifestB!$A$2:$C$145),3,FALSE),VLOOKUP(TRIM(F246),TRIM(manifestA!$A$2:$C$145),3,FALSE))</f>
        <v>PDAA503EF5</v>
      </c>
      <c r="H246" t="str">
        <f>VLOOKUP(G246,GUID!$A$2:$B$181,2,FALSE)</f>
        <v>Parkinson's disease</v>
      </c>
      <c r="I246" t="str">
        <f>VLOOKUP(H246,diseaselkup,2,FALSE)</f>
        <v>PD</v>
      </c>
      <c r="J246" t="str">
        <f>VLOOKUP(F246,DiseaseDes!$A$2:$C$289,2,FALSE)</f>
        <v>PD</v>
      </c>
      <c r="K246" s="45" t="str">
        <f t="shared" si="15"/>
        <v>a</v>
      </c>
      <c r="L246" t="str">
        <f>VLOOKUP(F246,DiseaseDes!$A$2:$C$289,3,FALSE)</f>
        <v>A</v>
      </c>
    </row>
    <row r="247" spans="1:12">
      <c r="A247" t="str">
        <f>'Hyb Layout'!B249</f>
        <v>US80603148_258567810031_S01_GE1_1200_Jun14_2_2</v>
      </c>
      <c r="B247" t="str">
        <f t="shared" si="13"/>
        <v>258567810031</v>
      </c>
      <c r="C247" t="str">
        <f t="shared" si="14"/>
        <v>2_2</v>
      </c>
      <c r="D247" t="str">
        <f t="shared" si="12"/>
        <v>2585678100312_2</v>
      </c>
      <c r="E247" t="str">
        <f>IF(ISNA(VLOOKUP(D247,'Hyb Layout'!$G$4:$H$291,2,FALSE)),"Unknown",VLOOKUP(D247,'Hyb Layout'!$G$4:$H$291,2,FALSE))</f>
        <v>COO6187A246</v>
      </c>
      <c r="F247" t="str" cm="1">
        <f t="array" ref="F247">VLOOKUP(TRIM(E247),TRIM(BarcodetoCO!$D$3:$E$290),2,FALSE)</f>
        <v>0002976537</v>
      </c>
      <c r="G247" t="str" cm="1">
        <f t="array" ref="G247">IF(ISNA(VLOOKUP(TRIM(F247),TRIM(manifestA!$A$2:$C$145),3,FALSE)),VLOOKUP(TRIM(F247),TRIM(manifestB!$A$2:$C$145),3,FALSE),VLOOKUP(TRIM(F247),TRIM(manifestA!$A$2:$C$145),3,FALSE))</f>
        <v>PDYC012RKR</v>
      </c>
      <c r="H247" t="str">
        <f>VLOOKUP(G247,GUID!$A$2:$B$181,2,FALSE)</f>
        <v>Parkinson's disease</v>
      </c>
      <c r="I247" t="str">
        <f>VLOOKUP(H247,diseaselkup,2,FALSE)</f>
        <v>PD</v>
      </c>
      <c r="J247" t="str">
        <f>VLOOKUP(F247,DiseaseDes!$A$2:$C$289,2,FALSE)</f>
        <v>PD</v>
      </c>
      <c r="K247" s="45" t="str">
        <f t="shared" si="15"/>
        <v>a</v>
      </c>
      <c r="L247" t="str">
        <f>VLOOKUP(F247,DiseaseDes!$A$2:$C$289,3,FALSE)</f>
        <v>A</v>
      </c>
    </row>
    <row r="248" spans="1:12">
      <c r="A248" t="str">
        <f>'Hyb Layout'!B250</f>
        <v>US80603148_258567810031_S01_GE1_1200_Jun14_2_3</v>
      </c>
      <c r="B248" t="str">
        <f t="shared" si="13"/>
        <v>258567810031</v>
      </c>
      <c r="C248" t="str">
        <f t="shared" si="14"/>
        <v>2_3</v>
      </c>
      <c r="D248" t="str">
        <f t="shared" si="12"/>
        <v>2585678100312_3</v>
      </c>
      <c r="E248" t="str">
        <f>IF(ISNA(VLOOKUP(D248,'Hyb Layout'!$G$4:$H$291,2,FALSE)),"Unknown",VLOOKUP(D248,'Hyb Layout'!$G$4:$H$291,2,FALSE))</f>
        <v>COO6187A247</v>
      </c>
      <c r="F248" t="str" cm="1">
        <f t="array" ref="F248">VLOOKUP(TRIM(E248),TRIM(BarcodetoCO!$D$3:$E$290),2,FALSE)</f>
        <v>PD0030-8959</v>
      </c>
      <c r="G248" t="str" cm="1">
        <f t="array" ref="G248">IF(ISNA(VLOOKUP(TRIM(F248),TRIM(manifestA!$A$2:$C$145),3,FALSE)),VLOOKUP(TRIM(F248),TRIM(manifestB!$A$2:$C$145),3,FALSE),VLOOKUP(TRIM(F248),TRIM(manifestA!$A$2:$C$145),3,FALSE))</f>
        <v>PDBG729NU3</v>
      </c>
      <c r="H248" t="str">
        <f>VLOOKUP(G248,GUID!$A$2:$B$181,2,FALSE)</f>
        <v>Progressive Supranuclear Palsy</v>
      </c>
      <c r="I248" t="str">
        <f>VLOOKUP(H248,diseaselkup,2,FALSE)</f>
        <v>PSP</v>
      </c>
      <c r="J248" t="str">
        <f>VLOOKUP(F248,DiseaseDes!$A$2:$C$289,2,FALSE)</f>
        <v>PSP</v>
      </c>
      <c r="K248" s="45" t="str">
        <f t="shared" si="15"/>
        <v>a</v>
      </c>
      <c r="L248" t="str">
        <f>VLOOKUP(F248,DiseaseDes!$A$2:$C$289,3,FALSE)</f>
        <v>A</v>
      </c>
    </row>
    <row r="249" spans="1:12">
      <c r="A249" t="str">
        <f>'Hyb Layout'!B251</f>
        <v>US80603148_258567810031_S01_GE1_1200_Jun14_2_4</v>
      </c>
      <c r="B249" t="str">
        <f t="shared" si="13"/>
        <v>258567810031</v>
      </c>
      <c r="C249" t="str">
        <f t="shared" si="14"/>
        <v>2_4</v>
      </c>
      <c r="D249" t="str">
        <f t="shared" si="12"/>
        <v>2585678100312_4</v>
      </c>
      <c r="E249" t="str">
        <f>IF(ISNA(VLOOKUP(D249,'Hyb Layout'!$G$4:$H$291,2,FALSE)),"Unknown",VLOOKUP(D249,'Hyb Layout'!$G$4:$H$291,2,FALSE))</f>
        <v>COO6187A248</v>
      </c>
      <c r="F249" t="str" cm="1">
        <f t="array" ref="F249">VLOOKUP(TRIM(E249),TRIM(BarcodetoCO!$D$3:$E$290),2,FALSE)</f>
        <v>0004235779</v>
      </c>
      <c r="G249" t="str" cm="1">
        <f t="array" ref="G249">IF(ISNA(VLOOKUP(TRIM(F249),TRIM(manifestA!$A$2:$C$145),3,FALSE)),VLOOKUP(TRIM(F249),TRIM(manifestB!$A$2:$C$145),3,FALSE),VLOOKUP(TRIM(F249),TRIM(manifestA!$A$2:$C$145),3,FALSE))</f>
        <v>PDVR930CXJ</v>
      </c>
      <c r="H249" t="str">
        <f>VLOOKUP(G249,GUID!$A$2:$B$181,2,FALSE)</f>
        <v>Essential Tremor</v>
      </c>
      <c r="I249" t="str">
        <f>VLOOKUP(H249,diseaselkup,2,FALSE)</f>
        <v>ET</v>
      </c>
      <c r="J249" t="str">
        <f>VLOOKUP(F249,DiseaseDes!$A$2:$C$289,2,FALSE)</f>
        <v>ET</v>
      </c>
      <c r="K249" s="45" t="str">
        <f t="shared" si="15"/>
        <v>a</v>
      </c>
      <c r="L249" t="str">
        <f>VLOOKUP(F249,DiseaseDes!$A$2:$C$289,3,FALSE)</f>
        <v>A</v>
      </c>
    </row>
    <row r="250" spans="1:12">
      <c r="A250" t="str">
        <f>'Hyb Layout'!B252</f>
        <v>US80603148_258567810034_S01_GE1_1200_Jun14_1_1</v>
      </c>
      <c r="B250" t="str">
        <f t="shared" si="13"/>
        <v>258567810034</v>
      </c>
      <c r="C250" t="str">
        <f t="shared" si="14"/>
        <v>1_1</v>
      </c>
      <c r="D250" t="str">
        <f t="shared" si="12"/>
        <v>2585678100341_1</v>
      </c>
      <c r="E250" t="str">
        <f>IF(ISNA(VLOOKUP(D250,'Hyb Layout'!$G$4:$H$291,2,FALSE)),"Unknown",VLOOKUP(D250,'Hyb Layout'!$G$4:$H$291,2,FALSE))</f>
        <v>COO6187A89</v>
      </c>
      <c r="F250" t="str" cm="1">
        <f t="array" ref="F250">VLOOKUP(TRIM(E250),TRIM(BarcodetoCO!$D$3:$E$290),2,FALSE)</f>
        <v>0003008193</v>
      </c>
      <c r="G250" t="str" cm="1">
        <f t="array" ref="G250">IF(ISNA(VLOOKUP(TRIM(F250),TRIM(manifestA!$A$2:$C$145),3,FALSE)),VLOOKUP(TRIM(F250),TRIM(manifestB!$A$2:$C$145),3,FALSE),VLOOKUP(TRIM(F250),TRIM(manifestA!$A$2:$C$145),3,FALSE))</f>
        <v>PDMP342BCT</v>
      </c>
      <c r="H250" t="str">
        <f>VLOOKUP(G250,GUID!$A$2:$B$181,2,FALSE)</f>
        <v>No neurological diagnosis</v>
      </c>
      <c r="I250" t="str">
        <f>VLOOKUP(H250,diseaselkup,2,FALSE)</f>
        <v>HC</v>
      </c>
      <c r="J250" t="str">
        <f>VLOOKUP(F250,DiseaseDes!$A$2:$C$289,2,FALSE)</f>
        <v>HC</v>
      </c>
      <c r="K250" s="45" t="str">
        <f t="shared" si="15"/>
        <v>a</v>
      </c>
      <c r="L250" t="str">
        <f>VLOOKUP(F250,DiseaseDes!$A$2:$C$289,3,FALSE)</f>
        <v>B</v>
      </c>
    </row>
    <row r="251" spans="1:12">
      <c r="A251" t="str">
        <f>'Hyb Layout'!B253</f>
        <v>US80603148_258567810034_S01_GE1_1200_Jun14_1_2</v>
      </c>
      <c r="B251" t="str">
        <f t="shared" si="13"/>
        <v>258567810034</v>
      </c>
      <c r="C251" t="str">
        <f t="shared" si="14"/>
        <v>1_2</v>
      </c>
      <c r="D251" t="str">
        <f t="shared" si="12"/>
        <v>2585678100341_2</v>
      </c>
      <c r="E251" t="str">
        <f>IF(ISNA(VLOOKUP(D251,'Hyb Layout'!$G$4:$H$291,2,FALSE)),"Unknown",VLOOKUP(D251,'Hyb Layout'!$G$4:$H$291,2,FALSE))</f>
        <v>COO6187A90</v>
      </c>
      <c r="F251" t="str" cm="1">
        <f t="array" ref="F251">VLOOKUP(TRIM(E251),TRIM(BarcodetoCO!$D$3:$E$290),2,FALSE)</f>
        <v>0003660550</v>
      </c>
      <c r="G251" t="str" cm="1">
        <f t="array" ref="G251">IF(ISNA(VLOOKUP(TRIM(F251),TRIM(manifestA!$A$2:$C$145),3,FALSE)),VLOOKUP(TRIM(F251),TRIM(manifestB!$A$2:$C$145),3,FALSE),VLOOKUP(TRIM(F251),TRIM(manifestA!$A$2:$C$145),3,FALSE))</f>
        <v>PDWU907FT0</v>
      </c>
      <c r="H251" t="str">
        <f>VLOOKUP(G251,GUID!$A$2:$B$181,2,FALSE)</f>
        <v>No neurological diagnosis</v>
      </c>
      <c r="I251" t="str">
        <f>VLOOKUP(H251,diseaselkup,2,FALSE)</f>
        <v>HC</v>
      </c>
      <c r="J251" t="str">
        <f>VLOOKUP(F251,DiseaseDes!$A$2:$C$289,2,FALSE)</f>
        <v>HC</v>
      </c>
      <c r="K251" s="45" t="str">
        <f t="shared" si="15"/>
        <v>a</v>
      </c>
      <c r="L251" t="str">
        <f>VLOOKUP(F251,DiseaseDes!$A$2:$C$289,3,FALSE)</f>
        <v>B</v>
      </c>
    </row>
    <row r="252" spans="1:12">
      <c r="A252" t="str">
        <f>'Hyb Layout'!B254</f>
        <v>US80603148_258567810034_S01_GE1_1200_Jun14_1_3</v>
      </c>
      <c r="B252" t="str">
        <f t="shared" si="13"/>
        <v>258567810034</v>
      </c>
      <c r="C252" t="str">
        <f t="shared" si="14"/>
        <v>1_3</v>
      </c>
      <c r="D252" t="str">
        <f t="shared" si="12"/>
        <v>2585678100341_3</v>
      </c>
      <c r="E252" t="str">
        <f>IF(ISNA(VLOOKUP(D252,'Hyb Layout'!$G$4:$H$291,2,FALSE)),"Unknown",VLOOKUP(D252,'Hyb Layout'!$G$4:$H$291,2,FALSE))</f>
        <v>COO6187A91</v>
      </c>
      <c r="F252" t="str" cm="1">
        <f t="array" ref="F252">VLOOKUP(TRIM(E252),TRIM(BarcodetoCO!$D$3:$E$290),2,FALSE)</f>
        <v>0003007377</v>
      </c>
      <c r="G252" t="str" cm="1">
        <f t="array" ref="G252">IF(ISNA(VLOOKUP(TRIM(F252),TRIM(manifestA!$A$2:$C$145),3,FALSE)),VLOOKUP(TRIM(F252),TRIM(manifestB!$A$2:$C$145),3,FALSE),VLOOKUP(TRIM(F252),TRIM(manifestA!$A$2:$C$145),3,FALSE))</f>
        <v>PDBF846FMK</v>
      </c>
      <c r="H252" t="str">
        <f>VLOOKUP(G252,GUID!$A$2:$B$181,2,FALSE)</f>
        <v>Parkinson's disease</v>
      </c>
      <c r="I252" t="str">
        <f>VLOOKUP(H252,diseaselkup,2,FALSE)</f>
        <v>PD</v>
      </c>
      <c r="J252" t="str">
        <f>VLOOKUP(F252,DiseaseDes!$A$2:$C$289,2,FALSE)</f>
        <v>PD</v>
      </c>
      <c r="K252" s="45" t="str">
        <f t="shared" si="15"/>
        <v>a</v>
      </c>
      <c r="L252" t="str">
        <f>VLOOKUP(F252,DiseaseDes!$A$2:$C$289,3,FALSE)</f>
        <v>B</v>
      </c>
    </row>
    <row r="253" spans="1:12">
      <c r="A253" t="str">
        <f>'Hyb Layout'!B255</f>
        <v>US80603148_258567810034_S01_GE1_1200_Jun14_1_4</v>
      </c>
      <c r="B253" t="str">
        <f t="shared" si="13"/>
        <v>258567810034</v>
      </c>
      <c r="C253" t="str">
        <f t="shared" si="14"/>
        <v>1_4</v>
      </c>
      <c r="D253" t="str">
        <f t="shared" si="12"/>
        <v>2585678100341_4</v>
      </c>
      <c r="E253" t="str">
        <f>IF(ISNA(VLOOKUP(D253,'Hyb Layout'!$G$4:$H$291,2,FALSE)),"Unknown",VLOOKUP(D253,'Hyb Layout'!$G$4:$H$291,2,FALSE))</f>
        <v>COO6187A92</v>
      </c>
      <c r="F253" t="str" cm="1">
        <f t="array" ref="F253">VLOOKUP(TRIM(E253),TRIM(BarcodetoCO!$D$3:$E$290),2,FALSE)</f>
        <v>0003008649</v>
      </c>
      <c r="G253" t="str" cm="1">
        <f t="array" ref="G253">IF(ISNA(VLOOKUP(TRIM(F253),TRIM(manifestA!$A$2:$C$145),3,FALSE)),VLOOKUP(TRIM(F253),TRIM(manifestB!$A$2:$C$145),3,FALSE),VLOOKUP(TRIM(F253),TRIM(manifestA!$A$2:$C$145),3,FALSE))</f>
        <v>PDKW551EU6</v>
      </c>
      <c r="H253" t="str">
        <f>VLOOKUP(G253,GUID!$A$2:$B$181,2,FALSE)</f>
        <v>Progressive Supranuclear Palsy</v>
      </c>
      <c r="I253" t="str">
        <f>VLOOKUP(H253,diseaselkup,2,FALSE)</f>
        <v>PSP</v>
      </c>
      <c r="J253" t="str">
        <f>VLOOKUP(F253,DiseaseDes!$A$2:$C$289,2,FALSE)</f>
        <v>PSP</v>
      </c>
      <c r="K253" s="45" t="str">
        <f t="shared" si="15"/>
        <v>a</v>
      </c>
      <c r="L253" t="str">
        <f>VLOOKUP(F253,DiseaseDes!$A$2:$C$289,3,FALSE)</f>
        <v>B</v>
      </c>
    </row>
    <row r="254" spans="1:12">
      <c r="A254" t="str">
        <f>'Hyb Layout'!B256</f>
        <v>US80603148_258567810034_S01_GE1_1200_Jun14_2_1</v>
      </c>
      <c r="B254" t="str">
        <f t="shared" si="13"/>
        <v>258567810034</v>
      </c>
      <c r="C254" t="str">
        <f t="shared" si="14"/>
        <v>2_1</v>
      </c>
      <c r="D254" t="str">
        <f t="shared" si="12"/>
        <v>2585678100342_1</v>
      </c>
      <c r="E254" t="str">
        <f>IF(ISNA(VLOOKUP(D254,'Hyb Layout'!$G$4:$H$291,2,FALSE)),"Unknown",VLOOKUP(D254,'Hyb Layout'!$G$4:$H$291,2,FALSE))</f>
        <v>COO6187A93</v>
      </c>
      <c r="F254" t="str" cm="1">
        <f t="array" ref="F254">VLOOKUP(TRIM(E254),TRIM(BarcodetoCO!$D$3:$E$290),2,FALSE)</f>
        <v>0003660390</v>
      </c>
      <c r="G254" t="str" cm="1">
        <f t="array" ref="G254">IF(ISNA(VLOOKUP(TRIM(F254),TRIM(manifestA!$A$2:$C$145),3,FALSE)),VLOOKUP(TRIM(F254),TRIM(manifestB!$A$2:$C$145),3,FALSE),VLOOKUP(TRIM(F254),TRIM(manifestA!$A$2:$C$145),3,FALSE))</f>
        <v>PDJJ586MZB</v>
      </c>
      <c r="H254" t="str">
        <f>VLOOKUP(G254,GUID!$A$2:$B$181,2,FALSE)</f>
        <v>Essential Tremor</v>
      </c>
      <c r="I254" t="str">
        <f>VLOOKUP(H254,diseaselkup,2,FALSE)</f>
        <v>ET</v>
      </c>
      <c r="J254" t="str">
        <f>VLOOKUP(F254,DiseaseDes!$A$2:$C$289,2,FALSE)</f>
        <v>ET</v>
      </c>
      <c r="K254" s="45" t="str">
        <f t="shared" si="15"/>
        <v>a</v>
      </c>
      <c r="L254" t="str">
        <f>VLOOKUP(F254,DiseaseDes!$A$2:$C$289,3,FALSE)</f>
        <v>B</v>
      </c>
    </row>
    <row r="255" spans="1:12">
      <c r="A255" t="str">
        <f>'Hyb Layout'!B257</f>
        <v>US80603148_258567810034_S01_GE1_1200_Jun14_2_2</v>
      </c>
      <c r="B255" t="str">
        <f t="shared" si="13"/>
        <v>258567810034</v>
      </c>
      <c r="C255" t="str">
        <f t="shared" si="14"/>
        <v>2_2</v>
      </c>
      <c r="D255" t="str">
        <f t="shared" si="12"/>
        <v>2585678100342_2</v>
      </c>
      <c r="E255" t="str">
        <f>IF(ISNA(VLOOKUP(D255,'Hyb Layout'!$G$4:$H$291,2,FALSE)),"Unknown",VLOOKUP(D255,'Hyb Layout'!$G$4:$H$291,2,FALSE))</f>
        <v>COO6187A94</v>
      </c>
      <c r="F255" t="str" cm="1">
        <f t="array" ref="F255">VLOOKUP(TRIM(E255),TRIM(BarcodetoCO!$D$3:$E$290),2,FALSE)</f>
        <v>0003699052</v>
      </c>
      <c r="G255" t="str" cm="1">
        <f t="array" ref="G255">IF(ISNA(VLOOKUP(TRIM(F255),TRIM(manifestA!$A$2:$C$145),3,FALSE)),VLOOKUP(TRIM(F255),TRIM(manifestB!$A$2:$C$145),3,FALSE),VLOOKUP(TRIM(F255),TRIM(manifestA!$A$2:$C$145),3,FALSE))</f>
        <v>PDDA551FCB</v>
      </c>
      <c r="H255" t="str">
        <f>VLOOKUP(G255,GUID!$A$2:$B$181,2,FALSE)</f>
        <v>Parkinson's disease</v>
      </c>
      <c r="I255" t="str">
        <f>VLOOKUP(H255,diseaselkup,2,FALSE)</f>
        <v>PD</v>
      </c>
      <c r="J255" t="str">
        <f>VLOOKUP(F255,DiseaseDes!$A$2:$C$289,2,FALSE)</f>
        <v>PD</v>
      </c>
      <c r="K255" s="45" t="str">
        <f t="shared" si="15"/>
        <v>a</v>
      </c>
      <c r="L255" t="str">
        <f>VLOOKUP(F255,DiseaseDes!$A$2:$C$289,3,FALSE)</f>
        <v>B</v>
      </c>
    </row>
    <row r="256" spans="1:12">
      <c r="A256" t="str">
        <f>'Hyb Layout'!B258</f>
        <v>US80603148_258567810034_S01_GE1_1200_Jun14_2_3</v>
      </c>
      <c r="B256" t="str">
        <f t="shared" si="13"/>
        <v>258567810034</v>
      </c>
      <c r="C256" t="str">
        <f t="shared" si="14"/>
        <v>2_3</v>
      </c>
      <c r="D256" t="str">
        <f t="shared" si="12"/>
        <v>2585678100342_3</v>
      </c>
      <c r="E256" t="str">
        <f>IF(ISNA(VLOOKUP(D256,'Hyb Layout'!$G$4:$H$291,2,FALSE)),"Unknown",VLOOKUP(D256,'Hyb Layout'!$G$4:$H$291,2,FALSE))</f>
        <v>COO6187A95</v>
      </c>
      <c r="F256" t="str" cm="1">
        <f t="array" ref="F256">VLOOKUP(TRIM(E256),TRIM(BarcodetoCO!$D$3:$E$290),2,FALSE)</f>
        <v>0003643854</v>
      </c>
      <c r="G256" t="str" cm="1">
        <f t="array" ref="G256">IF(ISNA(VLOOKUP(TRIM(F256),TRIM(manifestA!$A$2:$C$145),3,FALSE)),VLOOKUP(TRIM(F256),TRIM(manifestB!$A$2:$C$145),3,FALSE),VLOOKUP(TRIM(F256),TRIM(manifestA!$A$2:$C$145),3,FALSE))</f>
        <v>PDXD473TUQ</v>
      </c>
      <c r="H256" t="str">
        <f>VLOOKUP(G256,GUID!$A$2:$B$181,2,FALSE)</f>
        <v>Multisystem Atrophy</v>
      </c>
      <c r="I256" t="str">
        <f>VLOOKUP(H256,diseaselkup,2,FALSE)</f>
        <v>MSA</v>
      </c>
      <c r="J256" t="str">
        <f>VLOOKUP(F256,DiseaseDes!$A$2:$C$289,2,FALSE)</f>
        <v>MSA</v>
      </c>
      <c r="K256" s="45" t="str">
        <f t="shared" si="15"/>
        <v>a</v>
      </c>
      <c r="L256" t="str">
        <f>VLOOKUP(F256,DiseaseDes!$A$2:$C$289,3,FALSE)</f>
        <v>B</v>
      </c>
    </row>
    <row r="257" spans="1:12">
      <c r="A257" t="str">
        <f>'Hyb Layout'!B259</f>
        <v>US80603148_258567810034_S01_GE1_1200_Jun14_2_4</v>
      </c>
      <c r="B257" t="str">
        <f t="shared" si="13"/>
        <v>258567810034</v>
      </c>
      <c r="C257" t="str">
        <f t="shared" si="14"/>
        <v>2_4</v>
      </c>
      <c r="D257" t="str">
        <f t="shared" si="12"/>
        <v>2585678100342_4</v>
      </c>
      <c r="E257" t="str">
        <f>IF(ISNA(VLOOKUP(D257,'Hyb Layout'!$G$4:$H$291,2,FALSE)),"Unknown",VLOOKUP(D257,'Hyb Layout'!$G$4:$H$291,2,FALSE))</f>
        <v>COO6187A96</v>
      </c>
      <c r="F257" t="str" cm="1">
        <f t="array" ref="F257">VLOOKUP(TRIM(E257),TRIM(BarcodetoCO!$D$3:$E$290),2,FALSE)</f>
        <v>0003660428</v>
      </c>
      <c r="G257" t="str" cm="1">
        <f t="array" ref="G257">IF(ISNA(VLOOKUP(TRIM(F257),TRIM(manifestA!$A$2:$C$145),3,FALSE)),VLOOKUP(TRIM(F257),TRIM(manifestB!$A$2:$C$145),3,FALSE),VLOOKUP(TRIM(F257),TRIM(manifestA!$A$2:$C$145),3,FALSE))</f>
        <v>PDNH421JFJ</v>
      </c>
      <c r="H257" t="str">
        <f>VLOOKUP(G257,GUID!$A$2:$B$181,2,FALSE)</f>
        <v>Parkinson's disease</v>
      </c>
      <c r="I257" t="str">
        <f>VLOOKUP(H257,diseaselkup,2,FALSE)</f>
        <v>PD</v>
      </c>
      <c r="J257" t="str">
        <f>VLOOKUP(F257,DiseaseDes!$A$2:$C$289,2,FALSE)</f>
        <v>PD</v>
      </c>
      <c r="K257" s="45" t="str">
        <f t="shared" si="15"/>
        <v>a</v>
      </c>
      <c r="L257" t="str">
        <f>VLOOKUP(F257,DiseaseDes!$A$2:$C$289,3,FALSE)</f>
        <v>B</v>
      </c>
    </row>
    <row r="258" spans="1:12">
      <c r="A258" t="str">
        <f>'Hyb Layout'!B260</f>
        <v>US80603148_258567810035_S01_GE1_1200_Jun14_1_1</v>
      </c>
      <c r="B258" t="str">
        <f t="shared" si="13"/>
        <v>258567810035</v>
      </c>
      <c r="C258" t="str">
        <f t="shared" si="14"/>
        <v>1_1</v>
      </c>
      <c r="D258" t="str">
        <f t="shared" ref="D258:D289" si="16">B258&amp;C258</f>
        <v>2585678100351_1</v>
      </c>
      <c r="E258" t="str">
        <f>IF(ISNA(VLOOKUP(D258,'Hyb Layout'!$G$4:$H$291,2,FALSE)),"Unknown",VLOOKUP(D258,'Hyb Layout'!$G$4:$H$291,2,FALSE))</f>
        <v>COO6187A57</v>
      </c>
      <c r="F258" t="str" cm="1">
        <f t="array" ref="F258">VLOOKUP(TRIM(E258),TRIM(BarcodetoCO!$D$3:$E$290),2,FALSE)</f>
        <v>0001228795</v>
      </c>
      <c r="G258" t="str" cm="1">
        <f t="array" ref="G258">IF(ISNA(VLOOKUP(TRIM(F258),TRIM(manifestA!$A$2:$C$145),3,FALSE)),VLOOKUP(TRIM(F258),TRIM(manifestB!$A$2:$C$145),3,FALSE),VLOOKUP(TRIM(F258),TRIM(manifestA!$A$2:$C$145),3,FALSE))</f>
        <v>PDAC481KNB</v>
      </c>
      <c r="H258" t="str">
        <f>VLOOKUP(G258,GUID!$A$2:$B$181,2,FALSE)</f>
        <v>Multisystem Atrophy</v>
      </c>
      <c r="I258" t="str">
        <f>VLOOKUP(H258,diseaselkup,2,FALSE)</f>
        <v>MSA</v>
      </c>
      <c r="J258" t="str">
        <f>VLOOKUP(F258,DiseaseDes!$A$2:$C$289,2,FALSE)</f>
        <v>MSA</v>
      </c>
      <c r="K258" s="45" t="str">
        <f t="shared" si="15"/>
        <v>a</v>
      </c>
      <c r="L258" t="str">
        <f>VLOOKUP(F258,DiseaseDes!$A$2:$C$289,3,FALSE)</f>
        <v>B</v>
      </c>
    </row>
    <row r="259" spans="1:12">
      <c r="A259" t="str">
        <f>'Hyb Layout'!B261</f>
        <v>US80603148_258567810035_S01_GE1_1200_Jun14_1_2</v>
      </c>
      <c r="B259" t="str">
        <f t="shared" ref="B259:B289" si="17">MID(A259,12,12)</f>
        <v>258567810035</v>
      </c>
      <c r="C259" t="str">
        <f t="shared" ref="C259:C289" si="18">RIGHT(A259,3)</f>
        <v>1_2</v>
      </c>
      <c r="D259" t="str">
        <f t="shared" si="16"/>
        <v>2585678100351_2</v>
      </c>
      <c r="E259" t="str">
        <f>IF(ISNA(VLOOKUP(D259,'Hyb Layout'!$G$4:$H$291,2,FALSE)),"Unknown",VLOOKUP(D259,'Hyb Layout'!$G$4:$H$291,2,FALSE))</f>
        <v>COO6187A58</v>
      </c>
      <c r="F259" t="str" cm="1">
        <f t="array" ref="F259">VLOOKUP(TRIM(E259),TRIM(BarcodetoCO!$D$3:$E$290),2,FALSE)</f>
        <v>PD0026-9289</v>
      </c>
      <c r="G259" t="str" cm="1">
        <f t="array" ref="G259">IF(ISNA(VLOOKUP(TRIM(F259),TRIM(manifestA!$A$2:$C$145),3,FALSE)),VLOOKUP(TRIM(F259),TRIM(manifestB!$A$2:$C$145),3,FALSE),VLOOKUP(TRIM(F259),TRIM(manifestA!$A$2:$C$145),3,FALSE))</f>
        <v>PDED365WFV</v>
      </c>
      <c r="H259" t="str">
        <f>VLOOKUP(G259,GUID!$A$2:$B$181,2,FALSE)</f>
        <v>Parkinson's disease</v>
      </c>
      <c r="I259" t="str">
        <f>VLOOKUP(H259,diseaselkup,2,FALSE)</f>
        <v>PD</v>
      </c>
      <c r="J259" t="str">
        <f>VLOOKUP(F259,DiseaseDes!$A$2:$C$289,2,FALSE)</f>
        <v>PD</v>
      </c>
      <c r="K259" s="45" t="str">
        <f t="shared" ref="K259:K289" si="19">IF(I259=J259,"a","r")</f>
        <v>a</v>
      </c>
      <c r="L259" t="str">
        <f>VLOOKUP(F259,DiseaseDes!$A$2:$C$289,3,FALSE)</f>
        <v>B</v>
      </c>
    </row>
    <row r="260" spans="1:12">
      <c r="A260" t="str">
        <f>'Hyb Layout'!B262</f>
        <v>US80603148_258567810035_S01_GE1_1200_Jun14_1_3</v>
      </c>
      <c r="B260" t="str">
        <f t="shared" si="17"/>
        <v>258567810035</v>
      </c>
      <c r="C260" t="str">
        <f t="shared" si="18"/>
        <v>1_3</v>
      </c>
      <c r="D260" t="str">
        <f t="shared" si="16"/>
        <v>2585678100351_3</v>
      </c>
      <c r="E260" t="str">
        <f>IF(ISNA(VLOOKUP(D260,'Hyb Layout'!$G$4:$H$291,2,FALSE)),"Unknown",VLOOKUP(D260,'Hyb Layout'!$G$4:$H$291,2,FALSE))</f>
        <v>COO6187A59</v>
      </c>
      <c r="F260" t="str" cm="1">
        <f t="array" ref="F260">VLOOKUP(TRIM(E260),TRIM(BarcodetoCO!$D$3:$E$290),2,FALSE)</f>
        <v>0003661667</v>
      </c>
      <c r="G260" t="str" cm="1">
        <f t="array" ref="G260">IF(ISNA(VLOOKUP(TRIM(F260),TRIM(manifestA!$A$2:$C$145),3,FALSE)),VLOOKUP(TRIM(F260),TRIM(manifestB!$A$2:$C$145),3,FALSE),VLOOKUP(TRIM(F260),TRIM(manifestA!$A$2:$C$145),3,FALSE))</f>
        <v>PDXV426YEG</v>
      </c>
      <c r="H260" t="str">
        <f>VLOOKUP(G260,GUID!$A$2:$B$181,2,FALSE)</f>
        <v>Parkinson's disease</v>
      </c>
      <c r="I260" t="str">
        <f>VLOOKUP(H260,diseaselkup,2,FALSE)</f>
        <v>PD</v>
      </c>
      <c r="J260" t="str">
        <f>VLOOKUP(F260,DiseaseDes!$A$2:$C$289,2,FALSE)</f>
        <v>PD</v>
      </c>
      <c r="K260" s="45" t="str">
        <f t="shared" si="19"/>
        <v>a</v>
      </c>
      <c r="L260" t="str">
        <f>VLOOKUP(F260,DiseaseDes!$A$2:$C$289,3,FALSE)</f>
        <v>B</v>
      </c>
    </row>
    <row r="261" spans="1:12">
      <c r="A261" t="str">
        <f>'Hyb Layout'!B263</f>
        <v>US80603148_258567810035_S01_GE1_1200_Jun14_1_4</v>
      </c>
      <c r="B261" t="str">
        <f t="shared" si="17"/>
        <v>258567810035</v>
      </c>
      <c r="C261" t="str">
        <f t="shared" si="18"/>
        <v>1_4</v>
      </c>
      <c r="D261" t="str">
        <f t="shared" si="16"/>
        <v>2585678100351_4</v>
      </c>
      <c r="E261" t="str">
        <f>IF(ISNA(VLOOKUP(D261,'Hyb Layout'!$G$4:$H$291,2,FALSE)),"Unknown",VLOOKUP(D261,'Hyb Layout'!$G$4:$H$291,2,FALSE))</f>
        <v>COO6187A60</v>
      </c>
      <c r="F261" t="str" cm="1">
        <f t="array" ref="F261">VLOOKUP(TRIM(E261),TRIM(BarcodetoCO!$D$3:$E$290),2,FALSE)</f>
        <v>PD0028-4588</v>
      </c>
      <c r="G261" t="str" cm="1">
        <f t="array" ref="G261">IF(ISNA(VLOOKUP(TRIM(F261),TRIM(manifestA!$A$2:$C$145),3,FALSE)),VLOOKUP(TRIM(F261),TRIM(manifestB!$A$2:$C$145),3,FALSE),VLOOKUP(TRIM(F261),TRIM(manifestA!$A$2:$C$145),3,FALSE))</f>
        <v>PDDL082XHM</v>
      </c>
      <c r="H261" t="str">
        <f>VLOOKUP(G261,GUID!$A$2:$B$181,2,FALSE)</f>
        <v>No neurological diagnosis</v>
      </c>
      <c r="I261" t="str">
        <f>VLOOKUP(H261,diseaselkup,2,FALSE)</f>
        <v>HC</v>
      </c>
      <c r="J261" t="str">
        <f>VLOOKUP(F261,DiseaseDes!$A$2:$C$289,2,FALSE)</f>
        <v>HC</v>
      </c>
      <c r="K261" s="45" t="str">
        <f t="shared" si="19"/>
        <v>a</v>
      </c>
      <c r="L261" t="str">
        <f>VLOOKUP(F261,DiseaseDes!$A$2:$C$289,3,FALSE)</f>
        <v>B</v>
      </c>
    </row>
    <row r="262" spans="1:12">
      <c r="A262" t="str">
        <f>'Hyb Layout'!B264</f>
        <v>US80603148_258567810035_S01_GE1_1200_Jun14_2_1</v>
      </c>
      <c r="B262" t="str">
        <f t="shared" si="17"/>
        <v>258567810035</v>
      </c>
      <c r="C262" t="str">
        <f t="shared" si="18"/>
        <v>2_1</v>
      </c>
      <c r="D262" t="str">
        <f t="shared" si="16"/>
        <v>2585678100352_1</v>
      </c>
      <c r="E262" t="str">
        <f>IF(ISNA(VLOOKUP(D262,'Hyb Layout'!$G$4:$H$291,2,FALSE)),"Unknown",VLOOKUP(D262,'Hyb Layout'!$G$4:$H$291,2,FALSE))</f>
        <v>COO6187A61</v>
      </c>
      <c r="F262" t="str" cm="1">
        <f t="array" ref="F262">VLOOKUP(TRIM(E262),TRIM(BarcodetoCO!$D$3:$E$290),2,FALSE)</f>
        <v>0003678450</v>
      </c>
      <c r="G262" t="str" cm="1">
        <f t="array" ref="G262">IF(ISNA(VLOOKUP(TRIM(F262),TRIM(manifestA!$A$2:$C$145),3,FALSE)),VLOOKUP(TRIM(F262),TRIM(manifestB!$A$2:$C$145),3,FALSE),VLOOKUP(TRIM(F262),TRIM(manifestA!$A$2:$C$145),3,FALSE))</f>
        <v>PDKP569HVQ</v>
      </c>
      <c r="H262" t="str">
        <f>VLOOKUP(G262,GUID!$A$2:$B$181,2,FALSE)</f>
        <v>Progressive Supranuclear Palsy</v>
      </c>
      <c r="I262" t="str">
        <f>VLOOKUP(H262,diseaselkup,2,FALSE)</f>
        <v>PSP</v>
      </c>
      <c r="J262" t="str">
        <f>VLOOKUP(F262,DiseaseDes!$A$2:$C$289,2,FALSE)</f>
        <v>PSP</v>
      </c>
      <c r="K262" s="45" t="str">
        <f t="shared" si="19"/>
        <v>a</v>
      </c>
      <c r="L262" t="str">
        <f>VLOOKUP(F262,DiseaseDes!$A$2:$C$289,3,FALSE)</f>
        <v>B</v>
      </c>
    </row>
    <row r="263" spans="1:12">
      <c r="A263" t="str">
        <f>'Hyb Layout'!B265</f>
        <v>US80603148_258567810035_S01_GE1_1200_Jun14_2_2</v>
      </c>
      <c r="B263" t="str">
        <f t="shared" si="17"/>
        <v>258567810035</v>
      </c>
      <c r="C263" t="str">
        <f t="shared" si="18"/>
        <v>2_2</v>
      </c>
      <c r="D263" t="str">
        <f t="shared" si="16"/>
        <v>2585678100352_2</v>
      </c>
      <c r="E263" t="str">
        <f>IF(ISNA(VLOOKUP(D263,'Hyb Layout'!$G$4:$H$291,2,FALSE)),"Unknown",VLOOKUP(D263,'Hyb Layout'!$G$4:$H$291,2,FALSE))</f>
        <v>COO6187A62</v>
      </c>
      <c r="F263" t="str" cm="1">
        <f t="array" ref="F263">VLOOKUP(TRIM(E263),TRIM(BarcodetoCO!$D$3:$E$290),2,FALSE)</f>
        <v>0003660326</v>
      </c>
      <c r="G263" t="str" cm="1">
        <f t="array" ref="G263">IF(ISNA(VLOOKUP(TRIM(F263),TRIM(manifestA!$A$2:$C$145),3,FALSE)),VLOOKUP(TRIM(F263),TRIM(manifestB!$A$2:$C$145),3,FALSE),VLOOKUP(TRIM(F263),TRIM(manifestA!$A$2:$C$145),3,FALSE))</f>
        <v>PDVH048WXT</v>
      </c>
      <c r="H263" t="str">
        <f>VLOOKUP(G263,GUID!$A$2:$B$181,2,FALSE)</f>
        <v>No neurological diagnosis</v>
      </c>
      <c r="I263" t="str">
        <f>VLOOKUP(H263,diseaselkup,2,FALSE)</f>
        <v>HC</v>
      </c>
      <c r="J263" t="str">
        <f>VLOOKUP(F263,DiseaseDes!$A$2:$C$289,2,FALSE)</f>
        <v>HC</v>
      </c>
      <c r="K263" s="45" t="str">
        <f t="shared" si="19"/>
        <v>a</v>
      </c>
      <c r="L263" t="str">
        <f>VLOOKUP(F263,DiseaseDes!$A$2:$C$289,3,FALSE)</f>
        <v>B</v>
      </c>
    </row>
    <row r="264" spans="1:12">
      <c r="A264" t="str">
        <f>'Hyb Layout'!B266</f>
        <v>US80603148_258567810035_S01_GE1_1200_Jun14_2_3</v>
      </c>
      <c r="B264" t="str">
        <f t="shared" si="17"/>
        <v>258567810035</v>
      </c>
      <c r="C264" t="str">
        <f t="shared" si="18"/>
        <v>2_3</v>
      </c>
      <c r="D264" t="str">
        <f t="shared" si="16"/>
        <v>2585678100352_3</v>
      </c>
      <c r="E264" t="str">
        <f>IF(ISNA(VLOOKUP(D264,'Hyb Layout'!$G$4:$H$291,2,FALSE)),"Unknown",VLOOKUP(D264,'Hyb Layout'!$G$4:$H$291,2,FALSE))</f>
        <v>COO6187A63</v>
      </c>
      <c r="F264" t="str" cm="1">
        <f t="array" ref="F264">VLOOKUP(TRIM(E264),TRIM(BarcodetoCO!$D$3:$E$290),2,FALSE)</f>
        <v>0003643737</v>
      </c>
      <c r="G264" t="str" cm="1">
        <f t="array" ref="G264">IF(ISNA(VLOOKUP(TRIM(F264),TRIM(manifestA!$A$2:$C$145),3,FALSE)),VLOOKUP(TRIM(F264),TRIM(manifestB!$A$2:$C$145),3,FALSE),VLOOKUP(TRIM(F264),TRIM(manifestA!$A$2:$C$145),3,FALSE))</f>
        <v>PDKL402HA0</v>
      </c>
      <c r="H264" t="str">
        <f>VLOOKUP(G264,GUID!$A$2:$B$181,2,FALSE)</f>
        <v>Parkinson's disease</v>
      </c>
      <c r="I264" t="str">
        <f>VLOOKUP(H264,diseaselkup,2,FALSE)</f>
        <v>PD</v>
      </c>
      <c r="J264" t="str">
        <f>VLOOKUP(F264,DiseaseDes!$A$2:$C$289,2,FALSE)</f>
        <v>PD</v>
      </c>
      <c r="K264" s="45" t="str">
        <f t="shared" si="19"/>
        <v>a</v>
      </c>
      <c r="L264" t="str">
        <f>VLOOKUP(F264,DiseaseDes!$A$2:$C$289,3,FALSE)</f>
        <v>B</v>
      </c>
    </row>
    <row r="265" spans="1:12">
      <c r="A265" t="str">
        <f>'Hyb Layout'!B267</f>
        <v>US80603148_258567810035_S01_GE1_1200_Jun14_2_4</v>
      </c>
      <c r="B265" t="str">
        <f t="shared" si="17"/>
        <v>258567810035</v>
      </c>
      <c r="C265" t="str">
        <f t="shared" si="18"/>
        <v>2_4</v>
      </c>
      <c r="D265" t="str">
        <f t="shared" si="16"/>
        <v>2585678100352_4</v>
      </c>
      <c r="E265" t="str">
        <f>IF(ISNA(VLOOKUP(D265,'Hyb Layout'!$G$4:$H$291,2,FALSE)),"Unknown",VLOOKUP(D265,'Hyb Layout'!$G$4:$H$291,2,FALSE))</f>
        <v>COO6187A64</v>
      </c>
      <c r="F265" t="str" cm="1">
        <f t="array" ref="F265">VLOOKUP(TRIM(E265),TRIM(BarcodetoCO!$D$3:$E$290),2,FALSE)</f>
        <v>0004235700</v>
      </c>
      <c r="G265" t="str" cm="1">
        <f t="array" ref="G265">IF(ISNA(VLOOKUP(TRIM(F265),TRIM(manifestA!$A$2:$C$145),3,FALSE)),VLOOKUP(TRIM(F265),TRIM(manifestB!$A$2:$C$145),3,FALSE),VLOOKUP(TRIM(F265),TRIM(manifestA!$A$2:$C$145),3,FALSE))</f>
        <v>PDFD081ACG</v>
      </c>
      <c r="H265" t="str">
        <f>VLOOKUP(G265,GUID!$A$2:$B$181,2,FALSE)</f>
        <v>No neurological diagnosis</v>
      </c>
      <c r="I265" t="str">
        <f>VLOOKUP(H265,diseaselkup,2,FALSE)</f>
        <v>HC</v>
      </c>
      <c r="J265" t="str">
        <f>VLOOKUP(F265,DiseaseDes!$A$2:$C$289,2,FALSE)</f>
        <v>HC</v>
      </c>
      <c r="K265" s="45" t="str">
        <f t="shared" si="19"/>
        <v>a</v>
      </c>
      <c r="L265" t="str">
        <f>VLOOKUP(F265,DiseaseDes!$A$2:$C$289,3,FALSE)</f>
        <v>B</v>
      </c>
    </row>
    <row r="266" spans="1:12">
      <c r="A266" t="str">
        <f>'Hyb Layout'!B268</f>
        <v>US80603148_258567810036_S01_GE1_1200_Jun14_1_1</v>
      </c>
      <c r="B266" t="str">
        <f t="shared" si="17"/>
        <v>258567810036</v>
      </c>
      <c r="C266" t="str">
        <f t="shared" si="18"/>
        <v>1_1</v>
      </c>
      <c r="D266" t="str">
        <f t="shared" si="16"/>
        <v>2585678100361_1</v>
      </c>
      <c r="E266" t="str">
        <f>IF(ISNA(VLOOKUP(D266,'Hyb Layout'!$G$4:$H$291,2,FALSE)),"Unknown",VLOOKUP(D266,'Hyb Layout'!$G$4:$H$291,2,FALSE))</f>
        <v>COO6187A41</v>
      </c>
      <c r="F266" t="str" cm="1">
        <f t="array" ref="F266">VLOOKUP(TRIM(E266),TRIM(BarcodetoCO!$D$3:$E$290),2,FALSE)</f>
        <v>0004235725</v>
      </c>
      <c r="G266" t="str" cm="1">
        <f t="array" ref="G266">IF(ISNA(VLOOKUP(TRIM(F266),TRIM(manifestA!$A$2:$C$145),3,FALSE)),VLOOKUP(TRIM(F266),TRIM(manifestB!$A$2:$C$145),3,FALSE),VLOOKUP(TRIM(F266),TRIM(manifestA!$A$2:$C$145),3,FALSE))</f>
        <v>PDYM607HE0</v>
      </c>
      <c r="H266" t="str">
        <f>VLOOKUP(G266,GUID!$A$2:$B$181,2,FALSE)</f>
        <v>Parkinson's disease</v>
      </c>
      <c r="I266" t="str">
        <f>VLOOKUP(H266,diseaselkup,2,FALSE)</f>
        <v>PD</v>
      </c>
      <c r="J266" t="str">
        <f>VLOOKUP(F266,DiseaseDes!$A$2:$C$289,2,FALSE)</f>
        <v>PD</v>
      </c>
      <c r="K266" s="45" t="str">
        <f t="shared" si="19"/>
        <v>a</v>
      </c>
      <c r="L266" t="str">
        <f>VLOOKUP(F266,DiseaseDes!$A$2:$C$289,3,FALSE)</f>
        <v>B</v>
      </c>
    </row>
    <row r="267" spans="1:12">
      <c r="A267" t="str">
        <f>'Hyb Layout'!B269</f>
        <v>US80603148_258567810036_S01_GE1_1200_Jun14_1_2</v>
      </c>
      <c r="B267" t="str">
        <f t="shared" si="17"/>
        <v>258567810036</v>
      </c>
      <c r="C267" t="str">
        <f t="shared" si="18"/>
        <v>1_2</v>
      </c>
      <c r="D267" t="str">
        <f t="shared" si="16"/>
        <v>2585678100361_2</v>
      </c>
      <c r="E267" t="str">
        <f>IF(ISNA(VLOOKUP(D267,'Hyb Layout'!$G$4:$H$291,2,FALSE)),"Unknown",VLOOKUP(D267,'Hyb Layout'!$G$4:$H$291,2,FALSE))</f>
        <v>COO6187A42</v>
      </c>
      <c r="F267" t="str" cm="1">
        <f t="array" ref="F267">VLOOKUP(TRIM(E267),TRIM(BarcodetoCO!$D$3:$E$290),2,FALSE)</f>
        <v>0003778810</v>
      </c>
      <c r="G267" t="str" cm="1">
        <f t="array" ref="G267">IF(ISNA(VLOOKUP(TRIM(F267),TRIM(manifestA!$A$2:$C$145),3,FALSE)),VLOOKUP(TRIM(F267),TRIM(manifestB!$A$2:$C$145),3,FALSE),VLOOKUP(TRIM(F267),TRIM(manifestA!$A$2:$C$145),3,FALSE))</f>
        <v>PDMV808PX3</v>
      </c>
      <c r="H267" t="str">
        <f>VLOOKUP(G267,GUID!$A$2:$B$181,2,FALSE)</f>
        <v>Progressive Supranuclear Palsy</v>
      </c>
      <c r="I267" t="str">
        <f>VLOOKUP(H267,diseaselkup,2,FALSE)</f>
        <v>PSP</v>
      </c>
      <c r="J267" t="str">
        <f>VLOOKUP(F267,DiseaseDes!$A$2:$C$289,2,FALSE)</f>
        <v>PSP</v>
      </c>
      <c r="K267" s="45" t="str">
        <f t="shared" si="19"/>
        <v>a</v>
      </c>
      <c r="L267" t="str">
        <f>VLOOKUP(F267,DiseaseDes!$A$2:$C$289,3,FALSE)</f>
        <v>B</v>
      </c>
    </row>
    <row r="268" spans="1:12">
      <c r="A268" t="str">
        <f>'Hyb Layout'!B270</f>
        <v>US80603148_258567810036_S01_GE1_1200_Jun14_1_3</v>
      </c>
      <c r="B268" t="str">
        <f t="shared" si="17"/>
        <v>258567810036</v>
      </c>
      <c r="C268" t="str">
        <f t="shared" si="18"/>
        <v>1_3</v>
      </c>
      <c r="D268" t="str">
        <f t="shared" si="16"/>
        <v>2585678100361_3</v>
      </c>
      <c r="E268" t="str">
        <f>IF(ISNA(VLOOKUP(D268,'Hyb Layout'!$G$4:$H$291,2,FALSE)),"Unknown",VLOOKUP(D268,'Hyb Layout'!$G$4:$H$291,2,FALSE))</f>
        <v>COO6187A43</v>
      </c>
      <c r="F268" t="str" cm="1">
        <f t="array" ref="F268">VLOOKUP(TRIM(E268),TRIM(BarcodetoCO!$D$3:$E$290),2,FALSE)</f>
        <v>0003647617</v>
      </c>
      <c r="G268" t="str" cm="1">
        <f t="array" ref="G268">IF(ISNA(VLOOKUP(TRIM(F268),TRIM(manifestA!$A$2:$C$145),3,FALSE)),VLOOKUP(TRIM(F268),TRIM(manifestB!$A$2:$C$145),3,FALSE),VLOOKUP(TRIM(F268),TRIM(manifestA!$A$2:$C$145),3,FALSE))</f>
        <v>PDGX742HVJ</v>
      </c>
      <c r="H268" t="str">
        <f>VLOOKUP(G268,GUID!$A$2:$B$181,2,FALSE)</f>
        <v>No neurological diagnosis</v>
      </c>
      <c r="I268" t="str">
        <f>VLOOKUP(H268,diseaselkup,2,FALSE)</f>
        <v>HC</v>
      </c>
      <c r="J268" t="str">
        <f>VLOOKUP(F268,DiseaseDes!$A$2:$C$289,2,FALSE)</f>
        <v>HC</v>
      </c>
      <c r="K268" s="45" t="str">
        <f t="shared" si="19"/>
        <v>a</v>
      </c>
      <c r="L268" t="str">
        <f>VLOOKUP(F268,DiseaseDes!$A$2:$C$289,3,FALSE)</f>
        <v>B</v>
      </c>
    </row>
    <row r="269" spans="1:12">
      <c r="A269" t="str">
        <f>'Hyb Layout'!B271</f>
        <v>US80603148_258567810036_S01_GE1_1200_Jun14_1_4</v>
      </c>
      <c r="B269" t="str">
        <f t="shared" si="17"/>
        <v>258567810036</v>
      </c>
      <c r="C269" t="str">
        <f t="shared" si="18"/>
        <v>1_4</v>
      </c>
      <c r="D269" t="str">
        <f t="shared" si="16"/>
        <v>2585678100361_4</v>
      </c>
      <c r="E269" t="str">
        <f>IF(ISNA(VLOOKUP(D269,'Hyb Layout'!$G$4:$H$291,2,FALSE)),"Unknown",VLOOKUP(D269,'Hyb Layout'!$G$4:$H$291,2,FALSE))</f>
        <v>COO6187A44</v>
      </c>
      <c r="F269" t="str" cm="1">
        <f t="array" ref="F269">VLOOKUP(TRIM(E269),TRIM(BarcodetoCO!$D$3:$E$290),2,FALSE)</f>
        <v>0003660512</v>
      </c>
      <c r="G269" t="str" cm="1">
        <f t="array" ref="G269">IF(ISNA(VLOOKUP(TRIM(F269),TRIM(manifestA!$A$2:$C$145),3,FALSE)),VLOOKUP(TRIM(F269),TRIM(manifestB!$A$2:$C$145),3,FALSE),VLOOKUP(TRIM(F269),TRIM(manifestA!$A$2:$C$145),3,FALSE))</f>
        <v>PDEP049BVK</v>
      </c>
      <c r="H269" t="str">
        <f>VLOOKUP(G269,GUID!$A$2:$B$181,2,FALSE)</f>
        <v>No neurological diagnosis</v>
      </c>
      <c r="I269" t="str">
        <f>VLOOKUP(H269,diseaselkup,2,FALSE)</f>
        <v>HC</v>
      </c>
      <c r="J269" t="str">
        <f>VLOOKUP(F269,DiseaseDes!$A$2:$C$289,2,FALSE)</f>
        <v>HC</v>
      </c>
      <c r="K269" s="45" t="str">
        <f t="shared" si="19"/>
        <v>a</v>
      </c>
      <c r="L269" t="str">
        <f>VLOOKUP(F269,DiseaseDes!$A$2:$C$289,3,FALSE)</f>
        <v>B</v>
      </c>
    </row>
    <row r="270" spans="1:12">
      <c r="A270" t="str">
        <f>'Hyb Layout'!B272</f>
        <v>US80603148_258567810036_S01_GE1_1200_Jun14_2_1</v>
      </c>
      <c r="B270" t="str">
        <f t="shared" si="17"/>
        <v>258567810036</v>
      </c>
      <c r="C270" t="str">
        <f t="shared" si="18"/>
        <v>2_1</v>
      </c>
      <c r="D270" t="str">
        <f t="shared" si="16"/>
        <v>2585678100362_1</v>
      </c>
      <c r="E270" t="str">
        <f>IF(ISNA(VLOOKUP(D270,'Hyb Layout'!$G$4:$H$291,2,FALSE)),"Unknown",VLOOKUP(D270,'Hyb Layout'!$G$4:$H$291,2,FALSE))</f>
        <v>COO6187A45</v>
      </c>
      <c r="F270" t="str" cm="1">
        <f t="array" ref="F270">VLOOKUP(TRIM(E270),TRIM(BarcodetoCO!$D$3:$E$290),2,FALSE)</f>
        <v>0003653366</v>
      </c>
      <c r="G270" t="str" cm="1">
        <f t="array" ref="G270">IF(ISNA(VLOOKUP(TRIM(F270),TRIM(manifestA!$A$2:$C$145),3,FALSE)),VLOOKUP(TRIM(F270),TRIM(manifestB!$A$2:$C$145),3,FALSE),VLOOKUP(TRIM(F270),TRIM(manifestA!$A$2:$C$145),3,FALSE))</f>
        <v>PDTC352AE4</v>
      </c>
      <c r="H270" t="str">
        <f>VLOOKUP(G270,GUID!$A$2:$B$181,2,FALSE)</f>
        <v>Parkinson's disease</v>
      </c>
      <c r="I270" t="str">
        <f>VLOOKUP(H270,diseaselkup,2,FALSE)</f>
        <v>PD</v>
      </c>
      <c r="J270" t="str">
        <f>VLOOKUP(F270,DiseaseDes!$A$2:$C$289,2,FALSE)</f>
        <v>PD</v>
      </c>
      <c r="K270" s="45" t="str">
        <f t="shared" si="19"/>
        <v>a</v>
      </c>
      <c r="L270" t="str">
        <f>VLOOKUP(F270,DiseaseDes!$A$2:$C$289,3,FALSE)</f>
        <v>B</v>
      </c>
    </row>
    <row r="271" spans="1:12">
      <c r="A271" t="str">
        <f>'Hyb Layout'!B273</f>
        <v>US80603148_258567810036_S01_GE1_1200_Jun14_2_2</v>
      </c>
      <c r="B271" t="str">
        <f t="shared" si="17"/>
        <v>258567810036</v>
      </c>
      <c r="C271" t="str">
        <f t="shared" si="18"/>
        <v>2_2</v>
      </c>
      <c r="D271" t="str">
        <f t="shared" si="16"/>
        <v>2585678100362_2</v>
      </c>
      <c r="E271" t="str">
        <f>IF(ISNA(VLOOKUP(D271,'Hyb Layout'!$G$4:$H$291,2,FALSE)),"Unknown",VLOOKUP(D271,'Hyb Layout'!$G$4:$H$291,2,FALSE))</f>
        <v>COO6187A46</v>
      </c>
      <c r="F271" t="str" cm="1">
        <f t="array" ref="F271">VLOOKUP(TRIM(E271),TRIM(BarcodetoCO!$D$3:$E$290),2,FALSE)</f>
        <v>PD0026-8575</v>
      </c>
      <c r="G271" t="str" cm="1">
        <f t="array" ref="G271">IF(ISNA(VLOOKUP(TRIM(F271),TRIM(manifestA!$A$2:$C$145),3,FALSE)),VLOOKUP(TRIM(F271),TRIM(manifestB!$A$2:$C$145),3,FALSE),VLOOKUP(TRIM(F271),TRIM(manifestA!$A$2:$C$145),3,FALSE))</f>
        <v>PDGD352VC8</v>
      </c>
      <c r="H271" t="str">
        <f>VLOOKUP(G271,GUID!$A$2:$B$181,2,FALSE)</f>
        <v>Parkinson's disease</v>
      </c>
      <c r="I271" t="str">
        <f>VLOOKUP(H271,diseaselkup,2,FALSE)</f>
        <v>PD</v>
      </c>
      <c r="J271" t="str">
        <f>VLOOKUP(F271,DiseaseDes!$A$2:$C$289,2,FALSE)</f>
        <v>PD</v>
      </c>
      <c r="K271" s="45" t="str">
        <f t="shared" si="19"/>
        <v>a</v>
      </c>
      <c r="L271" t="str">
        <f>VLOOKUP(F271,DiseaseDes!$A$2:$C$289,3,FALSE)</f>
        <v>B</v>
      </c>
    </row>
    <row r="272" spans="1:12">
      <c r="A272" t="str">
        <f>'Hyb Layout'!B274</f>
        <v>US80603148_258567810036_S01_GE1_1200_Jun14_2_3</v>
      </c>
      <c r="B272" t="str">
        <f t="shared" si="17"/>
        <v>258567810036</v>
      </c>
      <c r="C272" t="str">
        <f t="shared" si="18"/>
        <v>2_3</v>
      </c>
      <c r="D272" t="str">
        <f t="shared" si="16"/>
        <v>2585678100362_3</v>
      </c>
      <c r="E272" t="str">
        <f>IF(ISNA(VLOOKUP(D272,'Hyb Layout'!$G$4:$H$291,2,FALSE)),"Unknown",VLOOKUP(D272,'Hyb Layout'!$G$4:$H$291,2,FALSE))</f>
        <v>COO6187A47</v>
      </c>
      <c r="F272" t="str" cm="1">
        <f t="array" ref="F272">VLOOKUP(TRIM(E272),TRIM(BarcodetoCO!$D$3:$E$290),2,FALSE)</f>
        <v>0003660561</v>
      </c>
      <c r="G272" t="str" cm="1">
        <f t="array" ref="G272">IF(ISNA(VLOOKUP(TRIM(F272),TRIM(manifestA!$A$2:$C$145),3,FALSE)),VLOOKUP(TRIM(F272),TRIM(manifestB!$A$2:$C$145),3,FALSE),VLOOKUP(TRIM(F272),TRIM(manifestA!$A$2:$C$145),3,FALSE))</f>
        <v>PDPA836NZA</v>
      </c>
      <c r="H272" t="str">
        <f>VLOOKUP(G272,GUID!$A$2:$B$181,2,FALSE)</f>
        <v>No neurological diagnosis</v>
      </c>
      <c r="I272" t="str">
        <f>VLOOKUP(H272,diseaselkup,2,FALSE)</f>
        <v>HC</v>
      </c>
      <c r="J272" t="str">
        <f>VLOOKUP(F272,DiseaseDes!$A$2:$C$289,2,FALSE)</f>
        <v>HC</v>
      </c>
      <c r="K272" s="45" t="str">
        <f t="shared" si="19"/>
        <v>a</v>
      </c>
      <c r="L272" t="str">
        <f>VLOOKUP(F272,DiseaseDes!$A$2:$C$289,3,FALSE)</f>
        <v>B</v>
      </c>
    </row>
    <row r="273" spans="1:12">
      <c r="A273" t="str">
        <f>'Hyb Layout'!B275</f>
        <v>US80603148_258567810036_S01_GE1_1200_Jun14_2_4</v>
      </c>
      <c r="B273" t="str">
        <f t="shared" si="17"/>
        <v>258567810036</v>
      </c>
      <c r="C273" t="str">
        <f t="shared" si="18"/>
        <v>2_4</v>
      </c>
      <c r="D273" t="str">
        <f t="shared" si="16"/>
        <v>2585678100362_4</v>
      </c>
      <c r="E273" t="str">
        <f>IF(ISNA(VLOOKUP(D273,'Hyb Layout'!$G$4:$H$291,2,FALSE)),"Unknown",VLOOKUP(D273,'Hyb Layout'!$G$4:$H$291,2,FALSE))</f>
        <v>COO6187A48</v>
      </c>
      <c r="F273" t="str" cm="1">
        <f t="array" ref="F273">VLOOKUP(TRIM(E273),TRIM(BarcodetoCO!$D$3:$E$290),2,FALSE)</f>
        <v>0003001413</v>
      </c>
      <c r="G273" t="str" cm="1">
        <f t="array" ref="G273">IF(ISNA(VLOOKUP(TRIM(F273),TRIM(manifestA!$A$2:$C$145),3,FALSE)),VLOOKUP(TRIM(F273),TRIM(manifestB!$A$2:$C$145),3,FALSE),VLOOKUP(TRIM(F273),TRIM(manifestA!$A$2:$C$145),3,FALSE))</f>
        <v>PDEG059ELQ</v>
      </c>
      <c r="H273" t="str">
        <f>VLOOKUP(G273,GUID!$A$2:$B$181,2,FALSE)</f>
        <v>Multisystem Atrophy</v>
      </c>
      <c r="I273" t="str">
        <f>VLOOKUP(H273,diseaselkup,2,FALSE)</f>
        <v>MSA</v>
      </c>
      <c r="J273" t="str">
        <f>VLOOKUP(F273,DiseaseDes!$A$2:$C$289,2,FALSE)</f>
        <v>MSA</v>
      </c>
      <c r="K273" s="45" t="str">
        <f t="shared" si="19"/>
        <v>a</v>
      </c>
      <c r="L273" t="str">
        <f>VLOOKUP(F273,DiseaseDes!$A$2:$C$289,3,FALSE)</f>
        <v>B</v>
      </c>
    </row>
    <row r="274" spans="1:12">
      <c r="A274" t="str">
        <f>'Hyb Layout'!B276</f>
        <v>US80603148_258567810037_S01_GE1_1200_Jun14_1_1</v>
      </c>
      <c r="B274" t="str">
        <f t="shared" si="17"/>
        <v>258567810037</v>
      </c>
      <c r="C274" t="str">
        <f t="shared" si="18"/>
        <v>1_1</v>
      </c>
      <c r="D274" t="str">
        <f t="shared" si="16"/>
        <v>2585678100371_1</v>
      </c>
      <c r="E274" t="str">
        <f>IF(ISNA(VLOOKUP(D274,'Hyb Layout'!$G$4:$H$291,2,FALSE)),"Unknown",VLOOKUP(D274,'Hyb Layout'!$G$4:$H$291,2,FALSE))</f>
        <v>COO6187A257</v>
      </c>
      <c r="F274" t="str" cm="1">
        <f t="array" ref="F274">VLOOKUP(TRIM(E274),TRIM(BarcodetoCO!$D$3:$E$290),2,FALSE)</f>
        <v>0002967326</v>
      </c>
      <c r="G274" t="str" cm="1">
        <f t="array" ref="G274">IF(ISNA(VLOOKUP(TRIM(F274),TRIM(manifestA!$A$2:$C$145),3,FALSE)),VLOOKUP(TRIM(F274),TRIM(manifestB!$A$2:$C$145),3,FALSE),VLOOKUP(TRIM(F274),TRIM(manifestA!$A$2:$C$145),3,FALSE))</f>
        <v>PDDL082XHM</v>
      </c>
      <c r="H274" t="str">
        <f>VLOOKUP(G274,GUID!$A$2:$B$181,2,FALSE)</f>
        <v>No neurological diagnosis</v>
      </c>
      <c r="I274" t="str">
        <f>VLOOKUP(H274,diseaselkup,2,FALSE)</f>
        <v>HC</v>
      </c>
      <c r="J274" t="str">
        <f>VLOOKUP(F274,DiseaseDes!$A$2:$C$289,2,FALSE)</f>
        <v>HC</v>
      </c>
      <c r="K274" s="45" t="str">
        <f t="shared" si="19"/>
        <v>a</v>
      </c>
      <c r="L274" t="str">
        <f>VLOOKUP(F274,DiseaseDes!$A$2:$C$289,3,FALSE)</f>
        <v>A</v>
      </c>
    </row>
    <row r="275" spans="1:12">
      <c r="A275" t="str">
        <f>'Hyb Layout'!B277</f>
        <v>US80603148_258567810037_S01_GE1_1200_Jun14_1_2</v>
      </c>
      <c r="B275" t="str">
        <f t="shared" si="17"/>
        <v>258567810037</v>
      </c>
      <c r="C275" t="str">
        <f t="shared" si="18"/>
        <v>1_2</v>
      </c>
      <c r="D275" t="str">
        <f t="shared" si="16"/>
        <v>2585678100371_2</v>
      </c>
      <c r="E275" t="str">
        <f>IF(ISNA(VLOOKUP(D275,'Hyb Layout'!$G$4:$H$291,2,FALSE)),"Unknown",VLOOKUP(D275,'Hyb Layout'!$G$4:$H$291,2,FALSE))</f>
        <v>COO6187A258</v>
      </c>
      <c r="F275" t="str" cm="1">
        <f t="array" ref="F275">VLOOKUP(TRIM(E275),TRIM(BarcodetoCO!$D$3:$E$290),2,FALSE)</f>
        <v>0002961558</v>
      </c>
      <c r="G275" t="str" cm="1">
        <f t="array" ref="G275">IF(ISNA(VLOOKUP(TRIM(F275),TRIM(manifestA!$A$2:$C$145),3,FALSE)),VLOOKUP(TRIM(F275),TRIM(manifestB!$A$2:$C$145),3,FALSE),VLOOKUP(TRIM(F275),TRIM(manifestA!$A$2:$C$145),3,FALSE))</f>
        <v>PDRD205NG2</v>
      </c>
      <c r="H275" t="str">
        <f>VLOOKUP(G275,GUID!$A$2:$B$181,2,FALSE)</f>
        <v>No neurological diagnosis</v>
      </c>
      <c r="I275" t="str">
        <f>VLOOKUP(H275,diseaselkup,2,FALSE)</f>
        <v>HC</v>
      </c>
      <c r="J275" t="str">
        <f>VLOOKUP(F275,DiseaseDes!$A$2:$C$289,2,FALSE)</f>
        <v>HC</v>
      </c>
      <c r="K275" s="45" t="str">
        <f t="shared" si="19"/>
        <v>a</v>
      </c>
      <c r="L275" t="str">
        <f>VLOOKUP(F275,DiseaseDes!$A$2:$C$289,3,FALSE)</f>
        <v>A</v>
      </c>
    </row>
    <row r="276" spans="1:12">
      <c r="A276" t="str">
        <f>'Hyb Layout'!B278</f>
        <v>US80603148_258567810037_S01_GE1_1200_Jun14_1_3</v>
      </c>
      <c r="B276" t="str">
        <f t="shared" si="17"/>
        <v>258567810037</v>
      </c>
      <c r="C276" t="str">
        <f t="shared" si="18"/>
        <v>1_3</v>
      </c>
      <c r="D276" t="str">
        <f t="shared" si="16"/>
        <v>2585678100371_3</v>
      </c>
      <c r="E276" t="str">
        <f>IF(ISNA(VLOOKUP(D276,'Hyb Layout'!$G$4:$H$291,2,FALSE)),"Unknown",VLOOKUP(D276,'Hyb Layout'!$G$4:$H$291,2,FALSE))</f>
        <v>COO6187A259</v>
      </c>
      <c r="F276" t="str" cm="1">
        <f t="array" ref="F276">VLOOKUP(TRIM(E276),TRIM(BarcodetoCO!$D$3:$E$290),2,FALSE)</f>
        <v>0003064050</v>
      </c>
      <c r="G276" t="str" cm="1">
        <f t="array" ref="G276">IF(ISNA(VLOOKUP(TRIM(F276),TRIM(manifestA!$A$2:$C$145),3,FALSE)),VLOOKUP(TRIM(F276),TRIM(manifestB!$A$2:$C$145),3,FALSE),VLOOKUP(TRIM(F276),TRIM(manifestA!$A$2:$C$145),3,FALSE))</f>
        <v>PDKT482ZER</v>
      </c>
      <c r="H276" t="str">
        <f>VLOOKUP(G276,GUID!$A$2:$B$181,2,FALSE)</f>
        <v>Parkinson's disease</v>
      </c>
      <c r="I276" t="str">
        <f>VLOOKUP(H276,diseaselkup,2,FALSE)</f>
        <v>PD</v>
      </c>
      <c r="J276" t="str">
        <f>VLOOKUP(F276,DiseaseDes!$A$2:$C$289,2,FALSE)</f>
        <v>PD</v>
      </c>
      <c r="K276" s="45" t="str">
        <f t="shared" si="19"/>
        <v>a</v>
      </c>
      <c r="L276" t="str">
        <f>VLOOKUP(F276,DiseaseDes!$A$2:$C$289,3,FALSE)</f>
        <v>A</v>
      </c>
    </row>
    <row r="277" spans="1:12">
      <c r="A277" t="str">
        <f>'Hyb Layout'!B279</f>
        <v>US80603148_258567810037_S01_GE1_1200_Jun14_1_4</v>
      </c>
      <c r="B277" t="str">
        <f t="shared" si="17"/>
        <v>258567810037</v>
      </c>
      <c r="C277" t="str">
        <f t="shared" si="18"/>
        <v>1_4</v>
      </c>
      <c r="D277" t="str">
        <f t="shared" si="16"/>
        <v>2585678100371_4</v>
      </c>
      <c r="E277" t="str">
        <f>IF(ISNA(VLOOKUP(D277,'Hyb Layout'!$G$4:$H$291,2,FALSE)),"Unknown",VLOOKUP(D277,'Hyb Layout'!$G$4:$H$291,2,FALSE))</f>
        <v>COO6187A260</v>
      </c>
      <c r="F277" t="str" cm="1">
        <f t="array" ref="F277">VLOOKUP(TRIM(E277),TRIM(BarcodetoCO!$D$3:$E$290),2,FALSE)</f>
        <v>0003222113</v>
      </c>
      <c r="G277" t="str" cm="1">
        <f t="array" ref="G277">IF(ISNA(VLOOKUP(TRIM(F277),TRIM(manifestA!$A$2:$C$145),3,FALSE)),VLOOKUP(TRIM(F277),TRIM(manifestB!$A$2:$C$145),3,FALSE),VLOOKUP(TRIM(F277),TRIM(manifestA!$A$2:$C$145),3,FALSE))</f>
        <v>PDYM607HE0</v>
      </c>
      <c r="H277" t="str">
        <f>VLOOKUP(G277,GUID!$A$2:$B$181,2,FALSE)</f>
        <v>Parkinson's disease</v>
      </c>
      <c r="I277" t="str">
        <f>VLOOKUP(H277,diseaselkup,2,FALSE)</f>
        <v>PD</v>
      </c>
      <c r="J277" t="str">
        <f>VLOOKUP(F277,DiseaseDes!$A$2:$C$289,2,FALSE)</f>
        <v>PD</v>
      </c>
      <c r="K277" s="45" t="str">
        <f t="shared" si="19"/>
        <v>a</v>
      </c>
      <c r="L277" t="str">
        <f>VLOOKUP(F277,DiseaseDes!$A$2:$C$289,3,FALSE)</f>
        <v>A</v>
      </c>
    </row>
    <row r="278" spans="1:12">
      <c r="A278" t="str">
        <f>'Hyb Layout'!B280</f>
        <v>US80603148_258567810037_S01_GE1_1200_Jun14_2_1</v>
      </c>
      <c r="B278" t="str">
        <f t="shared" si="17"/>
        <v>258567810037</v>
      </c>
      <c r="C278" t="str">
        <f t="shared" si="18"/>
        <v>2_1</v>
      </c>
      <c r="D278" t="str">
        <f t="shared" si="16"/>
        <v>2585678100372_1</v>
      </c>
      <c r="E278" t="str">
        <f>IF(ISNA(VLOOKUP(D278,'Hyb Layout'!$G$4:$H$291,2,FALSE)),"Unknown",VLOOKUP(D278,'Hyb Layout'!$G$4:$H$291,2,FALSE))</f>
        <v>COO6187A261</v>
      </c>
      <c r="F278" t="str" cm="1">
        <f t="array" ref="F278">VLOOKUP(TRIM(E278),TRIM(BarcodetoCO!$D$3:$E$290),2,FALSE)</f>
        <v>0003686313</v>
      </c>
      <c r="G278" t="str" cm="1">
        <f t="array" ref="G278">IF(ISNA(VLOOKUP(TRIM(F278),TRIM(manifestA!$A$2:$C$145),3,FALSE)),VLOOKUP(TRIM(F278),TRIM(manifestB!$A$2:$C$145),3,FALSE),VLOOKUP(TRIM(F278),TRIM(manifestA!$A$2:$C$145),3,FALSE))</f>
        <v>PDNF936JW4</v>
      </c>
      <c r="H278" t="str">
        <f>VLOOKUP(G278,GUID!$A$2:$B$181,2,FALSE)</f>
        <v>Multisystem Atrophy</v>
      </c>
      <c r="I278" t="str">
        <f>VLOOKUP(H278,diseaselkup,2,FALSE)</f>
        <v>MSA</v>
      </c>
      <c r="J278" t="str">
        <f>VLOOKUP(F278,DiseaseDes!$A$2:$C$289,2,FALSE)</f>
        <v>MSA</v>
      </c>
      <c r="K278" s="45" t="str">
        <f t="shared" si="19"/>
        <v>a</v>
      </c>
      <c r="L278" t="str">
        <f>VLOOKUP(F278,DiseaseDes!$A$2:$C$289,3,FALSE)</f>
        <v>A</v>
      </c>
    </row>
    <row r="279" spans="1:12">
      <c r="A279" t="str">
        <f>'Hyb Layout'!B281</f>
        <v>US80603148_258567810037_S01_GE1_1200_Jun14_2_2</v>
      </c>
      <c r="B279" t="str">
        <f t="shared" si="17"/>
        <v>258567810037</v>
      </c>
      <c r="C279" t="str">
        <f t="shared" si="18"/>
        <v>2_2</v>
      </c>
      <c r="D279" t="str">
        <f t="shared" si="16"/>
        <v>2585678100372_2</v>
      </c>
      <c r="E279" t="str">
        <f>IF(ISNA(VLOOKUP(D279,'Hyb Layout'!$G$4:$H$291,2,FALSE)),"Unknown",VLOOKUP(D279,'Hyb Layout'!$G$4:$H$291,2,FALSE))</f>
        <v>COO6187A262</v>
      </c>
      <c r="F279" t="str" cm="1">
        <f t="array" ref="F279">VLOOKUP(TRIM(E279),TRIM(BarcodetoCO!$D$3:$E$290),2,FALSE)</f>
        <v>0003084465</v>
      </c>
      <c r="G279" t="str" cm="1">
        <f t="array" ref="G279">IF(ISNA(VLOOKUP(TRIM(F279),TRIM(manifestA!$A$2:$C$145),3,FALSE)),VLOOKUP(TRIM(F279),TRIM(manifestB!$A$2:$C$145),3,FALSE),VLOOKUP(TRIM(F279),TRIM(manifestA!$A$2:$C$145),3,FALSE))</f>
        <v>PDAG669PAY</v>
      </c>
      <c r="H279" t="str">
        <f>VLOOKUP(G279,GUID!$A$2:$B$181,2,FALSE)</f>
        <v>No neurological diagnosis</v>
      </c>
      <c r="I279" t="str">
        <f>VLOOKUP(H279,diseaselkup,2,FALSE)</f>
        <v>HC</v>
      </c>
      <c r="J279" t="str">
        <f>VLOOKUP(F279,DiseaseDes!$A$2:$C$289,2,FALSE)</f>
        <v>HC</v>
      </c>
      <c r="K279" s="45" t="str">
        <f t="shared" si="19"/>
        <v>a</v>
      </c>
      <c r="L279" t="str">
        <f>VLOOKUP(F279,DiseaseDes!$A$2:$C$289,3,FALSE)</f>
        <v>A</v>
      </c>
    </row>
    <row r="280" spans="1:12">
      <c r="A280" t="str">
        <f>'Hyb Layout'!B282</f>
        <v>US80603148_258567810037_S01_GE1_1200_Jun14_2_3</v>
      </c>
      <c r="B280" t="str">
        <f t="shared" si="17"/>
        <v>258567810037</v>
      </c>
      <c r="C280" t="str">
        <f t="shared" si="18"/>
        <v>2_3</v>
      </c>
      <c r="D280" t="str">
        <f t="shared" si="16"/>
        <v>2585678100372_3</v>
      </c>
      <c r="E280" t="str">
        <f>IF(ISNA(VLOOKUP(D280,'Hyb Layout'!$G$4:$H$291,2,FALSE)),"Unknown",VLOOKUP(D280,'Hyb Layout'!$G$4:$H$291,2,FALSE))</f>
        <v>COO6187A263</v>
      </c>
      <c r="F280" t="str" cm="1">
        <f t="array" ref="F280">VLOOKUP(TRIM(E280),TRIM(BarcodetoCO!$D$3:$E$290),2,FALSE)</f>
        <v>0003758262</v>
      </c>
      <c r="G280" t="str" cm="1">
        <f t="array" ref="G280">IF(ISNA(VLOOKUP(TRIM(F280),TRIM(manifestA!$A$2:$C$145),3,FALSE)),VLOOKUP(TRIM(F280),TRIM(manifestB!$A$2:$C$145),3,FALSE),VLOOKUP(TRIM(F280),TRIM(manifestA!$A$2:$C$145),3,FALSE))</f>
        <v>PDDZ366CXC</v>
      </c>
      <c r="H280" t="str">
        <f>VLOOKUP(G280,GUID!$A$2:$B$181,2,FALSE)</f>
        <v>Multisystem Atrophy</v>
      </c>
      <c r="I280" t="str">
        <f>VLOOKUP(H280,diseaselkup,2,FALSE)</f>
        <v>MSA</v>
      </c>
      <c r="J280" t="str">
        <f>VLOOKUP(F280,DiseaseDes!$A$2:$C$289,2,FALSE)</f>
        <v>MSA</v>
      </c>
      <c r="K280" s="45" t="str">
        <f t="shared" si="19"/>
        <v>a</v>
      </c>
      <c r="L280" t="str">
        <f>VLOOKUP(F280,DiseaseDes!$A$2:$C$289,3,FALSE)</f>
        <v>A</v>
      </c>
    </row>
    <row r="281" spans="1:12">
      <c r="A281" t="str">
        <f>'Hyb Layout'!B283</f>
        <v>US80603148_258567810037_S01_GE1_1200_Jun14_2_4</v>
      </c>
      <c r="B281" t="str">
        <f t="shared" si="17"/>
        <v>258567810037</v>
      </c>
      <c r="C281" t="str">
        <f t="shared" si="18"/>
        <v>2_4</v>
      </c>
      <c r="D281" t="str">
        <f t="shared" si="16"/>
        <v>2585678100372_4</v>
      </c>
      <c r="E281" t="str">
        <f>IF(ISNA(VLOOKUP(D281,'Hyb Layout'!$G$4:$H$291,2,FALSE)),"Unknown",VLOOKUP(D281,'Hyb Layout'!$G$4:$H$291,2,FALSE))</f>
        <v>COO6187A264</v>
      </c>
      <c r="F281" t="str" cm="1">
        <f t="array" ref="F281">VLOOKUP(TRIM(E281),TRIM(BarcodetoCO!$D$3:$E$290),2,FALSE)</f>
        <v>0001032915</v>
      </c>
      <c r="G281" t="str" cm="1">
        <f t="array" ref="G281">IF(ISNA(VLOOKUP(TRIM(F281),TRIM(manifestA!$A$2:$C$145),3,FALSE)),VLOOKUP(TRIM(F281),TRIM(manifestB!$A$2:$C$145),3,FALSE),VLOOKUP(TRIM(F281),TRIM(manifestA!$A$2:$C$145),3,FALSE))</f>
        <v>PDJG498YWK</v>
      </c>
      <c r="H281" t="str">
        <f>VLOOKUP(G281,GUID!$A$2:$B$181,2,FALSE)</f>
        <v>Parkinson's disease</v>
      </c>
      <c r="I281" t="str">
        <f>VLOOKUP(H281,diseaselkup,2,FALSE)</f>
        <v>PD</v>
      </c>
      <c r="J281" t="str">
        <f>VLOOKUP(F281,DiseaseDes!$A$2:$C$289,2,FALSE)</f>
        <v>PD</v>
      </c>
      <c r="K281" s="45" t="str">
        <f t="shared" si="19"/>
        <v>a</v>
      </c>
      <c r="L281" t="str">
        <f>VLOOKUP(F281,DiseaseDes!$A$2:$C$289,3,FALSE)</f>
        <v>A</v>
      </c>
    </row>
    <row r="282" spans="1:12">
      <c r="A282" t="str">
        <f>'Hyb Layout'!B284</f>
        <v>US80603148_258567810038_S01_GE1_1200_Jun14_1_1</v>
      </c>
      <c r="B282" t="str">
        <f t="shared" si="17"/>
        <v>258567810038</v>
      </c>
      <c r="C282" t="str">
        <f t="shared" si="18"/>
        <v>1_1</v>
      </c>
      <c r="D282" t="str">
        <f t="shared" si="16"/>
        <v>2585678100381_1</v>
      </c>
      <c r="E282" t="str">
        <f>IF(ISNA(VLOOKUP(D282,'Hyb Layout'!$G$4:$H$291,2,FALSE)),"Unknown",VLOOKUP(D282,'Hyb Layout'!$G$4:$H$291,2,FALSE))</f>
        <v>COO6187A137</v>
      </c>
      <c r="F282" t="str" cm="1">
        <f t="array" ref="F282">VLOOKUP(TRIM(E282),TRIM(BarcodetoCO!$D$3:$E$290),2,FALSE)</f>
        <v>PD0027-0268</v>
      </c>
      <c r="G282" t="str" cm="1">
        <f t="array" ref="G282">IF(ISNA(VLOOKUP(TRIM(F282),TRIM(manifestA!$A$2:$C$145),3,FALSE)),VLOOKUP(TRIM(F282),TRIM(manifestB!$A$2:$C$145),3,FALSE),VLOOKUP(TRIM(F282),TRIM(manifestA!$A$2:$C$145),3,FALSE))</f>
        <v>PDGU757EZP</v>
      </c>
      <c r="H282" t="str">
        <f>VLOOKUP(G282,GUID!$A$2:$B$181,2,FALSE)</f>
        <v>Progressive Supranuclear Palsy</v>
      </c>
      <c r="I282" t="str">
        <f>VLOOKUP(H282,diseaselkup,2,FALSE)</f>
        <v>PSP</v>
      </c>
      <c r="J282" t="str">
        <f>VLOOKUP(F282,DiseaseDes!$A$2:$C$289,2,FALSE)</f>
        <v>PSP</v>
      </c>
      <c r="K282" s="45" t="str">
        <f t="shared" si="19"/>
        <v>a</v>
      </c>
      <c r="L282" t="str">
        <f>VLOOKUP(F282,DiseaseDes!$A$2:$C$289,3,FALSE)</f>
        <v>B</v>
      </c>
    </row>
    <row r="283" spans="1:12">
      <c r="A283" t="str">
        <f>'Hyb Layout'!B285</f>
        <v>US80603148_258567810038_S01_GE1_1200_Jun14_1_2</v>
      </c>
      <c r="B283" t="str">
        <f t="shared" si="17"/>
        <v>258567810038</v>
      </c>
      <c r="C283" t="str">
        <f t="shared" si="18"/>
        <v>1_2</v>
      </c>
      <c r="D283" t="str">
        <f t="shared" si="16"/>
        <v>2585678100381_2</v>
      </c>
      <c r="E283" t="str">
        <f>IF(ISNA(VLOOKUP(D283,'Hyb Layout'!$G$4:$H$291,2,FALSE)),"Unknown",VLOOKUP(D283,'Hyb Layout'!$G$4:$H$291,2,FALSE))</f>
        <v>COO6187A138</v>
      </c>
      <c r="F283" t="str" cm="1">
        <f t="array" ref="F283">VLOOKUP(TRIM(E283),TRIM(BarcodetoCO!$D$3:$E$290),2,FALSE)</f>
        <v>0003664014</v>
      </c>
      <c r="G283" t="str" cm="1">
        <f t="array" ref="G283">IF(ISNA(VLOOKUP(TRIM(F283),TRIM(manifestA!$A$2:$C$145),3,FALSE)),VLOOKUP(TRIM(F283),TRIM(manifestB!$A$2:$C$145),3,FALSE),VLOOKUP(TRIM(F283),TRIM(manifestA!$A$2:$C$145),3,FALSE))</f>
        <v>PDTA152NFK</v>
      </c>
      <c r="H283" t="str">
        <f>VLOOKUP(G283,GUID!$A$2:$B$181,2,FALSE)</f>
        <v>Parkinson's disease</v>
      </c>
      <c r="I283" t="str">
        <f>VLOOKUP(H283,diseaselkup,2,FALSE)</f>
        <v>PD</v>
      </c>
      <c r="J283" t="str">
        <f>VLOOKUP(F283,DiseaseDes!$A$2:$C$289,2,FALSE)</f>
        <v>PD</v>
      </c>
      <c r="K283" s="45" t="str">
        <f t="shared" si="19"/>
        <v>a</v>
      </c>
      <c r="L283" t="str">
        <f>VLOOKUP(F283,DiseaseDes!$A$2:$C$289,3,FALSE)</f>
        <v>B</v>
      </c>
    </row>
    <row r="284" spans="1:12">
      <c r="A284" t="str">
        <f>'Hyb Layout'!B286</f>
        <v>US80603148_258567810038_S01_GE1_1200_Jun14_1_3</v>
      </c>
      <c r="B284" t="str">
        <f t="shared" si="17"/>
        <v>258567810038</v>
      </c>
      <c r="C284" t="str">
        <f t="shared" si="18"/>
        <v>1_3</v>
      </c>
      <c r="D284" t="str">
        <f t="shared" si="16"/>
        <v>2585678100381_3</v>
      </c>
      <c r="E284" t="str">
        <f>IF(ISNA(VLOOKUP(D284,'Hyb Layout'!$G$4:$H$291,2,FALSE)),"Unknown",VLOOKUP(D284,'Hyb Layout'!$G$4:$H$291,2,FALSE))</f>
        <v>COO6187A139</v>
      </c>
      <c r="F284" t="str" cm="1">
        <f t="array" ref="F284">VLOOKUP(TRIM(E284),TRIM(BarcodetoCO!$D$3:$E$290),2,FALSE)</f>
        <v>0003643189</v>
      </c>
      <c r="G284" t="str" cm="1">
        <f t="array" ref="G284">IF(ISNA(VLOOKUP(TRIM(F284),TRIM(manifestA!$A$2:$C$145),3,FALSE)),VLOOKUP(TRIM(F284),TRIM(manifestB!$A$2:$C$145),3,FALSE),VLOOKUP(TRIM(F284),TRIM(manifestA!$A$2:$C$145),3,FALSE))</f>
        <v>PDMX771LKB</v>
      </c>
      <c r="H284" t="str">
        <f>VLOOKUP(G284,GUID!$A$2:$B$181,2,FALSE)</f>
        <v>Parkinson's disease</v>
      </c>
      <c r="I284" t="str">
        <f>VLOOKUP(H284,diseaselkup,2,FALSE)</f>
        <v>PD</v>
      </c>
      <c r="J284" t="str">
        <f>VLOOKUP(F284,DiseaseDes!$A$2:$C$289,2,FALSE)</f>
        <v>PD</v>
      </c>
      <c r="K284" s="45" t="str">
        <f t="shared" si="19"/>
        <v>a</v>
      </c>
      <c r="L284" t="str">
        <f>VLOOKUP(F284,DiseaseDes!$A$2:$C$289,3,FALSE)</f>
        <v>B</v>
      </c>
    </row>
    <row r="285" spans="1:12">
      <c r="A285" t="str">
        <f>'Hyb Layout'!B287</f>
        <v>US80603148_258567810038_S01_GE1_1200_Jun14_1_4</v>
      </c>
      <c r="B285" t="str">
        <f t="shared" si="17"/>
        <v>258567810038</v>
      </c>
      <c r="C285" t="str">
        <f t="shared" si="18"/>
        <v>1_4</v>
      </c>
      <c r="D285" t="str">
        <f t="shared" si="16"/>
        <v>2585678100381_4</v>
      </c>
      <c r="E285" t="str">
        <f>IF(ISNA(VLOOKUP(D285,'Hyb Layout'!$G$4:$H$291,2,FALSE)),"Unknown",VLOOKUP(D285,'Hyb Layout'!$G$4:$H$291,2,FALSE))</f>
        <v>COO6187A140</v>
      </c>
      <c r="F285" t="str" cm="1">
        <f t="array" ref="F285">VLOOKUP(TRIM(E285),TRIM(BarcodetoCO!$D$3:$E$290),2,FALSE)</f>
        <v>0003008812</v>
      </c>
      <c r="G285" t="str" cm="1">
        <f t="array" ref="G285">IF(ISNA(VLOOKUP(TRIM(F285),TRIM(manifestA!$A$2:$C$145),3,FALSE)),VLOOKUP(TRIM(F285),TRIM(manifestB!$A$2:$C$145),3,FALSE),VLOOKUP(TRIM(F285),TRIM(manifestA!$A$2:$C$145),3,FALSE))</f>
        <v>PDLK590MJW</v>
      </c>
      <c r="H285" t="str">
        <f>VLOOKUP(G285,GUID!$A$2:$B$181,2,FALSE)</f>
        <v>Progressive Supranuclear Palsy</v>
      </c>
      <c r="I285" t="str">
        <f>VLOOKUP(H285,diseaselkup,2,FALSE)</f>
        <v>PSP</v>
      </c>
      <c r="J285" t="str">
        <f>VLOOKUP(F285,DiseaseDes!$A$2:$C$289,2,FALSE)</f>
        <v>PSP</v>
      </c>
      <c r="K285" s="45" t="str">
        <f t="shared" si="19"/>
        <v>a</v>
      </c>
      <c r="L285" t="str">
        <f>VLOOKUP(F285,DiseaseDes!$A$2:$C$289,3,FALSE)</f>
        <v>B</v>
      </c>
    </row>
    <row r="286" spans="1:12">
      <c r="A286" t="str">
        <f>'Hyb Layout'!B288</f>
        <v>US80603148_258567810038_S01_GE1_1200_Jun14_2_1</v>
      </c>
      <c r="B286" t="str">
        <f t="shared" si="17"/>
        <v>258567810038</v>
      </c>
      <c r="C286" t="str">
        <f t="shared" si="18"/>
        <v>2_1</v>
      </c>
      <c r="D286" t="str">
        <f t="shared" si="16"/>
        <v>2585678100382_1</v>
      </c>
      <c r="E286" t="str">
        <f>IF(ISNA(VLOOKUP(D286,'Hyb Layout'!$G$4:$H$291,2,FALSE)),"Unknown",VLOOKUP(D286,'Hyb Layout'!$G$4:$H$291,2,FALSE))</f>
        <v>COO6187A141</v>
      </c>
      <c r="F286" t="str" cm="1">
        <f t="array" ref="F286">VLOOKUP(TRIM(E286),TRIM(BarcodetoCO!$D$3:$E$290),2,FALSE)</f>
        <v>0004235632</v>
      </c>
      <c r="G286" t="str" cm="1">
        <f t="array" ref="G286">IF(ISNA(VLOOKUP(TRIM(F286),TRIM(manifestA!$A$2:$C$145),3,FALSE)),VLOOKUP(TRIM(F286),TRIM(manifestB!$A$2:$C$145),3,FALSE),VLOOKUP(TRIM(F286),TRIM(manifestA!$A$2:$C$145),3,FALSE))</f>
        <v>PDRD205NG2</v>
      </c>
      <c r="H286" t="str">
        <f>VLOOKUP(G286,GUID!$A$2:$B$181,2,FALSE)</f>
        <v>No neurological diagnosis</v>
      </c>
      <c r="I286" t="str">
        <f>VLOOKUP(H286,diseaselkup,2,FALSE)</f>
        <v>HC</v>
      </c>
      <c r="J286" t="str">
        <f>VLOOKUP(F286,DiseaseDes!$A$2:$C$289,2,FALSE)</f>
        <v>HC</v>
      </c>
      <c r="K286" s="45" t="str">
        <f t="shared" si="19"/>
        <v>a</v>
      </c>
      <c r="L286" t="str">
        <f>VLOOKUP(F286,DiseaseDes!$A$2:$C$289,3,FALSE)</f>
        <v>B</v>
      </c>
    </row>
    <row r="287" spans="1:12">
      <c r="A287" t="str">
        <f>'Hyb Layout'!B289</f>
        <v>US80603148_258567810038_S01_GE1_1200_Jun14_2_2</v>
      </c>
      <c r="B287" t="str">
        <f t="shared" si="17"/>
        <v>258567810038</v>
      </c>
      <c r="C287" t="str">
        <f t="shared" si="18"/>
        <v>2_2</v>
      </c>
      <c r="D287" t="str">
        <f t="shared" si="16"/>
        <v>2585678100382_2</v>
      </c>
      <c r="E287" t="str">
        <f>IF(ISNA(VLOOKUP(D287,'Hyb Layout'!$G$4:$H$291,2,FALSE)),"Unknown",VLOOKUP(D287,'Hyb Layout'!$G$4:$H$291,2,FALSE))</f>
        <v>COO6187A142</v>
      </c>
      <c r="F287" t="str" cm="1">
        <f t="array" ref="F287">VLOOKUP(TRIM(E287),TRIM(BarcodetoCO!$D$3:$E$290),2,FALSE)</f>
        <v>0003658689</v>
      </c>
      <c r="G287" t="str" cm="1">
        <f t="array" ref="G287">IF(ISNA(VLOOKUP(TRIM(F287),TRIM(manifestA!$A$2:$C$145),3,FALSE)),VLOOKUP(TRIM(F287),TRIM(manifestB!$A$2:$C$145),3,FALSE),VLOOKUP(TRIM(F287),TRIM(manifestA!$A$2:$C$145),3,FALSE))</f>
        <v>PDRH274WA2</v>
      </c>
      <c r="H287" t="str">
        <f>VLOOKUP(G287,GUID!$A$2:$B$181,2,FALSE)</f>
        <v>No neurological diagnosis</v>
      </c>
      <c r="I287" t="str">
        <f>VLOOKUP(H287,diseaselkup,2,FALSE)</f>
        <v>HC</v>
      </c>
      <c r="J287" t="str">
        <f>VLOOKUP(F287,DiseaseDes!$A$2:$C$289,2,FALSE)</f>
        <v>HC</v>
      </c>
      <c r="K287" s="45" t="str">
        <f t="shared" si="19"/>
        <v>a</v>
      </c>
      <c r="L287" t="str">
        <f>VLOOKUP(F287,DiseaseDes!$A$2:$C$289,3,FALSE)</f>
        <v>B</v>
      </c>
    </row>
    <row r="288" spans="1:12">
      <c r="A288" t="str">
        <f>'Hyb Layout'!B290</f>
        <v>US80603148_258567810038_S01_GE1_1200_Jun14_2_3</v>
      </c>
      <c r="B288" t="str">
        <f t="shared" si="17"/>
        <v>258567810038</v>
      </c>
      <c r="C288" t="str">
        <f t="shared" si="18"/>
        <v>2_3</v>
      </c>
      <c r="D288" t="str">
        <f t="shared" si="16"/>
        <v>2585678100382_3</v>
      </c>
      <c r="E288" t="str">
        <f>IF(ISNA(VLOOKUP(D288,'Hyb Layout'!$G$4:$H$291,2,FALSE)),"Unknown",VLOOKUP(D288,'Hyb Layout'!$G$4:$H$291,2,FALSE))</f>
        <v>COO6187A143</v>
      </c>
      <c r="F288" t="str" cm="1">
        <f t="array" ref="F288">VLOOKUP(TRIM(E288),TRIM(BarcodetoCO!$D$3:$E$290),2,FALSE)</f>
        <v>0003664346</v>
      </c>
      <c r="G288" t="str" cm="1">
        <f t="array" ref="G288">IF(ISNA(VLOOKUP(TRIM(F288),TRIM(manifestA!$A$2:$C$145),3,FALSE)),VLOOKUP(TRIM(F288),TRIM(manifestB!$A$2:$C$145),3,FALSE),VLOOKUP(TRIM(F288),TRIM(manifestA!$A$2:$C$145),3,FALSE))</f>
        <v>PDRE256FCE</v>
      </c>
      <c r="H288" t="str">
        <f>VLOOKUP(G288,GUID!$A$2:$B$181,2,FALSE)</f>
        <v>Parkinson's disease</v>
      </c>
      <c r="I288" t="str">
        <f>VLOOKUP(H288,diseaselkup,2,FALSE)</f>
        <v>PD</v>
      </c>
      <c r="J288" t="str">
        <f>VLOOKUP(F288,DiseaseDes!$A$2:$C$289,2,FALSE)</f>
        <v>PD</v>
      </c>
      <c r="K288" s="45" t="str">
        <f t="shared" si="19"/>
        <v>a</v>
      </c>
      <c r="L288" t="str">
        <f>VLOOKUP(F288,DiseaseDes!$A$2:$C$289,3,FALSE)</f>
        <v>B</v>
      </c>
    </row>
    <row r="289" spans="1:12">
      <c r="A289" t="str">
        <f>'Hyb Layout'!B291</f>
        <v>US80603148_258567810038_S01_GE1_1200_Jun14_2_4</v>
      </c>
      <c r="B289" t="str">
        <f t="shared" si="17"/>
        <v>258567810038</v>
      </c>
      <c r="C289" t="str">
        <f t="shared" si="18"/>
        <v>2_4</v>
      </c>
      <c r="D289" t="str">
        <f t="shared" si="16"/>
        <v>2585678100382_4</v>
      </c>
      <c r="E289" t="str">
        <f>IF(ISNA(VLOOKUP(D289,'Hyb Layout'!$G$4:$H$291,2,FALSE)),"Unknown",VLOOKUP(D289,'Hyb Layout'!$G$4:$H$291,2,FALSE))</f>
        <v>COO6187A144</v>
      </c>
      <c r="F289" t="str" cm="1">
        <f t="array" ref="F289">VLOOKUP(TRIM(E289),TRIM(BarcodetoCO!$D$3:$E$290),2,FALSE)</f>
        <v>0003711871</v>
      </c>
      <c r="G289" t="str" cm="1">
        <f t="array" ref="G289">IF(ISNA(VLOOKUP(TRIM(F289),TRIM(manifestA!$A$2:$C$145),3,FALSE)),VLOOKUP(TRIM(F289),TRIM(manifestB!$A$2:$C$145),3,FALSE),VLOOKUP(TRIM(F289),TRIM(manifestA!$A$2:$C$145),3,FALSE))</f>
        <v>PDTU941KGC</v>
      </c>
      <c r="H289" t="str">
        <f>VLOOKUP(G289,GUID!$A$2:$B$181,2,FALSE)</f>
        <v>Progressive Supranuclear Palsy</v>
      </c>
      <c r="I289" t="str">
        <f>VLOOKUP(H289,diseaselkup,2,FALSE)</f>
        <v>PSP</v>
      </c>
      <c r="J289" t="str">
        <f>VLOOKUP(F289,DiseaseDes!$A$2:$C$289,2,FALSE)</f>
        <v>PSP</v>
      </c>
      <c r="K289" s="45" t="str">
        <f t="shared" si="19"/>
        <v>a</v>
      </c>
      <c r="L289" t="str">
        <f>VLOOKUP(F289,DiseaseDes!$A$2:$C$289,3,FALSE)</f>
        <v>B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29AC-DDD1-484F-8A00-E9DC626E4E74}">
  <dimension ref="B1:O292"/>
  <sheetViews>
    <sheetView workbookViewId="0">
      <selection activeCell="G4" sqref="G4"/>
    </sheetView>
  </sheetViews>
  <sheetFormatPr baseColWidth="10" defaultColWidth="8.83203125" defaultRowHeight="15"/>
  <cols>
    <col min="2" max="3" width="58" customWidth="1"/>
    <col min="4" max="4" width="22.1640625" customWidth="1"/>
    <col min="5" max="5" width="13.33203125" bestFit="1" customWidth="1"/>
    <col min="7" max="7" width="30.33203125" customWidth="1"/>
    <col min="8" max="8" width="20" customWidth="1"/>
    <col min="10" max="10" width="49.5" customWidth="1"/>
    <col min="11" max="11" width="22.33203125" customWidth="1"/>
    <col min="13" max="13" width="20.83203125" customWidth="1"/>
    <col min="14" max="14" width="29" customWidth="1"/>
    <col min="15" max="15" width="8.83203125" customWidth="1"/>
  </cols>
  <sheetData>
    <row r="1" spans="2:15" ht="19">
      <c r="B1" t="s">
        <v>2071</v>
      </c>
      <c r="D1" s="20" t="s">
        <v>2070</v>
      </c>
      <c r="E1" s="21"/>
      <c r="F1" s="21"/>
      <c r="G1" s="21"/>
    </row>
    <row r="2" spans="2:15" ht="18">
      <c r="D2" s="22"/>
      <c r="E2" s="21"/>
      <c r="F2" s="21"/>
      <c r="G2" s="21"/>
    </row>
    <row r="3" spans="2:15" s="23" customFormat="1" ht="24.75" customHeight="1">
      <c r="B3" t="s">
        <v>732</v>
      </c>
      <c r="C3"/>
      <c r="D3" s="24" t="s">
        <v>732</v>
      </c>
      <c r="E3" s="25" t="s">
        <v>2040</v>
      </c>
      <c r="F3" s="25" t="s">
        <v>436</v>
      </c>
      <c r="G3" s="42" t="s">
        <v>2072</v>
      </c>
      <c r="H3" s="23" t="s">
        <v>732</v>
      </c>
      <c r="J3" t="s">
        <v>732</v>
      </c>
    </row>
    <row r="4" spans="2:15">
      <c r="B4" t="s">
        <v>733</v>
      </c>
      <c r="D4" s="26" t="s">
        <v>1221</v>
      </c>
      <c r="E4" s="27">
        <v>258567810026</v>
      </c>
      <c r="F4" s="26" t="s">
        <v>2041</v>
      </c>
      <c r="G4" s="43" t="str">
        <f>E4&amp;F4</f>
        <v>2585678100261_1</v>
      </c>
      <c r="H4" t="str">
        <f>D4</f>
        <v>COO6187A01</v>
      </c>
      <c r="J4" t="s">
        <v>733</v>
      </c>
    </row>
    <row r="5" spans="2:15">
      <c r="B5" t="s">
        <v>734</v>
      </c>
      <c r="D5" s="26" t="s">
        <v>1222</v>
      </c>
      <c r="E5" s="27">
        <v>258567810026</v>
      </c>
      <c r="F5" s="26" t="s">
        <v>2043</v>
      </c>
      <c r="G5" s="43" t="str">
        <f t="shared" ref="G5:G68" si="0">E5&amp;F5</f>
        <v>2585678100261_2</v>
      </c>
      <c r="H5" t="str">
        <f t="shared" ref="H5:H68" si="1">D5</f>
        <v>COO6187A02</v>
      </c>
      <c r="J5" t="s">
        <v>734</v>
      </c>
      <c r="O5" t="str">
        <f>IF(VLOOKUP(Calcs!E2,$D$4:$H$291,4,FALSE)="EVALUATE","EVALUATE","")</f>
        <v/>
      </c>
    </row>
    <row r="6" spans="2:15">
      <c r="B6" t="s">
        <v>735</v>
      </c>
      <c r="D6" s="26" t="s">
        <v>1223</v>
      </c>
      <c r="E6" s="27">
        <v>258567810026</v>
      </c>
      <c r="F6" s="26" t="s">
        <v>2044</v>
      </c>
      <c r="G6" s="43" t="str">
        <f t="shared" si="0"/>
        <v>2585678100261_3</v>
      </c>
      <c r="H6" t="str">
        <f t="shared" si="1"/>
        <v>COO6187A03</v>
      </c>
      <c r="J6" t="s">
        <v>735</v>
      </c>
      <c r="O6" t="str">
        <f>IF(VLOOKUP(Calcs!E3,$D$4:$H$291,4,FALSE)="EVALUATE","EVALUATE","")</f>
        <v/>
      </c>
    </row>
    <row r="7" spans="2:15">
      <c r="B7" t="s">
        <v>736</v>
      </c>
      <c r="D7" s="26" t="s">
        <v>1224</v>
      </c>
      <c r="E7" s="27">
        <v>258567810026</v>
      </c>
      <c r="F7" s="26" t="s">
        <v>2045</v>
      </c>
      <c r="G7" s="43" t="str">
        <f t="shared" si="0"/>
        <v>2585678100261_4</v>
      </c>
      <c r="H7" t="str">
        <f t="shared" si="1"/>
        <v>COO6187A04</v>
      </c>
      <c r="J7" t="s">
        <v>736</v>
      </c>
      <c r="O7" t="str">
        <f>IF(VLOOKUP(Calcs!E4,$D$4:$H$291,4,FALSE)="EVALUATE","EVALUATE","")</f>
        <v/>
      </c>
    </row>
    <row r="8" spans="2:15">
      <c r="B8" t="s">
        <v>737</v>
      </c>
      <c r="D8" s="26" t="s">
        <v>1225</v>
      </c>
      <c r="E8" s="27">
        <v>258567810026</v>
      </c>
      <c r="F8" s="26" t="s">
        <v>2046</v>
      </c>
      <c r="G8" s="43" t="str">
        <f t="shared" si="0"/>
        <v>2585678100262_1</v>
      </c>
      <c r="H8" t="str">
        <f t="shared" si="1"/>
        <v>COO6187A05</v>
      </c>
      <c r="J8" t="s">
        <v>737</v>
      </c>
      <c r="O8" t="str">
        <f>IF(VLOOKUP(Calcs!E5,$D$4:$H$291,4,FALSE)="EVALUATE","EVALUATE","")</f>
        <v/>
      </c>
    </row>
    <row r="9" spans="2:15">
      <c r="B9" t="s">
        <v>738</v>
      </c>
      <c r="D9" s="26" t="s">
        <v>1226</v>
      </c>
      <c r="E9" s="27">
        <v>258567810026</v>
      </c>
      <c r="F9" s="26" t="s">
        <v>2047</v>
      </c>
      <c r="G9" s="43" t="str">
        <f t="shared" si="0"/>
        <v>2585678100262_2</v>
      </c>
      <c r="H9" t="str">
        <f t="shared" si="1"/>
        <v>COO6187A06</v>
      </c>
      <c r="J9" t="s">
        <v>738</v>
      </c>
      <c r="O9" t="str">
        <f>IF(VLOOKUP(Calcs!E6,$D$4:$H$291,4,FALSE)="EVALUATE","EVALUATE","")</f>
        <v/>
      </c>
    </row>
    <row r="10" spans="2:15">
      <c r="B10" t="s">
        <v>739</v>
      </c>
      <c r="D10" s="26" t="s">
        <v>1227</v>
      </c>
      <c r="E10" s="27">
        <v>258567810026</v>
      </c>
      <c r="F10" s="26" t="s">
        <v>2048</v>
      </c>
      <c r="G10" s="43" t="str">
        <f t="shared" si="0"/>
        <v>2585678100262_3</v>
      </c>
      <c r="H10" t="str">
        <f t="shared" si="1"/>
        <v>COO6187A07</v>
      </c>
      <c r="J10" t="s">
        <v>739</v>
      </c>
      <c r="O10" t="str">
        <f>IF(VLOOKUP(Calcs!E7,$D$4:$H$291,4,FALSE)="EVALUATE","EVALUATE","")</f>
        <v/>
      </c>
    </row>
    <row r="11" spans="2:15">
      <c r="B11" t="s">
        <v>740</v>
      </c>
      <c r="D11" s="26" t="s">
        <v>1228</v>
      </c>
      <c r="E11" s="27">
        <v>258567810026</v>
      </c>
      <c r="F11" s="26" t="s">
        <v>2049</v>
      </c>
      <c r="G11" s="43" t="str">
        <f t="shared" si="0"/>
        <v>2585678100262_4</v>
      </c>
      <c r="H11" t="str">
        <f t="shared" si="1"/>
        <v>COO6187A08</v>
      </c>
      <c r="J11" t="s">
        <v>740</v>
      </c>
      <c r="O11" t="str">
        <f>IF(VLOOKUP(Calcs!E8,$D$4:$H$291,4,FALSE)="EVALUATE","EVALUATE","")</f>
        <v/>
      </c>
    </row>
    <row r="12" spans="2:15">
      <c r="B12" t="s">
        <v>741</v>
      </c>
      <c r="D12" s="28" t="s">
        <v>1029</v>
      </c>
      <c r="E12" s="29">
        <v>258567810002</v>
      </c>
      <c r="F12" s="28" t="s">
        <v>2041</v>
      </c>
      <c r="G12" s="43" t="str">
        <f t="shared" si="0"/>
        <v>2585678100021_1</v>
      </c>
      <c r="H12" t="str">
        <f t="shared" si="1"/>
        <v>COO6187A09</v>
      </c>
      <c r="J12" t="s">
        <v>741</v>
      </c>
      <c r="O12" t="str">
        <f>IF(VLOOKUP(Calcs!E9,$D$4:$H$291,4,FALSE)="EVALUATE","EVALUATE","")</f>
        <v/>
      </c>
    </row>
    <row r="13" spans="2:15">
      <c r="B13" t="s">
        <v>742</v>
      </c>
      <c r="D13" s="28" t="s">
        <v>1030</v>
      </c>
      <c r="E13" s="29">
        <v>258567810002</v>
      </c>
      <c r="F13" s="28" t="s">
        <v>2043</v>
      </c>
      <c r="G13" s="43" t="str">
        <f t="shared" si="0"/>
        <v>2585678100021_2</v>
      </c>
      <c r="H13" t="str">
        <f t="shared" si="1"/>
        <v>COO6187A10</v>
      </c>
      <c r="J13" t="s">
        <v>742</v>
      </c>
      <c r="O13" t="str">
        <f>IF(VLOOKUP(Calcs!E10,$D$4:$H$291,4,FALSE)="EVALUATE","EVALUATE","")</f>
        <v/>
      </c>
    </row>
    <row r="14" spans="2:15">
      <c r="B14" t="s">
        <v>743</v>
      </c>
      <c r="D14" s="28" t="s">
        <v>1031</v>
      </c>
      <c r="E14" s="29">
        <v>258567810002</v>
      </c>
      <c r="F14" s="28" t="s">
        <v>2044</v>
      </c>
      <c r="G14" s="43" t="str">
        <f t="shared" si="0"/>
        <v>2585678100021_3</v>
      </c>
      <c r="H14" t="str">
        <f t="shared" si="1"/>
        <v>COO6187A11</v>
      </c>
      <c r="J14" t="s">
        <v>743</v>
      </c>
      <c r="O14" t="str">
        <f>IF(VLOOKUP(Calcs!E11,$D$4:$H$291,4,FALSE)="EVALUATE","EVALUATE","")</f>
        <v/>
      </c>
    </row>
    <row r="15" spans="2:15">
      <c r="B15" t="s">
        <v>744</v>
      </c>
      <c r="D15" s="28" t="s">
        <v>1032</v>
      </c>
      <c r="E15" s="29">
        <v>258567810002</v>
      </c>
      <c r="F15" s="28" t="s">
        <v>2045</v>
      </c>
      <c r="G15" s="43" t="str">
        <f t="shared" si="0"/>
        <v>2585678100021_4</v>
      </c>
      <c r="H15" t="str">
        <f t="shared" si="1"/>
        <v>COO6187A12</v>
      </c>
      <c r="J15" t="s">
        <v>744</v>
      </c>
      <c r="O15" t="str">
        <f>IF(VLOOKUP(Calcs!E12,$D$4:$H$291,4,FALSE)="EVALUATE","EVALUATE","")</f>
        <v/>
      </c>
    </row>
    <row r="16" spans="2:15">
      <c r="B16" t="s">
        <v>745</v>
      </c>
      <c r="D16" s="28" t="s">
        <v>1033</v>
      </c>
      <c r="E16" s="29">
        <v>258567810002</v>
      </c>
      <c r="F16" s="28" t="s">
        <v>2046</v>
      </c>
      <c r="G16" s="43" t="str">
        <f t="shared" si="0"/>
        <v>2585678100022_1</v>
      </c>
      <c r="H16" t="str">
        <f t="shared" si="1"/>
        <v>COO6187A13</v>
      </c>
      <c r="J16" t="s">
        <v>745</v>
      </c>
      <c r="O16" t="str">
        <f>IF(VLOOKUP(Calcs!E13,$D$4:$H$291,4,FALSE)="EVALUATE","EVALUATE","")</f>
        <v/>
      </c>
    </row>
    <row r="17" spans="2:15">
      <c r="B17" t="s">
        <v>746</v>
      </c>
      <c r="D17" s="28" t="s">
        <v>1034</v>
      </c>
      <c r="E17" s="29">
        <v>258567810002</v>
      </c>
      <c r="F17" s="28" t="s">
        <v>2047</v>
      </c>
      <c r="G17" s="43" t="str">
        <f t="shared" si="0"/>
        <v>2585678100022_2</v>
      </c>
      <c r="H17" t="str">
        <f t="shared" si="1"/>
        <v>COO6187A14</v>
      </c>
      <c r="J17" t="s">
        <v>746</v>
      </c>
      <c r="O17" t="str">
        <f>IF(VLOOKUP(Calcs!E14,$D$4:$H$291,4,FALSE)="EVALUATE","EVALUATE","")</f>
        <v/>
      </c>
    </row>
    <row r="18" spans="2:15">
      <c r="B18" t="s">
        <v>747</v>
      </c>
      <c r="D18" s="28" t="s">
        <v>1035</v>
      </c>
      <c r="E18" s="29">
        <v>258567810002</v>
      </c>
      <c r="F18" s="28" t="s">
        <v>2048</v>
      </c>
      <c r="G18" s="43" t="str">
        <f t="shared" si="0"/>
        <v>2585678100022_3</v>
      </c>
      <c r="H18" t="str">
        <f t="shared" si="1"/>
        <v>COO6187A15</v>
      </c>
      <c r="J18" t="s">
        <v>747</v>
      </c>
      <c r="O18" t="str">
        <f>IF(VLOOKUP(Calcs!E15,$D$4:$H$291,4,FALSE)="EVALUATE","EVALUATE","")</f>
        <v/>
      </c>
    </row>
    <row r="19" spans="2:15">
      <c r="B19" t="s">
        <v>748</v>
      </c>
      <c r="D19" s="30" t="s">
        <v>1036</v>
      </c>
      <c r="E19" s="29">
        <v>258567810002</v>
      </c>
      <c r="F19" s="28" t="s">
        <v>2049</v>
      </c>
      <c r="G19" s="43" t="str">
        <f t="shared" si="0"/>
        <v>2585678100022_4</v>
      </c>
      <c r="H19" t="str">
        <f t="shared" si="1"/>
        <v>COO6187A16</v>
      </c>
      <c r="J19" t="s">
        <v>748</v>
      </c>
      <c r="O19" t="str">
        <f>IF(VLOOKUP(Calcs!E16,$D$4:$H$291,4,FALSE)="EVALUATE","EVALUATE","")</f>
        <v/>
      </c>
    </row>
    <row r="20" spans="2:15">
      <c r="B20" t="s">
        <v>749</v>
      </c>
      <c r="D20" s="31" t="s">
        <v>1141</v>
      </c>
      <c r="E20" s="27">
        <v>258567810016</v>
      </c>
      <c r="F20" s="26" t="s">
        <v>2041</v>
      </c>
      <c r="G20" s="43" t="str">
        <f t="shared" si="0"/>
        <v>2585678100161_1</v>
      </c>
      <c r="H20" t="str">
        <f t="shared" si="1"/>
        <v>COO6187A17</v>
      </c>
      <c r="J20" t="s">
        <v>749</v>
      </c>
      <c r="O20" t="str">
        <f>IF(VLOOKUP(Calcs!E17,$D$4:$H$291,4,FALSE)="EVALUATE","EVALUATE","")</f>
        <v/>
      </c>
    </row>
    <row r="21" spans="2:15">
      <c r="B21" t="s">
        <v>750</v>
      </c>
      <c r="D21" s="26" t="s">
        <v>1142</v>
      </c>
      <c r="E21" s="27">
        <v>258567810016</v>
      </c>
      <c r="F21" s="26" t="s">
        <v>2043</v>
      </c>
      <c r="G21" s="43" t="str">
        <f t="shared" si="0"/>
        <v>2585678100161_2</v>
      </c>
      <c r="H21" t="str">
        <f t="shared" si="1"/>
        <v>COO6187A18</v>
      </c>
      <c r="J21" t="s">
        <v>750</v>
      </c>
      <c r="O21" t="str">
        <f>IF(VLOOKUP(Calcs!E18,$D$4:$H$291,4,FALSE)="EVALUATE","EVALUATE","")</f>
        <v/>
      </c>
    </row>
    <row r="22" spans="2:15">
      <c r="B22" t="s">
        <v>751</v>
      </c>
      <c r="D22" s="31" t="s">
        <v>1143</v>
      </c>
      <c r="E22" s="27">
        <v>258567810016</v>
      </c>
      <c r="F22" s="26" t="s">
        <v>2044</v>
      </c>
      <c r="G22" s="43" t="str">
        <f t="shared" si="0"/>
        <v>2585678100161_3</v>
      </c>
      <c r="H22" t="str">
        <f t="shared" si="1"/>
        <v>COO6187A19</v>
      </c>
      <c r="J22" t="s">
        <v>751</v>
      </c>
      <c r="O22" t="str">
        <f>IF(VLOOKUP(Calcs!E19,$D$4:$H$291,4,FALSE)="EVALUATE","EVALUATE","")</f>
        <v/>
      </c>
    </row>
    <row r="23" spans="2:15">
      <c r="B23" t="s">
        <v>752</v>
      </c>
      <c r="D23" s="26" t="s">
        <v>1144</v>
      </c>
      <c r="E23" s="27">
        <v>258567810016</v>
      </c>
      <c r="F23" s="26" t="s">
        <v>2045</v>
      </c>
      <c r="G23" s="43" t="str">
        <f t="shared" si="0"/>
        <v>2585678100161_4</v>
      </c>
      <c r="H23" t="str">
        <f t="shared" si="1"/>
        <v>COO6187A20</v>
      </c>
      <c r="J23" t="s">
        <v>752</v>
      </c>
      <c r="O23" t="str">
        <f>IF(VLOOKUP(Calcs!E20,$D$4:$H$291,4,FALSE)="EVALUATE","EVALUATE","")</f>
        <v/>
      </c>
    </row>
    <row r="24" spans="2:15">
      <c r="B24" t="s">
        <v>753</v>
      </c>
      <c r="D24" s="26" t="s">
        <v>1145</v>
      </c>
      <c r="E24" s="27">
        <v>258567810016</v>
      </c>
      <c r="F24" s="26" t="s">
        <v>2046</v>
      </c>
      <c r="G24" s="43" t="str">
        <f t="shared" si="0"/>
        <v>2585678100162_1</v>
      </c>
      <c r="H24" t="str">
        <f t="shared" si="1"/>
        <v>COO6187A21</v>
      </c>
      <c r="J24" t="s">
        <v>753</v>
      </c>
      <c r="O24" t="str">
        <f>IF(VLOOKUP(Calcs!E21,$D$4:$H$291,4,FALSE)="EVALUATE","EVALUATE","")</f>
        <v/>
      </c>
    </row>
    <row r="25" spans="2:15">
      <c r="B25" t="s">
        <v>754</v>
      </c>
      <c r="D25" s="26" t="s">
        <v>1146</v>
      </c>
      <c r="E25" s="27">
        <v>258567810016</v>
      </c>
      <c r="F25" s="26" t="s">
        <v>2047</v>
      </c>
      <c r="G25" s="43" t="str">
        <f t="shared" si="0"/>
        <v>2585678100162_2</v>
      </c>
      <c r="H25" t="str">
        <f t="shared" si="1"/>
        <v>COO6187A22</v>
      </c>
      <c r="J25" t="s">
        <v>754</v>
      </c>
      <c r="O25" t="str">
        <f>IF(VLOOKUP(Calcs!E22,$D$4:$H$291,4,FALSE)="EVALUATE","EVALUATE","")</f>
        <v/>
      </c>
    </row>
    <row r="26" spans="2:15">
      <c r="B26" t="s">
        <v>755</v>
      </c>
      <c r="D26" s="26" t="s">
        <v>1147</v>
      </c>
      <c r="E26" s="27">
        <v>258567810016</v>
      </c>
      <c r="F26" s="26" t="s">
        <v>2048</v>
      </c>
      <c r="G26" s="43" t="str">
        <f t="shared" si="0"/>
        <v>2585678100162_3</v>
      </c>
      <c r="H26" t="str">
        <f t="shared" si="1"/>
        <v>COO6187A23</v>
      </c>
      <c r="J26" t="s">
        <v>755</v>
      </c>
      <c r="O26" t="str">
        <f>IF(VLOOKUP(Calcs!E23,$D$4:$H$291,4,FALSE)="EVALUATE","EVALUATE","")</f>
        <v/>
      </c>
    </row>
    <row r="27" spans="2:15">
      <c r="B27" t="s">
        <v>756</v>
      </c>
      <c r="D27" s="26" t="s">
        <v>1148</v>
      </c>
      <c r="E27" s="27">
        <v>258567810016</v>
      </c>
      <c r="F27" s="26" t="s">
        <v>2049</v>
      </c>
      <c r="G27" s="43" t="str">
        <f t="shared" si="0"/>
        <v>2585678100162_4</v>
      </c>
      <c r="H27" t="str">
        <f t="shared" si="1"/>
        <v>COO6187A24</v>
      </c>
      <c r="J27" t="s">
        <v>756</v>
      </c>
      <c r="O27" t="str">
        <f>IF(VLOOKUP(Calcs!E24,$D$4:$H$291,4,FALSE)="EVALUATE","EVALUATE","")</f>
        <v/>
      </c>
    </row>
    <row r="28" spans="2:15">
      <c r="B28" t="s">
        <v>757</v>
      </c>
      <c r="D28" s="28" t="s">
        <v>1021</v>
      </c>
      <c r="E28" s="29">
        <v>258567810001</v>
      </c>
      <c r="F28" s="28" t="s">
        <v>2041</v>
      </c>
      <c r="G28" s="43" t="str">
        <f t="shared" si="0"/>
        <v>2585678100011_1</v>
      </c>
      <c r="H28" t="str">
        <f t="shared" si="1"/>
        <v>COO6187A25</v>
      </c>
      <c r="J28" t="s">
        <v>757</v>
      </c>
      <c r="O28" t="str">
        <f>IF(VLOOKUP(Calcs!E25,$D$4:$H$291,4,FALSE)="EVALUATE","EVALUATE","")</f>
        <v/>
      </c>
    </row>
    <row r="29" spans="2:15">
      <c r="B29" t="s">
        <v>758</v>
      </c>
      <c r="D29" s="30" t="s">
        <v>1022</v>
      </c>
      <c r="E29" s="29">
        <v>258567810001</v>
      </c>
      <c r="F29" s="28" t="s">
        <v>2043</v>
      </c>
      <c r="G29" s="43" t="str">
        <f t="shared" si="0"/>
        <v>2585678100011_2</v>
      </c>
      <c r="H29" t="str">
        <f t="shared" si="1"/>
        <v>COO6187A26</v>
      </c>
      <c r="J29" t="s">
        <v>758</v>
      </c>
      <c r="O29" t="str">
        <f>IF(VLOOKUP(Calcs!E26,$D$4:$H$291,4,FALSE)="EVALUATE","EVALUATE","")</f>
        <v/>
      </c>
    </row>
    <row r="30" spans="2:15">
      <c r="B30" t="s">
        <v>759</v>
      </c>
      <c r="D30" s="30" t="s">
        <v>1023</v>
      </c>
      <c r="E30" s="29">
        <v>258567810001</v>
      </c>
      <c r="F30" s="28" t="s">
        <v>2044</v>
      </c>
      <c r="G30" s="43" t="str">
        <f t="shared" si="0"/>
        <v>2585678100011_3</v>
      </c>
      <c r="H30" t="str">
        <f t="shared" si="1"/>
        <v>COO6187A27</v>
      </c>
      <c r="J30" t="s">
        <v>759</v>
      </c>
      <c r="O30" t="str">
        <f>IF(VLOOKUP(Calcs!E27,$D$4:$H$291,4,FALSE)="EVALUATE","EVALUATE","")</f>
        <v/>
      </c>
    </row>
    <row r="31" spans="2:15">
      <c r="B31" t="s">
        <v>760</v>
      </c>
      <c r="D31" s="30" t="s">
        <v>1024</v>
      </c>
      <c r="E31" s="29">
        <v>258567810001</v>
      </c>
      <c r="F31" s="28" t="s">
        <v>2045</v>
      </c>
      <c r="G31" s="43" t="str">
        <f t="shared" si="0"/>
        <v>2585678100011_4</v>
      </c>
      <c r="H31" t="str">
        <f t="shared" si="1"/>
        <v>COO6187A28</v>
      </c>
      <c r="J31" t="s">
        <v>760</v>
      </c>
      <c r="O31" t="str">
        <f>IF(VLOOKUP(Calcs!E28,$D$4:$H$291,4,FALSE)="EVALUATE","EVALUATE","")</f>
        <v/>
      </c>
    </row>
    <row r="32" spans="2:15">
      <c r="B32" t="s">
        <v>761</v>
      </c>
      <c r="D32" s="28" t="s">
        <v>1025</v>
      </c>
      <c r="E32" s="29">
        <v>258567810001</v>
      </c>
      <c r="F32" s="28" t="s">
        <v>2046</v>
      </c>
      <c r="G32" s="43" t="str">
        <f t="shared" si="0"/>
        <v>2585678100012_1</v>
      </c>
      <c r="H32" t="str">
        <f t="shared" si="1"/>
        <v>COO6187A29</v>
      </c>
      <c r="J32" t="s">
        <v>761</v>
      </c>
      <c r="O32" t="str">
        <f>IF(VLOOKUP(Calcs!E29,$D$4:$H$291,4,FALSE)="EVALUATE","EVALUATE","")</f>
        <v/>
      </c>
    </row>
    <row r="33" spans="2:15">
      <c r="B33" t="s">
        <v>762</v>
      </c>
      <c r="D33" s="28" t="s">
        <v>1026</v>
      </c>
      <c r="E33" s="29">
        <v>258567810001</v>
      </c>
      <c r="F33" s="28" t="s">
        <v>2047</v>
      </c>
      <c r="G33" s="43" t="str">
        <f t="shared" si="0"/>
        <v>2585678100012_2</v>
      </c>
      <c r="H33" t="str">
        <f t="shared" si="1"/>
        <v>COO6187A30</v>
      </c>
      <c r="J33" t="s">
        <v>762</v>
      </c>
      <c r="O33" t="str">
        <f>IF(VLOOKUP(Calcs!E30,$D$4:$H$291,4,FALSE)="EVALUATE","EVALUATE","")</f>
        <v/>
      </c>
    </row>
    <row r="34" spans="2:15">
      <c r="B34" t="s">
        <v>763</v>
      </c>
      <c r="D34" s="30" t="s">
        <v>1027</v>
      </c>
      <c r="E34" s="29">
        <v>258567810001</v>
      </c>
      <c r="F34" s="28" t="s">
        <v>2048</v>
      </c>
      <c r="G34" s="43" t="str">
        <f t="shared" si="0"/>
        <v>2585678100012_3</v>
      </c>
      <c r="H34" t="str">
        <f t="shared" si="1"/>
        <v>COO6187A31</v>
      </c>
      <c r="J34" t="s">
        <v>763</v>
      </c>
      <c r="O34" t="str">
        <f>IF(VLOOKUP(Calcs!E31,$D$4:$H$291,4,FALSE)="EVALUATE","EVALUATE","")</f>
        <v/>
      </c>
    </row>
    <row r="35" spans="2:15">
      <c r="B35" t="s">
        <v>764</v>
      </c>
      <c r="D35" s="30" t="s">
        <v>1028</v>
      </c>
      <c r="E35" s="29">
        <v>258567810001</v>
      </c>
      <c r="F35" s="28" t="s">
        <v>2049</v>
      </c>
      <c r="G35" s="43" t="str">
        <f t="shared" si="0"/>
        <v>2585678100012_4</v>
      </c>
      <c r="H35" t="str">
        <f t="shared" si="1"/>
        <v>COO6187A32</v>
      </c>
      <c r="J35" t="s">
        <v>764</v>
      </c>
      <c r="O35" t="str">
        <f>IF(VLOOKUP(Calcs!E32,$D$4:$H$291,4,FALSE)="EVALUATE","EVALUATE","")</f>
        <v/>
      </c>
    </row>
    <row r="36" spans="2:15">
      <c r="B36" t="s">
        <v>765</v>
      </c>
      <c r="D36" s="26" t="s">
        <v>1045</v>
      </c>
      <c r="E36" s="27">
        <v>258567810004</v>
      </c>
      <c r="F36" s="26" t="s">
        <v>2041</v>
      </c>
      <c r="G36" s="43" t="str">
        <f t="shared" si="0"/>
        <v>2585678100041_1</v>
      </c>
      <c r="H36" t="str">
        <f t="shared" si="1"/>
        <v>COO6187A33</v>
      </c>
      <c r="J36" t="s">
        <v>765</v>
      </c>
      <c r="O36" t="str">
        <f>IF(VLOOKUP(Calcs!E33,$D$4:$H$291,4,FALSE)="EVALUATE","EVALUATE","")</f>
        <v/>
      </c>
    </row>
    <row r="37" spans="2:15">
      <c r="B37" t="s">
        <v>766</v>
      </c>
      <c r="D37" s="26" t="s">
        <v>1046</v>
      </c>
      <c r="E37" s="27">
        <v>258567810004</v>
      </c>
      <c r="F37" s="26" t="s">
        <v>2043</v>
      </c>
      <c r="G37" s="43" t="str">
        <f t="shared" si="0"/>
        <v>2585678100041_2</v>
      </c>
      <c r="H37" t="str">
        <f t="shared" si="1"/>
        <v>COO6187A34</v>
      </c>
      <c r="J37" t="s">
        <v>766</v>
      </c>
      <c r="O37" t="str">
        <f>IF(VLOOKUP(Calcs!E34,$D$4:$H$291,4,FALSE)="EVALUATE","EVALUATE","")</f>
        <v/>
      </c>
    </row>
    <row r="38" spans="2:15">
      <c r="B38" t="s">
        <v>767</v>
      </c>
      <c r="D38" s="26" t="s">
        <v>1047</v>
      </c>
      <c r="E38" s="27">
        <v>258567810004</v>
      </c>
      <c r="F38" s="26" t="s">
        <v>2044</v>
      </c>
      <c r="G38" s="43" t="str">
        <f t="shared" si="0"/>
        <v>2585678100041_3</v>
      </c>
      <c r="H38" t="str">
        <f t="shared" si="1"/>
        <v>COO6187A35</v>
      </c>
      <c r="J38" t="s">
        <v>767</v>
      </c>
      <c r="O38" t="str">
        <f>IF(VLOOKUP(Calcs!E35,$D$4:$H$291,4,FALSE)="EVALUATE","EVALUATE","")</f>
        <v/>
      </c>
    </row>
    <row r="39" spans="2:15">
      <c r="B39" t="s">
        <v>768</v>
      </c>
      <c r="D39" s="26" t="s">
        <v>1048</v>
      </c>
      <c r="E39" s="27">
        <v>258567810004</v>
      </c>
      <c r="F39" s="26" t="s">
        <v>2045</v>
      </c>
      <c r="G39" s="43" t="str">
        <f t="shared" si="0"/>
        <v>2585678100041_4</v>
      </c>
      <c r="H39" t="str">
        <f t="shared" si="1"/>
        <v>COO6187A36</v>
      </c>
      <c r="J39" t="s">
        <v>768</v>
      </c>
      <c r="O39" t="str">
        <f>IF(VLOOKUP(Calcs!E36,$D$4:$H$291,4,FALSE)="EVALUATE","EVALUATE","")</f>
        <v/>
      </c>
    </row>
    <row r="40" spans="2:15">
      <c r="B40" t="s">
        <v>769</v>
      </c>
      <c r="D40" s="26" t="s">
        <v>1049</v>
      </c>
      <c r="E40" s="27">
        <v>258567810004</v>
      </c>
      <c r="F40" s="26" t="s">
        <v>2046</v>
      </c>
      <c r="G40" s="43" t="str">
        <f t="shared" si="0"/>
        <v>2585678100042_1</v>
      </c>
      <c r="H40" t="str">
        <f t="shared" si="1"/>
        <v>COO6187A37</v>
      </c>
      <c r="J40" t="s">
        <v>769</v>
      </c>
      <c r="O40" t="str">
        <f>IF(VLOOKUP(Calcs!E37,$D$4:$H$291,4,FALSE)="EVALUATE","EVALUATE","")</f>
        <v/>
      </c>
    </row>
    <row r="41" spans="2:15">
      <c r="B41" t="s">
        <v>770</v>
      </c>
      <c r="D41" s="26" t="s">
        <v>1050</v>
      </c>
      <c r="E41" s="27">
        <v>258567810004</v>
      </c>
      <c r="F41" s="26" t="s">
        <v>2047</v>
      </c>
      <c r="G41" s="43" t="str">
        <f t="shared" si="0"/>
        <v>2585678100042_2</v>
      </c>
      <c r="H41" t="str">
        <f t="shared" si="1"/>
        <v>COO6187A38</v>
      </c>
      <c r="J41" t="s">
        <v>770</v>
      </c>
      <c r="O41" t="str">
        <f>IF(VLOOKUP(Calcs!E38,$D$4:$H$291,4,FALSE)="EVALUATE","EVALUATE","")</f>
        <v/>
      </c>
    </row>
    <row r="42" spans="2:15">
      <c r="B42" t="s">
        <v>771</v>
      </c>
      <c r="D42" s="26" t="s">
        <v>1051</v>
      </c>
      <c r="E42" s="27">
        <v>258567810004</v>
      </c>
      <c r="F42" s="26" t="s">
        <v>2048</v>
      </c>
      <c r="G42" s="43" t="str">
        <f t="shared" si="0"/>
        <v>2585678100042_3</v>
      </c>
      <c r="H42" t="str">
        <f t="shared" si="1"/>
        <v>COO6187A39</v>
      </c>
      <c r="J42" t="s">
        <v>771</v>
      </c>
      <c r="O42" t="str">
        <f>IF(VLOOKUP(Calcs!E39,$D$4:$H$291,4,FALSE)="EVALUATE","EVALUATE","")</f>
        <v/>
      </c>
    </row>
    <row r="43" spans="2:15">
      <c r="B43" t="s">
        <v>772</v>
      </c>
      <c r="D43" s="26" t="s">
        <v>1052</v>
      </c>
      <c r="E43" s="27">
        <v>258567810004</v>
      </c>
      <c r="F43" s="26" t="s">
        <v>2049</v>
      </c>
      <c r="G43" s="43" t="str">
        <f t="shared" si="0"/>
        <v>2585678100042_4</v>
      </c>
      <c r="H43" t="str">
        <f t="shared" si="1"/>
        <v>COO6187A40</v>
      </c>
      <c r="J43" t="s">
        <v>772</v>
      </c>
      <c r="O43" t="str">
        <f>IF(VLOOKUP(Calcs!E40,$D$4:$H$291,4,FALSE)="EVALUATE","EVALUATE","")</f>
        <v/>
      </c>
    </row>
    <row r="44" spans="2:15">
      <c r="B44" t="s">
        <v>773</v>
      </c>
      <c r="D44" s="28" t="s">
        <v>1285</v>
      </c>
      <c r="E44" s="29">
        <v>258567810036</v>
      </c>
      <c r="F44" s="28" t="s">
        <v>2041</v>
      </c>
      <c r="G44" s="43" t="str">
        <f t="shared" si="0"/>
        <v>2585678100361_1</v>
      </c>
      <c r="H44" t="str">
        <f t="shared" si="1"/>
        <v>COO6187A41</v>
      </c>
      <c r="J44" t="s">
        <v>773</v>
      </c>
      <c r="O44" t="str">
        <f>IF(VLOOKUP(Calcs!E41,$D$4:$H$291,4,FALSE)="EVALUATE","EVALUATE","")</f>
        <v/>
      </c>
    </row>
    <row r="45" spans="2:15">
      <c r="B45" t="s">
        <v>774</v>
      </c>
      <c r="D45" s="28" t="s">
        <v>1286</v>
      </c>
      <c r="E45" s="29">
        <v>258567810036</v>
      </c>
      <c r="F45" s="28" t="s">
        <v>2043</v>
      </c>
      <c r="G45" s="43" t="str">
        <f t="shared" si="0"/>
        <v>2585678100361_2</v>
      </c>
      <c r="H45" t="str">
        <f t="shared" si="1"/>
        <v>COO6187A42</v>
      </c>
      <c r="J45" t="s">
        <v>774</v>
      </c>
      <c r="O45" t="str">
        <f>IF(VLOOKUP(Calcs!E42,$D$4:$H$291,4,FALSE)="EVALUATE","EVALUATE","")</f>
        <v/>
      </c>
    </row>
    <row r="46" spans="2:15">
      <c r="B46" t="s">
        <v>775</v>
      </c>
      <c r="D46" s="28" t="s">
        <v>1287</v>
      </c>
      <c r="E46" s="29">
        <v>258567810036</v>
      </c>
      <c r="F46" s="28" t="s">
        <v>2044</v>
      </c>
      <c r="G46" s="43" t="str">
        <f t="shared" si="0"/>
        <v>2585678100361_3</v>
      </c>
      <c r="H46" t="str">
        <f t="shared" si="1"/>
        <v>COO6187A43</v>
      </c>
      <c r="J46" t="s">
        <v>775</v>
      </c>
      <c r="O46" t="str">
        <f>IF(VLOOKUP(Calcs!E43,$D$4:$H$291,4,FALSE)="EVALUATE","EVALUATE","")</f>
        <v/>
      </c>
    </row>
    <row r="47" spans="2:15">
      <c r="B47" t="s">
        <v>776</v>
      </c>
      <c r="D47" s="28" t="s">
        <v>1288</v>
      </c>
      <c r="E47" s="29">
        <v>258567810036</v>
      </c>
      <c r="F47" s="28" t="s">
        <v>2045</v>
      </c>
      <c r="G47" s="43" t="str">
        <f t="shared" si="0"/>
        <v>2585678100361_4</v>
      </c>
      <c r="H47" t="str">
        <f t="shared" si="1"/>
        <v>COO6187A44</v>
      </c>
      <c r="J47" t="s">
        <v>776</v>
      </c>
      <c r="O47" t="str">
        <f>IF(VLOOKUP(Calcs!E44,$D$4:$H$291,4,FALSE)="EVALUATE","EVALUATE","")</f>
        <v/>
      </c>
    </row>
    <row r="48" spans="2:15">
      <c r="B48" t="s">
        <v>777</v>
      </c>
      <c r="D48" s="28" t="s">
        <v>1289</v>
      </c>
      <c r="E48" s="29">
        <v>258567810036</v>
      </c>
      <c r="F48" s="28" t="s">
        <v>2046</v>
      </c>
      <c r="G48" s="43" t="str">
        <f t="shared" si="0"/>
        <v>2585678100362_1</v>
      </c>
      <c r="H48" t="str">
        <f t="shared" si="1"/>
        <v>COO6187A45</v>
      </c>
      <c r="J48" t="s">
        <v>777</v>
      </c>
      <c r="O48" t="str">
        <f>IF(VLOOKUP(Calcs!E45,$D$4:$H$291,4,FALSE)="EVALUATE","EVALUATE","")</f>
        <v/>
      </c>
    </row>
    <row r="49" spans="2:15">
      <c r="B49" t="s">
        <v>778</v>
      </c>
      <c r="D49" s="28" t="s">
        <v>1290</v>
      </c>
      <c r="E49" s="29">
        <v>258567810036</v>
      </c>
      <c r="F49" s="28" t="s">
        <v>2047</v>
      </c>
      <c r="G49" s="43" t="str">
        <f t="shared" si="0"/>
        <v>2585678100362_2</v>
      </c>
      <c r="H49" t="str">
        <f t="shared" si="1"/>
        <v>COO6187A46</v>
      </c>
      <c r="J49" t="s">
        <v>778</v>
      </c>
      <c r="O49" t="str">
        <f>IF(VLOOKUP(Calcs!E46,$D$4:$H$291,4,FALSE)="EVALUATE","EVALUATE","")</f>
        <v/>
      </c>
    </row>
    <row r="50" spans="2:15">
      <c r="B50" t="s">
        <v>779</v>
      </c>
      <c r="D50" s="28" t="s">
        <v>1291</v>
      </c>
      <c r="E50" s="29">
        <v>258567810036</v>
      </c>
      <c r="F50" s="28" t="s">
        <v>2048</v>
      </c>
      <c r="G50" s="43" t="str">
        <f t="shared" si="0"/>
        <v>2585678100362_3</v>
      </c>
      <c r="H50" t="str">
        <f t="shared" si="1"/>
        <v>COO6187A47</v>
      </c>
      <c r="J50" t="s">
        <v>779</v>
      </c>
      <c r="O50" t="str">
        <f>IF(VLOOKUP(Calcs!E47,$D$4:$H$291,4,FALSE)="EVALUATE","EVALUATE","")</f>
        <v/>
      </c>
    </row>
    <row r="51" spans="2:15">
      <c r="B51" t="s">
        <v>780</v>
      </c>
      <c r="D51" s="28" t="s">
        <v>1292</v>
      </c>
      <c r="E51" s="29">
        <v>258567810036</v>
      </c>
      <c r="F51" s="28" t="s">
        <v>2049</v>
      </c>
      <c r="G51" s="43" t="str">
        <f t="shared" si="0"/>
        <v>2585678100362_4</v>
      </c>
      <c r="H51" t="str">
        <f t="shared" si="1"/>
        <v>COO6187A48</v>
      </c>
      <c r="J51" t="s">
        <v>780</v>
      </c>
      <c r="O51" t="str">
        <f>IF(VLOOKUP(Calcs!E48,$D$4:$H$291,4,FALSE)="EVALUATE","EVALUATE","")</f>
        <v/>
      </c>
    </row>
    <row r="52" spans="2:15">
      <c r="B52" t="s">
        <v>781</v>
      </c>
      <c r="D52" s="32" t="s">
        <v>1189</v>
      </c>
      <c r="E52" s="33">
        <v>258567810022</v>
      </c>
      <c r="F52" s="32" t="s">
        <v>2050</v>
      </c>
      <c r="G52" s="43" t="str">
        <f t="shared" si="0"/>
        <v>2585678100221_1</v>
      </c>
      <c r="H52" t="str">
        <f t="shared" si="1"/>
        <v>COO6187A49</v>
      </c>
      <c r="J52" t="s">
        <v>781</v>
      </c>
      <c r="O52" t="str">
        <f>IF(VLOOKUP(Calcs!E49,$D$4:$H$291,4,FALSE)="EVALUATE","EVALUATE","")</f>
        <v/>
      </c>
    </row>
    <row r="53" spans="2:15">
      <c r="B53" t="s">
        <v>782</v>
      </c>
      <c r="D53" s="32" t="s">
        <v>1190</v>
      </c>
      <c r="E53" s="33">
        <v>258567810022</v>
      </c>
      <c r="F53" s="32" t="s">
        <v>2051</v>
      </c>
      <c r="G53" s="43" t="str">
        <f t="shared" si="0"/>
        <v>2585678100221_2</v>
      </c>
      <c r="H53" t="str">
        <f t="shared" si="1"/>
        <v>COO6187A50</v>
      </c>
      <c r="J53" t="s">
        <v>782</v>
      </c>
      <c r="O53" t="str">
        <f>IF(VLOOKUP(Calcs!E50,$D$4:$H$291,4,FALSE)="EVALUATE","EVALUATE","")</f>
        <v/>
      </c>
    </row>
    <row r="54" spans="2:15">
      <c r="B54" t="s">
        <v>783</v>
      </c>
      <c r="D54" s="32" t="s">
        <v>1191</v>
      </c>
      <c r="E54" s="33">
        <v>258567810022</v>
      </c>
      <c r="F54" s="32" t="s">
        <v>2052</v>
      </c>
      <c r="G54" s="43" t="str">
        <f t="shared" si="0"/>
        <v>2585678100221_3</v>
      </c>
      <c r="H54" t="str">
        <f t="shared" si="1"/>
        <v>COO6187A51</v>
      </c>
      <c r="J54" t="s">
        <v>783</v>
      </c>
      <c r="O54" t="str">
        <f>IF(VLOOKUP(Calcs!E51,$D$4:$H$291,4,FALSE)="EVALUATE","EVALUATE","")</f>
        <v/>
      </c>
    </row>
    <row r="55" spans="2:15">
      <c r="B55" t="s">
        <v>784</v>
      </c>
      <c r="D55" s="32" t="s">
        <v>1192</v>
      </c>
      <c r="E55" s="33">
        <v>258567810022</v>
      </c>
      <c r="F55" s="32" t="s">
        <v>2053</v>
      </c>
      <c r="G55" s="43" t="str">
        <f t="shared" si="0"/>
        <v>2585678100221_4</v>
      </c>
      <c r="H55" t="str">
        <f t="shared" si="1"/>
        <v>COO6187A52</v>
      </c>
      <c r="J55" t="s">
        <v>784</v>
      </c>
      <c r="O55" t="str">
        <f>IF(VLOOKUP(Calcs!E52,$D$4:$H$291,4,FALSE)="EVALUATE","EVALUATE","")</f>
        <v/>
      </c>
    </row>
    <row r="56" spans="2:15">
      <c r="B56" t="s">
        <v>785</v>
      </c>
      <c r="D56" s="32" t="s">
        <v>1193</v>
      </c>
      <c r="E56" s="33">
        <v>258567810022</v>
      </c>
      <c r="F56" s="32" t="s">
        <v>2054</v>
      </c>
      <c r="G56" s="43" t="str">
        <f t="shared" si="0"/>
        <v>2585678100222_1</v>
      </c>
      <c r="H56" t="str">
        <f t="shared" si="1"/>
        <v>COO6187A53</v>
      </c>
      <c r="J56" t="s">
        <v>785</v>
      </c>
      <c r="O56" t="str">
        <f>IF(VLOOKUP(Calcs!E53,$D$4:$H$291,4,FALSE)="EVALUATE","EVALUATE","")</f>
        <v/>
      </c>
    </row>
    <row r="57" spans="2:15">
      <c r="B57" t="s">
        <v>786</v>
      </c>
      <c r="D57" s="32" t="s">
        <v>1194</v>
      </c>
      <c r="E57" s="33">
        <v>258567810022</v>
      </c>
      <c r="F57" s="32" t="s">
        <v>2055</v>
      </c>
      <c r="G57" s="43" t="str">
        <f t="shared" si="0"/>
        <v>2585678100222_2</v>
      </c>
      <c r="H57" t="str">
        <f t="shared" si="1"/>
        <v>COO6187A54</v>
      </c>
      <c r="J57" t="s">
        <v>786</v>
      </c>
      <c r="O57" t="str">
        <f>IF(VLOOKUP(Calcs!E54,$D$4:$H$291,4,FALSE)="EVALUATE","EVALUATE","")</f>
        <v/>
      </c>
    </row>
    <row r="58" spans="2:15">
      <c r="B58" t="s">
        <v>787</v>
      </c>
      <c r="D58" s="32" t="s">
        <v>1195</v>
      </c>
      <c r="E58" s="33">
        <v>258567810022</v>
      </c>
      <c r="F58" s="32" t="s">
        <v>2056</v>
      </c>
      <c r="G58" s="43" t="str">
        <f t="shared" si="0"/>
        <v>2585678100222_3</v>
      </c>
      <c r="H58" t="str">
        <f t="shared" si="1"/>
        <v>COO6187A55</v>
      </c>
      <c r="J58" t="s">
        <v>787</v>
      </c>
      <c r="O58" t="str">
        <f>IF(VLOOKUP(Calcs!E55,$D$4:$H$291,4,FALSE)="EVALUATE","EVALUATE","")</f>
        <v/>
      </c>
    </row>
    <row r="59" spans="2:15">
      <c r="B59" t="s">
        <v>788</v>
      </c>
      <c r="D59" s="32" t="s">
        <v>1196</v>
      </c>
      <c r="E59" s="33">
        <v>258567810022</v>
      </c>
      <c r="F59" s="32" t="s">
        <v>2057</v>
      </c>
      <c r="G59" s="43" t="str">
        <f t="shared" si="0"/>
        <v>2585678100222_4</v>
      </c>
      <c r="H59" t="str">
        <f t="shared" si="1"/>
        <v>COO6187A56</v>
      </c>
      <c r="J59" t="s">
        <v>788</v>
      </c>
      <c r="O59" t="str">
        <f>IF(VLOOKUP(Calcs!E56,$D$4:$H$291,4,FALSE)="EVALUATE","EVALUATE","")</f>
        <v/>
      </c>
    </row>
    <row r="60" spans="2:15">
      <c r="B60" t="s">
        <v>789</v>
      </c>
      <c r="D60" s="34" t="s">
        <v>1277</v>
      </c>
      <c r="E60" s="35">
        <v>258567810035</v>
      </c>
      <c r="F60" s="34" t="s">
        <v>2050</v>
      </c>
      <c r="G60" s="43" t="str">
        <f t="shared" si="0"/>
        <v>2585678100351_1</v>
      </c>
      <c r="H60" t="str">
        <f t="shared" si="1"/>
        <v>COO6187A57</v>
      </c>
      <c r="J60" t="s">
        <v>789</v>
      </c>
      <c r="O60" t="str">
        <f>IF(VLOOKUP(Calcs!E57,$D$4:$H$291,4,FALSE)="EVALUATE","EVALUATE","")</f>
        <v/>
      </c>
    </row>
    <row r="61" spans="2:15">
      <c r="B61" t="s">
        <v>790</v>
      </c>
      <c r="D61" s="34" t="s">
        <v>1278</v>
      </c>
      <c r="E61" s="35">
        <v>258567810035</v>
      </c>
      <c r="F61" s="34" t="s">
        <v>2051</v>
      </c>
      <c r="G61" s="43" t="str">
        <f t="shared" si="0"/>
        <v>2585678100351_2</v>
      </c>
      <c r="H61" t="str">
        <f t="shared" si="1"/>
        <v>COO6187A58</v>
      </c>
      <c r="J61" t="s">
        <v>790</v>
      </c>
      <c r="O61" t="str">
        <f>IF(VLOOKUP(Calcs!E58,$D$4:$H$291,4,FALSE)="EVALUATE","EVALUATE","")</f>
        <v/>
      </c>
    </row>
    <row r="62" spans="2:15">
      <c r="B62" t="s">
        <v>791</v>
      </c>
      <c r="D62" s="34" t="s">
        <v>1279</v>
      </c>
      <c r="E62" s="35">
        <v>258567810035</v>
      </c>
      <c r="F62" s="34" t="s">
        <v>2052</v>
      </c>
      <c r="G62" s="43" t="str">
        <f t="shared" si="0"/>
        <v>2585678100351_3</v>
      </c>
      <c r="H62" t="str">
        <f t="shared" si="1"/>
        <v>COO6187A59</v>
      </c>
      <c r="J62" t="s">
        <v>791</v>
      </c>
      <c r="O62" t="str">
        <f>IF(VLOOKUP(Calcs!E59,$D$4:$H$291,4,FALSE)="EVALUATE","EVALUATE","")</f>
        <v/>
      </c>
    </row>
    <row r="63" spans="2:15">
      <c r="B63" t="s">
        <v>792</v>
      </c>
      <c r="D63" s="34" t="s">
        <v>1280</v>
      </c>
      <c r="E63" s="35">
        <v>258567810035</v>
      </c>
      <c r="F63" s="34" t="s">
        <v>2053</v>
      </c>
      <c r="G63" s="43" t="str">
        <f t="shared" si="0"/>
        <v>2585678100351_4</v>
      </c>
      <c r="H63" t="str">
        <f t="shared" si="1"/>
        <v>COO6187A60</v>
      </c>
      <c r="J63" t="s">
        <v>792</v>
      </c>
      <c r="O63" t="str">
        <f>IF(VLOOKUP(Calcs!E60,$D$4:$H$291,4,FALSE)="EVALUATE","EVALUATE","")</f>
        <v/>
      </c>
    </row>
    <row r="64" spans="2:15">
      <c r="B64" t="s">
        <v>793</v>
      </c>
      <c r="D64" s="34" t="s">
        <v>1281</v>
      </c>
      <c r="E64" s="35">
        <v>258567810035</v>
      </c>
      <c r="F64" s="34" t="s">
        <v>2054</v>
      </c>
      <c r="G64" s="43" t="str">
        <f t="shared" si="0"/>
        <v>2585678100352_1</v>
      </c>
      <c r="H64" t="str">
        <f t="shared" si="1"/>
        <v>COO6187A61</v>
      </c>
      <c r="J64" t="s">
        <v>793</v>
      </c>
      <c r="O64" t="str">
        <f>IF(VLOOKUP(Calcs!E61,$D$4:$H$291,4,FALSE)="EVALUATE","EVALUATE","")</f>
        <v/>
      </c>
    </row>
    <row r="65" spans="2:15">
      <c r="B65" t="s">
        <v>794</v>
      </c>
      <c r="D65" s="34" t="s">
        <v>1282</v>
      </c>
      <c r="E65" s="35">
        <v>258567810035</v>
      </c>
      <c r="F65" s="34" t="s">
        <v>2055</v>
      </c>
      <c r="G65" s="43" t="str">
        <f t="shared" si="0"/>
        <v>2585678100352_2</v>
      </c>
      <c r="H65" t="str">
        <f t="shared" si="1"/>
        <v>COO6187A62</v>
      </c>
      <c r="J65" t="s">
        <v>794</v>
      </c>
      <c r="O65" t="str">
        <f>IF(VLOOKUP(Calcs!E62,$D$4:$H$291,4,FALSE)="EVALUATE","EVALUATE","")</f>
        <v/>
      </c>
    </row>
    <row r="66" spans="2:15">
      <c r="B66" t="s">
        <v>795</v>
      </c>
      <c r="D66" s="34" t="s">
        <v>1283</v>
      </c>
      <c r="E66" s="35">
        <v>258567810035</v>
      </c>
      <c r="F66" s="34" t="s">
        <v>2056</v>
      </c>
      <c r="G66" s="43" t="str">
        <f t="shared" si="0"/>
        <v>2585678100352_3</v>
      </c>
      <c r="H66" t="str">
        <f t="shared" si="1"/>
        <v>COO6187A63</v>
      </c>
      <c r="J66" t="s">
        <v>795</v>
      </c>
      <c r="O66" t="str">
        <f>IF(VLOOKUP(Calcs!E63,$D$4:$H$291,4,FALSE)="EVALUATE","EVALUATE","")</f>
        <v/>
      </c>
    </row>
    <row r="67" spans="2:15">
      <c r="B67" t="s">
        <v>796</v>
      </c>
      <c r="D67" s="36" t="s">
        <v>1284</v>
      </c>
      <c r="E67" s="35">
        <v>258567810035</v>
      </c>
      <c r="F67" s="34" t="s">
        <v>2057</v>
      </c>
      <c r="G67" s="43" t="str">
        <f t="shared" si="0"/>
        <v>2585678100352_4</v>
      </c>
      <c r="H67" t="str">
        <f t="shared" si="1"/>
        <v>COO6187A64</v>
      </c>
      <c r="J67" t="s">
        <v>796</v>
      </c>
      <c r="O67" t="str">
        <f>IF(VLOOKUP(Calcs!E64,$D$4:$H$291,4,FALSE)="EVALUATE","EVALUATE","")</f>
        <v/>
      </c>
    </row>
    <row r="68" spans="2:15">
      <c r="B68" t="s">
        <v>797</v>
      </c>
      <c r="D68" s="37" t="s">
        <v>1245</v>
      </c>
      <c r="E68" s="33">
        <v>258567810029</v>
      </c>
      <c r="F68" s="32" t="s">
        <v>2050</v>
      </c>
      <c r="G68" s="43" t="str">
        <f t="shared" si="0"/>
        <v>2585678100291_1</v>
      </c>
      <c r="H68" t="str">
        <f t="shared" si="1"/>
        <v>COO6187A65</v>
      </c>
      <c r="J68" t="s">
        <v>797</v>
      </c>
      <c r="O68" t="str">
        <f>IF(VLOOKUP(Calcs!E65,$D$4:$H$291,4,FALSE)="EVALUATE","EVALUATE","")</f>
        <v/>
      </c>
    </row>
    <row r="69" spans="2:15">
      <c r="B69" t="s">
        <v>798</v>
      </c>
      <c r="D69" s="32" t="s">
        <v>1246</v>
      </c>
      <c r="E69" s="33">
        <v>258567810029</v>
      </c>
      <c r="F69" s="32" t="s">
        <v>2051</v>
      </c>
      <c r="G69" s="43" t="str">
        <f t="shared" ref="G69:G132" si="2">E69&amp;F69</f>
        <v>2585678100291_2</v>
      </c>
      <c r="H69" t="str">
        <f t="shared" ref="H69:H132" si="3">D69</f>
        <v>COO6187A66</v>
      </c>
      <c r="J69" t="s">
        <v>798</v>
      </c>
      <c r="O69" t="str">
        <f>IF(VLOOKUP(Calcs!E66,$D$4:$H$291,4,FALSE)="EVALUATE","EVALUATE","")</f>
        <v/>
      </c>
    </row>
    <row r="70" spans="2:15">
      <c r="B70" t="s">
        <v>799</v>
      </c>
      <c r="D70" s="37" t="s">
        <v>1247</v>
      </c>
      <c r="E70" s="33">
        <v>258567810029</v>
      </c>
      <c r="F70" s="32" t="s">
        <v>2052</v>
      </c>
      <c r="G70" s="43" t="str">
        <f t="shared" si="2"/>
        <v>2585678100291_3</v>
      </c>
      <c r="H70" t="str">
        <f t="shared" si="3"/>
        <v>COO6187A67</v>
      </c>
      <c r="J70" t="s">
        <v>799</v>
      </c>
      <c r="O70" t="str">
        <f>IF(VLOOKUP(Calcs!E67,$D$4:$H$291,4,FALSE)="EVALUATE","EVALUATE","")</f>
        <v/>
      </c>
    </row>
    <row r="71" spans="2:15">
      <c r="B71" t="s">
        <v>800</v>
      </c>
      <c r="D71" s="32" t="s">
        <v>1248</v>
      </c>
      <c r="E71" s="33">
        <v>258567810029</v>
      </c>
      <c r="F71" s="32" t="s">
        <v>2053</v>
      </c>
      <c r="G71" s="43" t="str">
        <f t="shared" si="2"/>
        <v>2585678100291_4</v>
      </c>
      <c r="H71" t="str">
        <f t="shared" si="3"/>
        <v>COO6187A68</v>
      </c>
      <c r="J71" t="s">
        <v>800</v>
      </c>
      <c r="O71" t="str">
        <f>IF(VLOOKUP(Calcs!E68,$D$4:$H$291,4,FALSE)="EVALUATE","EVALUATE","")</f>
        <v/>
      </c>
    </row>
    <row r="72" spans="2:15">
      <c r="B72" t="s">
        <v>801</v>
      </c>
      <c r="D72" s="32" t="s">
        <v>1249</v>
      </c>
      <c r="E72" s="33">
        <v>258567810029</v>
      </c>
      <c r="F72" s="32" t="s">
        <v>2054</v>
      </c>
      <c r="G72" s="43" t="str">
        <f t="shared" si="2"/>
        <v>2585678100292_1</v>
      </c>
      <c r="H72" t="str">
        <f t="shared" si="3"/>
        <v>COO6187A69</v>
      </c>
      <c r="J72" t="s">
        <v>801</v>
      </c>
      <c r="O72" t="str">
        <f>IF(VLOOKUP(Calcs!E69,$D$4:$H$291,4,FALSE)="EVALUATE","EVALUATE","")</f>
        <v/>
      </c>
    </row>
    <row r="73" spans="2:15">
      <c r="B73" t="s">
        <v>802</v>
      </c>
      <c r="D73" s="32" t="s">
        <v>1250</v>
      </c>
      <c r="E73" s="33">
        <v>258567810029</v>
      </c>
      <c r="F73" s="32" t="s">
        <v>2055</v>
      </c>
      <c r="G73" s="43" t="str">
        <f t="shared" si="2"/>
        <v>2585678100292_2</v>
      </c>
      <c r="H73" t="str">
        <f t="shared" si="3"/>
        <v>COO6187A70</v>
      </c>
      <c r="J73" t="s">
        <v>802</v>
      </c>
      <c r="O73" t="str">
        <f>IF(VLOOKUP(Calcs!E70,$D$4:$H$291,4,FALSE)="EVALUATE","EVALUATE","")</f>
        <v/>
      </c>
    </row>
    <row r="74" spans="2:15">
      <c r="B74" t="s">
        <v>803</v>
      </c>
      <c r="D74" s="32" t="s">
        <v>1251</v>
      </c>
      <c r="E74" s="33">
        <v>258567810029</v>
      </c>
      <c r="F74" s="32" t="s">
        <v>2056</v>
      </c>
      <c r="G74" s="43" t="str">
        <f t="shared" si="2"/>
        <v>2585678100292_3</v>
      </c>
      <c r="H74" t="str">
        <f t="shared" si="3"/>
        <v>COO6187A71</v>
      </c>
      <c r="J74" t="s">
        <v>803</v>
      </c>
      <c r="O74" t="str">
        <f>IF(VLOOKUP(Calcs!E71,$D$4:$H$291,4,FALSE)="EVALUATE","EVALUATE","")</f>
        <v/>
      </c>
    </row>
    <row r="75" spans="2:15">
      <c r="B75" t="s">
        <v>804</v>
      </c>
      <c r="D75" s="32" t="s">
        <v>1252</v>
      </c>
      <c r="E75" s="33">
        <v>258567810029</v>
      </c>
      <c r="F75" s="32" t="s">
        <v>2057</v>
      </c>
      <c r="G75" s="43" t="str">
        <f t="shared" si="2"/>
        <v>2585678100292_4</v>
      </c>
      <c r="H75" t="str">
        <f t="shared" si="3"/>
        <v>COO6187A72</v>
      </c>
      <c r="J75" t="s">
        <v>804</v>
      </c>
      <c r="O75" t="str">
        <f>IF(VLOOKUP(Calcs!E72,$D$4:$H$291,4,FALSE)="EVALUATE","EVALUATE","")</f>
        <v/>
      </c>
    </row>
    <row r="76" spans="2:15">
      <c r="B76" t="s">
        <v>805</v>
      </c>
      <c r="D76" s="34" t="s">
        <v>1085</v>
      </c>
      <c r="E76" s="35">
        <v>258567810009</v>
      </c>
      <c r="F76" s="34" t="s">
        <v>2050</v>
      </c>
      <c r="G76" s="43" t="str">
        <f t="shared" si="2"/>
        <v>2585678100091_1</v>
      </c>
      <c r="H76" t="str">
        <f t="shared" si="3"/>
        <v>COO6187A73</v>
      </c>
      <c r="J76" t="s">
        <v>805</v>
      </c>
      <c r="O76" t="str">
        <f>IF(VLOOKUP(Calcs!E73,$D$4:$H$291,4,FALSE)="EVALUATE","EVALUATE","")</f>
        <v/>
      </c>
    </row>
    <row r="77" spans="2:15">
      <c r="B77" t="s">
        <v>806</v>
      </c>
      <c r="D77" s="36" t="s">
        <v>1086</v>
      </c>
      <c r="E77" s="35">
        <v>258567810009</v>
      </c>
      <c r="F77" s="34" t="s">
        <v>2051</v>
      </c>
      <c r="G77" s="43" t="str">
        <f t="shared" si="2"/>
        <v>2585678100091_2</v>
      </c>
      <c r="H77" t="str">
        <f t="shared" si="3"/>
        <v>COO6187A74</v>
      </c>
      <c r="J77" t="s">
        <v>806</v>
      </c>
      <c r="O77" t="str">
        <f>IF(VLOOKUP(Calcs!E74,$D$4:$H$291,4,FALSE)="EVALUATE","EVALUATE","")</f>
        <v/>
      </c>
    </row>
    <row r="78" spans="2:15">
      <c r="B78" t="s">
        <v>807</v>
      </c>
      <c r="D78" s="36" t="s">
        <v>1087</v>
      </c>
      <c r="E78" s="35">
        <v>258567810009</v>
      </c>
      <c r="F78" s="34" t="s">
        <v>2052</v>
      </c>
      <c r="G78" s="43" t="str">
        <f t="shared" si="2"/>
        <v>2585678100091_3</v>
      </c>
      <c r="H78" t="str">
        <f t="shared" si="3"/>
        <v>COO6187A75</v>
      </c>
      <c r="J78" t="s">
        <v>807</v>
      </c>
      <c r="O78" t="str">
        <f>IF(VLOOKUP(Calcs!E75,$D$4:$H$291,4,FALSE)="EVALUATE","EVALUATE","")</f>
        <v/>
      </c>
    </row>
    <row r="79" spans="2:15">
      <c r="B79" t="s">
        <v>808</v>
      </c>
      <c r="D79" s="36" t="s">
        <v>1088</v>
      </c>
      <c r="E79" s="35">
        <v>258567810009</v>
      </c>
      <c r="F79" s="34" t="s">
        <v>2053</v>
      </c>
      <c r="G79" s="43" t="str">
        <f t="shared" si="2"/>
        <v>2585678100091_4</v>
      </c>
      <c r="H79" t="str">
        <f t="shared" si="3"/>
        <v>COO6187A76</v>
      </c>
      <c r="J79" t="s">
        <v>808</v>
      </c>
      <c r="O79" t="str">
        <f>IF(VLOOKUP(Calcs!E76,$D$4:$H$291,4,FALSE)="EVALUATE","EVALUATE","")</f>
        <v/>
      </c>
    </row>
    <row r="80" spans="2:15">
      <c r="B80" t="s">
        <v>809</v>
      </c>
      <c r="D80" s="34" t="s">
        <v>1089</v>
      </c>
      <c r="E80" s="35">
        <v>258567810009</v>
      </c>
      <c r="F80" s="34" t="s">
        <v>2054</v>
      </c>
      <c r="G80" s="43" t="str">
        <f t="shared" si="2"/>
        <v>2585678100092_1</v>
      </c>
      <c r="H80" t="str">
        <f t="shared" si="3"/>
        <v>COO6187A77</v>
      </c>
      <c r="J80" t="s">
        <v>809</v>
      </c>
      <c r="O80" t="str">
        <f>IF(VLOOKUP(Calcs!E77,$D$4:$H$291,4,FALSE)="EVALUATE","EVALUATE","")</f>
        <v/>
      </c>
    </row>
    <row r="81" spans="2:15">
      <c r="B81" t="s">
        <v>810</v>
      </c>
      <c r="D81" s="34" t="s">
        <v>1090</v>
      </c>
      <c r="E81" s="35">
        <v>258567810009</v>
      </c>
      <c r="F81" s="34" t="s">
        <v>2055</v>
      </c>
      <c r="G81" s="43" t="str">
        <f t="shared" si="2"/>
        <v>2585678100092_2</v>
      </c>
      <c r="H81" t="str">
        <f t="shared" si="3"/>
        <v>COO6187A78</v>
      </c>
      <c r="J81" t="s">
        <v>810</v>
      </c>
      <c r="O81" t="str">
        <f>IF(VLOOKUP(Calcs!E78,$D$4:$H$291,4,FALSE)="EVALUATE","EVALUATE","")</f>
        <v/>
      </c>
    </row>
    <row r="82" spans="2:15">
      <c r="B82" t="s">
        <v>811</v>
      </c>
      <c r="D82" s="36" t="s">
        <v>1091</v>
      </c>
      <c r="E82" s="35">
        <v>258567810009</v>
      </c>
      <c r="F82" s="34" t="s">
        <v>2056</v>
      </c>
      <c r="G82" s="43" t="str">
        <f t="shared" si="2"/>
        <v>2585678100092_3</v>
      </c>
      <c r="H82" t="str">
        <f t="shared" si="3"/>
        <v>COO6187A79</v>
      </c>
      <c r="J82" t="s">
        <v>811</v>
      </c>
      <c r="O82" t="str">
        <f>IF(VLOOKUP(Calcs!E79,$D$4:$H$291,4,FALSE)="EVALUATE","EVALUATE","")</f>
        <v/>
      </c>
    </row>
    <row r="83" spans="2:15">
      <c r="B83" t="s">
        <v>812</v>
      </c>
      <c r="D83" s="36" t="s">
        <v>1092</v>
      </c>
      <c r="E83" s="35">
        <v>258567810009</v>
      </c>
      <c r="F83" s="34" t="s">
        <v>2057</v>
      </c>
      <c r="G83" s="43" t="str">
        <f t="shared" si="2"/>
        <v>2585678100092_4</v>
      </c>
      <c r="H83" t="str">
        <f t="shared" si="3"/>
        <v>COO6187A80</v>
      </c>
      <c r="J83" t="s">
        <v>812</v>
      </c>
      <c r="O83" t="str">
        <f>IF(VLOOKUP(Calcs!E80,$D$4:$H$291,4,FALSE)="EVALUATE","EVALUATE","")</f>
        <v/>
      </c>
    </row>
    <row r="84" spans="2:15">
      <c r="B84" t="s">
        <v>813</v>
      </c>
      <c r="D84" s="32" t="s">
        <v>1253</v>
      </c>
      <c r="E84" s="33">
        <v>258567810030</v>
      </c>
      <c r="F84" s="32" t="s">
        <v>2050</v>
      </c>
      <c r="G84" s="43" t="str">
        <f t="shared" si="2"/>
        <v>2585678100301_1</v>
      </c>
      <c r="H84" t="str">
        <f t="shared" si="3"/>
        <v>COO6187A81</v>
      </c>
      <c r="J84" t="s">
        <v>813</v>
      </c>
      <c r="O84" t="str">
        <f>IF(VLOOKUP(Calcs!E81,$D$4:$H$291,4,FALSE)="EVALUATE","EVALUATE","")</f>
        <v/>
      </c>
    </row>
    <row r="85" spans="2:15">
      <c r="B85" t="s">
        <v>814</v>
      </c>
      <c r="D85" s="32" t="s">
        <v>1254</v>
      </c>
      <c r="E85" s="33">
        <v>258567810030</v>
      </c>
      <c r="F85" s="32" t="s">
        <v>2051</v>
      </c>
      <c r="G85" s="43" t="str">
        <f t="shared" si="2"/>
        <v>2585678100301_2</v>
      </c>
      <c r="H85" t="str">
        <f t="shared" si="3"/>
        <v>COO6187A82</v>
      </c>
      <c r="J85" t="s">
        <v>814</v>
      </c>
      <c r="O85" t="str">
        <f>IF(VLOOKUP(Calcs!E82,$D$4:$H$291,4,FALSE)="EVALUATE","EVALUATE","")</f>
        <v/>
      </c>
    </row>
    <row r="86" spans="2:15">
      <c r="B86" t="s">
        <v>815</v>
      </c>
      <c r="D86" s="32" t="s">
        <v>1255</v>
      </c>
      <c r="E86" s="33">
        <v>258567810030</v>
      </c>
      <c r="F86" s="32" t="s">
        <v>2052</v>
      </c>
      <c r="G86" s="43" t="str">
        <f t="shared" si="2"/>
        <v>2585678100301_3</v>
      </c>
      <c r="H86" t="str">
        <f t="shared" si="3"/>
        <v>COO6187A83</v>
      </c>
      <c r="J86" t="s">
        <v>815</v>
      </c>
      <c r="O86" t="str">
        <f>IF(VLOOKUP(Calcs!E83,$D$4:$H$291,4,FALSE)="EVALUATE","EVALUATE","")</f>
        <v/>
      </c>
    </row>
    <row r="87" spans="2:15">
      <c r="B87" t="s">
        <v>816</v>
      </c>
      <c r="D87" s="32" t="s">
        <v>1256</v>
      </c>
      <c r="E87" s="33">
        <v>258567810030</v>
      </c>
      <c r="F87" s="32" t="s">
        <v>2053</v>
      </c>
      <c r="G87" s="43" t="str">
        <f t="shared" si="2"/>
        <v>2585678100301_4</v>
      </c>
      <c r="H87" t="str">
        <f t="shared" si="3"/>
        <v>COO6187A84</v>
      </c>
      <c r="J87" t="s">
        <v>816</v>
      </c>
      <c r="O87" t="str">
        <f>IF(VLOOKUP(Calcs!E84,$D$4:$H$291,4,FALSE)="EVALUATE","EVALUATE","")</f>
        <v/>
      </c>
    </row>
    <row r="88" spans="2:15">
      <c r="B88" t="s">
        <v>817</v>
      </c>
      <c r="D88" s="32" t="s">
        <v>1257</v>
      </c>
      <c r="E88" s="33">
        <v>258567810030</v>
      </c>
      <c r="F88" s="32" t="s">
        <v>2054</v>
      </c>
      <c r="G88" s="43" t="str">
        <f t="shared" si="2"/>
        <v>2585678100302_1</v>
      </c>
      <c r="H88" t="str">
        <f t="shared" si="3"/>
        <v>COO6187A85</v>
      </c>
      <c r="J88" t="s">
        <v>817</v>
      </c>
      <c r="O88" t="str">
        <f>IF(VLOOKUP(Calcs!E85,$D$4:$H$291,4,FALSE)="EVALUATE","EVALUATE","")</f>
        <v/>
      </c>
    </row>
    <row r="89" spans="2:15">
      <c r="B89" t="s">
        <v>818</v>
      </c>
      <c r="D89" s="32" t="s">
        <v>1258</v>
      </c>
      <c r="E89" s="33">
        <v>258567810030</v>
      </c>
      <c r="F89" s="32" t="s">
        <v>2055</v>
      </c>
      <c r="G89" s="43" t="str">
        <f t="shared" si="2"/>
        <v>2585678100302_2</v>
      </c>
      <c r="H89" t="str">
        <f t="shared" si="3"/>
        <v>COO6187A86</v>
      </c>
      <c r="J89" t="s">
        <v>818</v>
      </c>
      <c r="O89" t="str">
        <f>IF(VLOOKUP(Calcs!E86,$D$4:$H$291,4,FALSE)="EVALUATE","EVALUATE","")</f>
        <v/>
      </c>
    </row>
    <row r="90" spans="2:15">
      <c r="B90" t="s">
        <v>819</v>
      </c>
      <c r="D90" s="32" t="s">
        <v>1259</v>
      </c>
      <c r="E90" s="33">
        <v>258567810030</v>
      </c>
      <c r="F90" s="32" t="s">
        <v>2056</v>
      </c>
      <c r="G90" s="43" t="str">
        <f t="shared" si="2"/>
        <v>2585678100302_3</v>
      </c>
      <c r="H90" t="str">
        <f t="shared" si="3"/>
        <v>COO6187A87</v>
      </c>
      <c r="J90" t="s">
        <v>819</v>
      </c>
      <c r="O90" t="str">
        <f>IF(VLOOKUP(Calcs!E87,$D$4:$H$291,4,FALSE)="EVALUATE","EVALUATE","")</f>
        <v/>
      </c>
    </row>
    <row r="91" spans="2:15">
      <c r="B91" t="s">
        <v>820</v>
      </c>
      <c r="D91" s="32" t="s">
        <v>1260</v>
      </c>
      <c r="E91" s="33">
        <v>258567810030</v>
      </c>
      <c r="F91" s="32" t="s">
        <v>2057</v>
      </c>
      <c r="G91" s="43" t="str">
        <f t="shared" si="2"/>
        <v>2585678100302_4</v>
      </c>
      <c r="H91" t="str">
        <f t="shared" si="3"/>
        <v>COO6187A88</v>
      </c>
      <c r="J91" t="s">
        <v>820</v>
      </c>
      <c r="O91" t="str">
        <f>IF(VLOOKUP(Calcs!E88,$D$4:$H$291,4,FALSE)="EVALUATE","EVALUATE","")</f>
        <v/>
      </c>
    </row>
    <row r="92" spans="2:15">
      <c r="B92" t="s">
        <v>821</v>
      </c>
      <c r="D92" s="34" t="s">
        <v>1269</v>
      </c>
      <c r="E92" s="35">
        <v>258567810034</v>
      </c>
      <c r="F92" s="34" t="s">
        <v>2050</v>
      </c>
      <c r="G92" s="43" t="str">
        <f t="shared" si="2"/>
        <v>2585678100341_1</v>
      </c>
      <c r="H92" t="str">
        <f t="shared" si="3"/>
        <v>COO6187A89</v>
      </c>
      <c r="J92" t="s">
        <v>821</v>
      </c>
      <c r="O92" t="str">
        <f>IF(VLOOKUP(Calcs!E89,$D$4:$H$291,4,FALSE)="EVALUATE","EVALUATE","")</f>
        <v/>
      </c>
    </row>
    <row r="93" spans="2:15">
      <c r="B93" t="s">
        <v>822</v>
      </c>
      <c r="D93" s="34" t="s">
        <v>1270</v>
      </c>
      <c r="E93" s="35">
        <v>258567810034</v>
      </c>
      <c r="F93" s="34" t="s">
        <v>2051</v>
      </c>
      <c r="G93" s="43" t="str">
        <f t="shared" si="2"/>
        <v>2585678100341_2</v>
      </c>
      <c r="H93" t="str">
        <f t="shared" si="3"/>
        <v>COO6187A90</v>
      </c>
      <c r="J93" t="s">
        <v>822</v>
      </c>
      <c r="O93" t="str">
        <f>IF(VLOOKUP(Calcs!E90,$D$4:$H$291,4,FALSE)="EVALUATE","EVALUATE","")</f>
        <v/>
      </c>
    </row>
    <row r="94" spans="2:15">
      <c r="B94" t="s">
        <v>823</v>
      </c>
      <c r="D94" s="34" t="s">
        <v>1271</v>
      </c>
      <c r="E94" s="35">
        <v>258567810034</v>
      </c>
      <c r="F94" s="34" t="s">
        <v>2052</v>
      </c>
      <c r="G94" s="43" t="str">
        <f t="shared" si="2"/>
        <v>2585678100341_3</v>
      </c>
      <c r="H94" t="str">
        <f t="shared" si="3"/>
        <v>COO6187A91</v>
      </c>
      <c r="J94" t="s">
        <v>823</v>
      </c>
      <c r="O94" t="str">
        <f>IF(VLOOKUP(Calcs!E91,$D$4:$H$291,4,FALSE)="EVALUATE","EVALUATE","")</f>
        <v/>
      </c>
    </row>
    <row r="95" spans="2:15">
      <c r="B95" t="s">
        <v>824</v>
      </c>
      <c r="D95" s="34" t="s">
        <v>1272</v>
      </c>
      <c r="E95" s="35">
        <v>258567810034</v>
      </c>
      <c r="F95" s="34" t="s">
        <v>2053</v>
      </c>
      <c r="G95" s="43" t="str">
        <f t="shared" si="2"/>
        <v>2585678100341_4</v>
      </c>
      <c r="H95" t="str">
        <f t="shared" si="3"/>
        <v>COO6187A92</v>
      </c>
      <c r="J95" t="s">
        <v>824</v>
      </c>
      <c r="O95" t="str">
        <f>IF(VLOOKUP(Calcs!E92,$D$4:$H$291,4,FALSE)="EVALUATE","EVALUATE","")</f>
        <v/>
      </c>
    </row>
    <row r="96" spans="2:15">
      <c r="B96" t="s">
        <v>825</v>
      </c>
      <c r="D96" s="34" t="s">
        <v>1273</v>
      </c>
      <c r="E96" s="35">
        <v>258567810034</v>
      </c>
      <c r="F96" s="34" t="s">
        <v>2054</v>
      </c>
      <c r="G96" s="43" t="str">
        <f t="shared" si="2"/>
        <v>2585678100342_1</v>
      </c>
      <c r="H96" t="str">
        <f t="shared" si="3"/>
        <v>COO6187A93</v>
      </c>
      <c r="J96" t="s">
        <v>825</v>
      </c>
      <c r="O96" t="str">
        <f>IF(VLOOKUP(Calcs!E93,$D$4:$H$291,4,FALSE)="EVALUATE","EVALUATE","")</f>
        <v/>
      </c>
    </row>
    <row r="97" spans="2:15">
      <c r="B97" t="s">
        <v>826</v>
      </c>
      <c r="D97" s="34" t="s">
        <v>1274</v>
      </c>
      <c r="E97" s="35">
        <v>258567810034</v>
      </c>
      <c r="F97" s="34" t="s">
        <v>2055</v>
      </c>
      <c r="G97" s="43" t="str">
        <f t="shared" si="2"/>
        <v>2585678100342_2</v>
      </c>
      <c r="H97" t="str">
        <f t="shared" si="3"/>
        <v>COO6187A94</v>
      </c>
      <c r="J97" t="s">
        <v>826</v>
      </c>
      <c r="O97" t="str">
        <f>IF(VLOOKUP(Calcs!E94,$D$4:$H$291,4,FALSE)="EVALUATE","EVALUATE","")</f>
        <v/>
      </c>
    </row>
    <row r="98" spans="2:15">
      <c r="B98" t="s">
        <v>827</v>
      </c>
      <c r="D98" s="34" t="s">
        <v>1275</v>
      </c>
      <c r="E98" s="35">
        <v>258567810034</v>
      </c>
      <c r="F98" s="34" t="s">
        <v>2056</v>
      </c>
      <c r="G98" s="43" t="str">
        <f t="shared" si="2"/>
        <v>2585678100342_3</v>
      </c>
      <c r="H98" t="str">
        <f t="shared" si="3"/>
        <v>COO6187A95</v>
      </c>
      <c r="J98" t="s">
        <v>827</v>
      </c>
      <c r="O98" t="str">
        <f>IF(VLOOKUP(Calcs!E95,$D$4:$H$291,4,FALSE)="EVALUATE","EVALUATE","")</f>
        <v/>
      </c>
    </row>
    <row r="99" spans="2:15">
      <c r="B99" t="s">
        <v>828</v>
      </c>
      <c r="D99" s="34" t="s">
        <v>1276</v>
      </c>
      <c r="E99" s="35">
        <v>258567810034</v>
      </c>
      <c r="F99" s="34" t="s">
        <v>2057</v>
      </c>
      <c r="G99" s="43" t="str">
        <f t="shared" si="2"/>
        <v>2585678100342_4</v>
      </c>
      <c r="H99" t="str">
        <f t="shared" si="3"/>
        <v>COO6187A96</v>
      </c>
      <c r="J99" t="s">
        <v>828</v>
      </c>
      <c r="O99" t="str">
        <f>IF(VLOOKUP(Calcs!E96,$D$4:$H$291,4,FALSE)="EVALUATE","EVALUATE","")</f>
        <v/>
      </c>
    </row>
    <row r="100" spans="2:15">
      <c r="B100" t="s">
        <v>829</v>
      </c>
      <c r="D100" s="26" t="s">
        <v>1037</v>
      </c>
      <c r="E100" s="27">
        <v>258567810003</v>
      </c>
      <c r="F100" s="26" t="s">
        <v>2041</v>
      </c>
      <c r="G100" s="43" t="str">
        <f t="shared" si="2"/>
        <v>2585678100031_1</v>
      </c>
      <c r="H100" t="str">
        <f t="shared" si="3"/>
        <v>COO6187A097</v>
      </c>
      <c r="J100" t="s">
        <v>829</v>
      </c>
      <c r="O100" t="str">
        <f>IF(VLOOKUP(Calcs!E97,$D$4:$H$291,4,FALSE)="EVALUATE","EVALUATE","")</f>
        <v/>
      </c>
    </row>
    <row r="101" spans="2:15">
      <c r="B101" t="s">
        <v>830</v>
      </c>
      <c r="D101" s="26" t="s">
        <v>1038</v>
      </c>
      <c r="E101" s="27">
        <v>258567810003</v>
      </c>
      <c r="F101" s="26" t="s">
        <v>2043</v>
      </c>
      <c r="G101" s="43" t="str">
        <f t="shared" si="2"/>
        <v>2585678100031_2</v>
      </c>
      <c r="H101" t="str">
        <f t="shared" si="3"/>
        <v>COO6187A098</v>
      </c>
      <c r="J101" t="s">
        <v>830</v>
      </c>
      <c r="O101" t="str">
        <f>IF(VLOOKUP(Calcs!E98,$D$4:$H$291,4,FALSE)="EVALUATE","EVALUATE","")</f>
        <v/>
      </c>
    </row>
    <row r="102" spans="2:15">
      <c r="B102" t="s">
        <v>831</v>
      </c>
      <c r="D102" s="26" t="s">
        <v>1039</v>
      </c>
      <c r="E102" s="27">
        <v>258567810003</v>
      </c>
      <c r="F102" s="26" t="s">
        <v>2044</v>
      </c>
      <c r="G102" s="43" t="str">
        <f t="shared" si="2"/>
        <v>2585678100031_3</v>
      </c>
      <c r="H102" t="str">
        <f t="shared" si="3"/>
        <v>COO6187A099</v>
      </c>
      <c r="J102" t="s">
        <v>831</v>
      </c>
      <c r="O102" t="str">
        <f>IF(VLOOKUP(Calcs!E99,$D$4:$H$291,4,FALSE)="EVALUATE","EVALUATE","")</f>
        <v/>
      </c>
    </row>
    <row r="103" spans="2:15">
      <c r="B103" t="s">
        <v>832</v>
      </c>
      <c r="D103" s="26" t="s">
        <v>1040</v>
      </c>
      <c r="E103" s="27">
        <v>258567810003</v>
      </c>
      <c r="F103" s="26" t="s">
        <v>2045</v>
      </c>
      <c r="G103" s="43" t="str">
        <f t="shared" si="2"/>
        <v>2585678100031_4</v>
      </c>
      <c r="H103" t="str">
        <f t="shared" si="3"/>
        <v>COO6187A100</v>
      </c>
      <c r="J103" t="s">
        <v>832</v>
      </c>
      <c r="O103" t="str">
        <f>IF(VLOOKUP(Calcs!E100,$D$4:$H$291,4,FALSE)="EVALUATE","EVALUATE","")</f>
        <v/>
      </c>
    </row>
    <row r="104" spans="2:15">
      <c r="B104" t="s">
        <v>833</v>
      </c>
      <c r="D104" s="26" t="s">
        <v>1041</v>
      </c>
      <c r="E104" s="27">
        <v>258567810003</v>
      </c>
      <c r="F104" s="26" t="s">
        <v>2046</v>
      </c>
      <c r="G104" s="43" t="str">
        <f t="shared" si="2"/>
        <v>2585678100032_1</v>
      </c>
      <c r="H104" t="str">
        <f t="shared" si="3"/>
        <v>COO6187A101</v>
      </c>
      <c r="J104" t="s">
        <v>833</v>
      </c>
      <c r="O104" t="str">
        <f>IF(VLOOKUP(Calcs!E101,$D$4:$H$291,4,FALSE)="EVALUATE","EVALUATE","")</f>
        <v/>
      </c>
    </row>
    <row r="105" spans="2:15">
      <c r="B105" t="s">
        <v>834</v>
      </c>
      <c r="D105" s="26" t="s">
        <v>1042</v>
      </c>
      <c r="E105" s="27">
        <v>258567810003</v>
      </c>
      <c r="F105" s="26" t="s">
        <v>2047</v>
      </c>
      <c r="G105" s="43" t="str">
        <f t="shared" si="2"/>
        <v>2585678100032_2</v>
      </c>
      <c r="H105" t="str">
        <f t="shared" si="3"/>
        <v>COO6187A102</v>
      </c>
      <c r="J105" t="s">
        <v>834</v>
      </c>
      <c r="O105" t="str">
        <f>IF(VLOOKUP(Calcs!E102,$D$4:$H$291,4,FALSE)="EVALUATE","EVALUATE","")</f>
        <v/>
      </c>
    </row>
    <row r="106" spans="2:15">
      <c r="B106" t="s">
        <v>835</v>
      </c>
      <c r="D106" s="26" t="s">
        <v>1043</v>
      </c>
      <c r="E106" s="27">
        <v>258567810003</v>
      </c>
      <c r="F106" s="26" t="s">
        <v>2048</v>
      </c>
      <c r="G106" s="43" t="str">
        <f t="shared" si="2"/>
        <v>2585678100032_3</v>
      </c>
      <c r="H106" t="str">
        <f t="shared" si="3"/>
        <v>COO6187A103</v>
      </c>
      <c r="J106" t="s">
        <v>835</v>
      </c>
      <c r="O106" t="str">
        <f>IF(VLOOKUP(Calcs!E103,$D$4:$H$291,4,FALSE)="EVALUATE","EVALUATE","")</f>
        <v/>
      </c>
    </row>
    <row r="107" spans="2:15">
      <c r="B107" t="s">
        <v>836</v>
      </c>
      <c r="D107" s="26" t="s">
        <v>1044</v>
      </c>
      <c r="E107" s="27">
        <v>258567810003</v>
      </c>
      <c r="F107" s="26" t="s">
        <v>2049</v>
      </c>
      <c r="G107" s="43" t="str">
        <f t="shared" si="2"/>
        <v>2585678100032_4</v>
      </c>
      <c r="H107" t="str">
        <f t="shared" si="3"/>
        <v>COO6187A104</v>
      </c>
      <c r="J107" t="s">
        <v>836</v>
      </c>
      <c r="O107" t="str">
        <f>IF(VLOOKUP(Calcs!E104,$D$4:$H$291,4,FALSE)="EVALUATE","EVALUATE","")</f>
        <v/>
      </c>
    </row>
    <row r="108" spans="2:15">
      <c r="B108" t="s">
        <v>837</v>
      </c>
      <c r="D108" s="28" t="s">
        <v>1053</v>
      </c>
      <c r="E108" s="29">
        <v>258567810005</v>
      </c>
      <c r="F108" s="28" t="s">
        <v>2041</v>
      </c>
      <c r="G108" s="43" t="str">
        <f t="shared" si="2"/>
        <v>2585678100051_1</v>
      </c>
      <c r="H108" t="str">
        <f t="shared" si="3"/>
        <v>COO6187A105</v>
      </c>
      <c r="J108" t="s">
        <v>837</v>
      </c>
      <c r="O108" t="str">
        <f>IF(VLOOKUP(Calcs!E105,$D$4:$H$291,4,FALSE)="EVALUATE","EVALUATE","")</f>
        <v/>
      </c>
    </row>
    <row r="109" spans="2:15">
      <c r="B109" t="s">
        <v>838</v>
      </c>
      <c r="D109" s="28" t="s">
        <v>1054</v>
      </c>
      <c r="E109" s="29">
        <v>258567810005</v>
      </c>
      <c r="F109" s="28" t="s">
        <v>2043</v>
      </c>
      <c r="G109" s="43" t="str">
        <f t="shared" si="2"/>
        <v>2585678100051_2</v>
      </c>
      <c r="H109" t="str">
        <f t="shared" si="3"/>
        <v>COO6187A106</v>
      </c>
      <c r="J109" t="s">
        <v>838</v>
      </c>
      <c r="O109" t="str">
        <f>IF(VLOOKUP(Calcs!E106,$D$4:$H$291,4,FALSE)="EVALUATE","EVALUATE","")</f>
        <v/>
      </c>
    </row>
    <row r="110" spans="2:15">
      <c r="B110" t="s">
        <v>839</v>
      </c>
      <c r="D110" s="28" t="s">
        <v>1055</v>
      </c>
      <c r="E110" s="29">
        <v>258567810005</v>
      </c>
      <c r="F110" s="28" t="s">
        <v>2044</v>
      </c>
      <c r="G110" s="43" t="str">
        <f t="shared" si="2"/>
        <v>2585678100051_3</v>
      </c>
      <c r="H110" t="str">
        <f t="shared" si="3"/>
        <v>COO6187A107</v>
      </c>
      <c r="J110" t="s">
        <v>839</v>
      </c>
      <c r="O110" t="str">
        <f>IF(VLOOKUP(Calcs!E107,$D$4:$H$291,4,FALSE)="EVALUATE","EVALUATE","")</f>
        <v/>
      </c>
    </row>
    <row r="111" spans="2:15">
      <c r="B111" t="s">
        <v>840</v>
      </c>
      <c r="D111" s="28" t="s">
        <v>1056</v>
      </c>
      <c r="E111" s="29">
        <v>258567810005</v>
      </c>
      <c r="F111" s="28" t="s">
        <v>2045</v>
      </c>
      <c r="G111" s="43" t="str">
        <f t="shared" si="2"/>
        <v>2585678100051_4</v>
      </c>
      <c r="H111" t="str">
        <f t="shared" si="3"/>
        <v>COO6187A108</v>
      </c>
      <c r="J111" t="s">
        <v>840</v>
      </c>
      <c r="O111" t="str">
        <f>IF(VLOOKUP(Calcs!E108,$D$4:$H$291,4,FALSE)="EVALUATE","EVALUATE","")</f>
        <v/>
      </c>
    </row>
    <row r="112" spans="2:15">
      <c r="B112" t="s">
        <v>841</v>
      </c>
      <c r="D112" s="28" t="s">
        <v>1057</v>
      </c>
      <c r="E112" s="29">
        <v>258567810005</v>
      </c>
      <c r="F112" s="28" t="s">
        <v>2046</v>
      </c>
      <c r="G112" s="43" t="str">
        <f t="shared" si="2"/>
        <v>2585678100052_1</v>
      </c>
      <c r="H112" t="str">
        <f t="shared" si="3"/>
        <v>COO6187A109</v>
      </c>
      <c r="J112" t="s">
        <v>841</v>
      </c>
      <c r="O112" t="str">
        <f>IF(VLOOKUP(Calcs!E109,$D$4:$H$291,4,FALSE)="EVALUATE","EVALUATE","")</f>
        <v/>
      </c>
    </row>
    <row r="113" spans="2:15">
      <c r="B113" t="s">
        <v>842</v>
      </c>
      <c r="D113" s="28" t="s">
        <v>1058</v>
      </c>
      <c r="E113" s="29">
        <v>258567810005</v>
      </c>
      <c r="F113" s="28" t="s">
        <v>2047</v>
      </c>
      <c r="G113" s="43" t="str">
        <f t="shared" si="2"/>
        <v>2585678100052_2</v>
      </c>
      <c r="H113" t="str">
        <f t="shared" si="3"/>
        <v>COO6187A110</v>
      </c>
      <c r="J113" t="s">
        <v>842</v>
      </c>
      <c r="O113" t="str">
        <f>IF(VLOOKUP(Calcs!E110,$D$4:$H$291,4,FALSE)="EVALUATE","EVALUATE","")</f>
        <v/>
      </c>
    </row>
    <row r="114" spans="2:15">
      <c r="B114" t="s">
        <v>843</v>
      </c>
      <c r="D114" s="28" t="s">
        <v>1059</v>
      </c>
      <c r="E114" s="29">
        <v>258567810005</v>
      </c>
      <c r="F114" s="28" t="s">
        <v>2048</v>
      </c>
      <c r="G114" s="43" t="str">
        <f t="shared" si="2"/>
        <v>2585678100052_3</v>
      </c>
      <c r="H114" t="str">
        <f t="shared" si="3"/>
        <v>COO6187A111</v>
      </c>
      <c r="J114" t="s">
        <v>843</v>
      </c>
      <c r="O114" t="str">
        <f>IF(VLOOKUP(Calcs!E111,$D$4:$H$291,4,FALSE)="EVALUATE","EVALUATE","")</f>
        <v/>
      </c>
    </row>
    <row r="115" spans="2:15">
      <c r="B115" t="s">
        <v>844</v>
      </c>
      <c r="D115" s="30" t="s">
        <v>1060</v>
      </c>
      <c r="E115" s="29">
        <v>258567810005</v>
      </c>
      <c r="F115" s="28" t="s">
        <v>2049</v>
      </c>
      <c r="G115" s="43" t="str">
        <f t="shared" si="2"/>
        <v>2585678100052_4</v>
      </c>
      <c r="H115" t="str">
        <f t="shared" si="3"/>
        <v>COO6187A112</v>
      </c>
      <c r="J115" t="s">
        <v>844</v>
      </c>
      <c r="O115" t="str">
        <f>IF(VLOOKUP(Calcs!E112,$D$4:$H$291,4,FALSE)="EVALUATE","EVALUATE","")</f>
        <v/>
      </c>
    </row>
    <row r="116" spans="2:15">
      <c r="B116" t="s">
        <v>845</v>
      </c>
      <c r="D116" s="31" t="s">
        <v>1077</v>
      </c>
      <c r="E116" s="27">
        <v>258567810008</v>
      </c>
      <c r="F116" s="26" t="s">
        <v>2041</v>
      </c>
      <c r="G116" s="43" t="str">
        <f t="shared" si="2"/>
        <v>2585678100081_1</v>
      </c>
      <c r="H116" t="str">
        <f t="shared" si="3"/>
        <v>COO6187A113</v>
      </c>
      <c r="J116" t="s">
        <v>845</v>
      </c>
      <c r="O116" t="str">
        <f>IF(VLOOKUP(Calcs!E113,$D$4:$H$291,4,FALSE)="EVALUATE","EVALUATE","")</f>
        <v/>
      </c>
    </row>
    <row r="117" spans="2:15">
      <c r="B117" t="s">
        <v>846</v>
      </c>
      <c r="D117" s="26" t="s">
        <v>1078</v>
      </c>
      <c r="E117" s="27">
        <v>258567810008</v>
      </c>
      <c r="F117" s="26" t="s">
        <v>2043</v>
      </c>
      <c r="G117" s="43" t="str">
        <f t="shared" si="2"/>
        <v>2585678100081_2</v>
      </c>
      <c r="H117" t="str">
        <f t="shared" si="3"/>
        <v>COO6187A114</v>
      </c>
      <c r="J117" t="s">
        <v>846</v>
      </c>
      <c r="O117" t="str">
        <f>IF(VLOOKUP(Calcs!E114,$D$4:$H$291,4,FALSE)="EVALUATE","EVALUATE","")</f>
        <v/>
      </c>
    </row>
    <row r="118" spans="2:15">
      <c r="B118" t="s">
        <v>847</v>
      </c>
      <c r="D118" s="31" t="s">
        <v>1079</v>
      </c>
      <c r="E118" s="27">
        <v>258567810008</v>
      </c>
      <c r="F118" s="26" t="s">
        <v>2044</v>
      </c>
      <c r="G118" s="43" t="str">
        <f t="shared" si="2"/>
        <v>2585678100081_3</v>
      </c>
      <c r="H118" t="str">
        <f t="shared" si="3"/>
        <v>COO6187A115</v>
      </c>
      <c r="J118" t="s">
        <v>847</v>
      </c>
      <c r="O118" t="str">
        <f>IF(VLOOKUP(Calcs!E115,$D$4:$H$291,4,FALSE)="EVALUATE","EVALUATE","")</f>
        <v/>
      </c>
    </row>
    <row r="119" spans="2:15">
      <c r="B119" t="s">
        <v>848</v>
      </c>
      <c r="D119" s="26" t="s">
        <v>1080</v>
      </c>
      <c r="E119" s="27">
        <v>258567810008</v>
      </c>
      <c r="F119" s="26" t="s">
        <v>2045</v>
      </c>
      <c r="G119" s="43" t="str">
        <f t="shared" si="2"/>
        <v>2585678100081_4</v>
      </c>
      <c r="H119" t="str">
        <f t="shared" si="3"/>
        <v>COO6187A116</v>
      </c>
      <c r="J119" t="s">
        <v>848</v>
      </c>
      <c r="O119" t="str">
        <f>IF(VLOOKUP(Calcs!E116,$D$4:$H$291,4,FALSE)="EVALUATE","EVALUATE","")</f>
        <v/>
      </c>
    </row>
    <row r="120" spans="2:15">
      <c r="B120" t="s">
        <v>849</v>
      </c>
      <c r="D120" s="26" t="s">
        <v>1081</v>
      </c>
      <c r="E120" s="27">
        <v>258567810008</v>
      </c>
      <c r="F120" s="26" t="s">
        <v>2046</v>
      </c>
      <c r="G120" s="43" t="str">
        <f t="shared" si="2"/>
        <v>2585678100082_1</v>
      </c>
      <c r="H120" t="str">
        <f t="shared" si="3"/>
        <v>COO6187A117</v>
      </c>
      <c r="J120" t="s">
        <v>849</v>
      </c>
      <c r="O120" t="str">
        <f>IF(VLOOKUP(Calcs!E117,$D$4:$H$291,4,FALSE)="EVALUATE","EVALUATE","")</f>
        <v/>
      </c>
    </row>
    <row r="121" spans="2:15">
      <c r="B121" t="s">
        <v>850</v>
      </c>
      <c r="D121" s="26" t="s">
        <v>1082</v>
      </c>
      <c r="E121" s="27">
        <v>258567810008</v>
      </c>
      <c r="F121" s="26" t="s">
        <v>2047</v>
      </c>
      <c r="G121" s="43" t="str">
        <f t="shared" si="2"/>
        <v>2585678100082_2</v>
      </c>
      <c r="H121" t="str">
        <f t="shared" si="3"/>
        <v>COO6187A118</v>
      </c>
      <c r="J121" t="s">
        <v>850</v>
      </c>
      <c r="O121" t="str">
        <f>IF(VLOOKUP(Calcs!E118,$D$4:$H$291,4,FALSE)="EVALUATE","EVALUATE","")</f>
        <v/>
      </c>
    </row>
    <row r="122" spans="2:15">
      <c r="B122" t="s">
        <v>851</v>
      </c>
      <c r="D122" s="26" t="s">
        <v>1083</v>
      </c>
      <c r="E122" s="27">
        <v>258567810008</v>
      </c>
      <c r="F122" s="26" t="s">
        <v>2048</v>
      </c>
      <c r="G122" s="43" t="str">
        <f t="shared" si="2"/>
        <v>2585678100082_3</v>
      </c>
      <c r="H122" t="str">
        <f t="shared" si="3"/>
        <v>COO6187A119</v>
      </c>
      <c r="J122" t="s">
        <v>851</v>
      </c>
      <c r="O122" t="str">
        <f>IF(VLOOKUP(Calcs!E119,$D$4:$H$291,4,FALSE)="EVALUATE","EVALUATE","")</f>
        <v/>
      </c>
    </row>
    <row r="123" spans="2:15">
      <c r="B123" t="s">
        <v>852</v>
      </c>
      <c r="D123" s="26" t="s">
        <v>1084</v>
      </c>
      <c r="E123" s="27">
        <v>258567810008</v>
      </c>
      <c r="F123" s="26" t="s">
        <v>2049</v>
      </c>
      <c r="G123" s="43" t="str">
        <f t="shared" si="2"/>
        <v>2585678100082_4</v>
      </c>
      <c r="H123" t="str">
        <f t="shared" si="3"/>
        <v>COO6187A120</v>
      </c>
      <c r="J123" t="s">
        <v>852</v>
      </c>
      <c r="O123" t="str">
        <f>IF(VLOOKUP(Calcs!E120,$D$4:$H$291,4,FALSE)="EVALUATE","EVALUATE","")</f>
        <v/>
      </c>
    </row>
    <row r="124" spans="2:15">
      <c r="B124" t="s">
        <v>853</v>
      </c>
      <c r="D124" s="28" t="s">
        <v>1181</v>
      </c>
      <c r="E124" s="29">
        <v>258567810021</v>
      </c>
      <c r="F124" s="28" t="s">
        <v>2041</v>
      </c>
      <c r="G124" s="43" t="str">
        <f t="shared" si="2"/>
        <v>2585678100211_1</v>
      </c>
      <c r="H124" t="str">
        <f t="shared" si="3"/>
        <v>COO6187A121</v>
      </c>
      <c r="J124" t="s">
        <v>853</v>
      </c>
      <c r="O124" t="str">
        <f>IF(VLOOKUP(Calcs!E121,$D$4:$H$291,4,FALSE)="EVALUATE","EVALUATE","")</f>
        <v/>
      </c>
    </row>
    <row r="125" spans="2:15">
      <c r="B125" t="s">
        <v>854</v>
      </c>
      <c r="D125" s="30" t="s">
        <v>1182</v>
      </c>
      <c r="E125" s="29">
        <v>258567810021</v>
      </c>
      <c r="F125" s="28" t="s">
        <v>2043</v>
      </c>
      <c r="G125" s="43" t="str">
        <f t="shared" si="2"/>
        <v>2585678100211_2</v>
      </c>
      <c r="H125" t="str">
        <f t="shared" si="3"/>
        <v>COO6187A122</v>
      </c>
      <c r="J125" t="s">
        <v>854</v>
      </c>
      <c r="O125" t="str">
        <f>IF(VLOOKUP(Calcs!E122,$D$4:$H$291,4,FALSE)="EVALUATE","EVALUATE","")</f>
        <v/>
      </c>
    </row>
    <row r="126" spans="2:15">
      <c r="B126" t="s">
        <v>855</v>
      </c>
      <c r="D126" s="30" t="s">
        <v>1183</v>
      </c>
      <c r="E126" s="29">
        <v>258567810021</v>
      </c>
      <c r="F126" s="28" t="s">
        <v>2044</v>
      </c>
      <c r="G126" s="43" t="str">
        <f t="shared" si="2"/>
        <v>2585678100211_3</v>
      </c>
      <c r="H126" t="str">
        <f t="shared" si="3"/>
        <v>COO6187A123</v>
      </c>
      <c r="J126" t="s">
        <v>855</v>
      </c>
      <c r="O126" t="str">
        <f>IF(VLOOKUP(Calcs!E123,$D$4:$H$291,4,FALSE)="EVALUATE","EVALUATE","")</f>
        <v/>
      </c>
    </row>
    <row r="127" spans="2:15">
      <c r="B127" t="s">
        <v>856</v>
      </c>
      <c r="D127" s="30" t="s">
        <v>1184</v>
      </c>
      <c r="E127" s="29">
        <v>258567810021</v>
      </c>
      <c r="F127" s="28" t="s">
        <v>2045</v>
      </c>
      <c r="G127" s="43" t="str">
        <f t="shared" si="2"/>
        <v>2585678100211_4</v>
      </c>
      <c r="H127" t="str">
        <f t="shared" si="3"/>
        <v>COO6187A124</v>
      </c>
      <c r="J127" t="s">
        <v>856</v>
      </c>
      <c r="O127" t="str">
        <f>IF(VLOOKUP(Calcs!E124,$D$4:$H$291,4,FALSE)="EVALUATE","EVALUATE","")</f>
        <v/>
      </c>
    </row>
    <row r="128" spans="2:15">
      <c r="B128" t="s">
        <v>857</v>
      </c>
      <c r="D128" s="28" t="s">
        <v>1185</v>
      </c>
      <c r="E128" s="29">
        <v>258567810021</v>
      </c>
      <c r="F128" s="28" t="s">
        <v>2046</v>
      </c>
      <c r="G128" s="43" t="str">
        <f t="shared" si="2"/>
        <v>2585678100212_1</v>
      </c>
      <c r="H128" t="str">
        <f t="shared" si="3"/>
        <v>COO6187A125</v>
      </c>
      <c r="J128" t="s">
        <v>857</v>
      </c>
      <c r="O128" t="str">
        <f>IF(VLOOKUP(Calcs!E125,$D$4:$H$291,4,FALSE)="EVALUATE","EVALUATE","")</f>
        <v/>
      </c>
    </row>
    <row r="129" spans="2:15">
      <c r="B129" t="s">
        <v>858</v>
      </c>
      <c r="D129" s="28" t="s">
        <v>1186</v>
      </c>
      <c r="E129" s="29">
        <v>258567810021</v>
      </c>
      <c r="F129" s="28" t="s">
        <v>2047</v>
      </c>
      <c r="G129" s="43" t="str">
        <f t="shared" si="2"/>
        <v>2585678100212_2</v>
      </c>
      <c r="H129" t="str">
        <f t="shared" si="3"/>
        <v>COO6187A126</v>
      </c>
      <c r="J129" t="s">
        <v>858</v>
      </c>
      <c r="O129" t="str">
        <f>IF(VLOOKUP(Calcs!E126,$D$4:$H$291,4,FALSE)="EVALUATE","EVALUATE","")</f>
        <v/>
      </c>
    </row>
    <row r="130" spans="2:15">
      <c r="B130" t="s">
        <v>859</v>
      </c>
      <c r="D130" s="30" t="s">
        <v>1187</v>
      </c>
      <c r="E130" s="29">
        <v>258567810021</v>
      </c>
      <c r="F130" s="28" t="s">
        <v>2048</v>
      </c>
      <c r="G130" s="43" t="str">
        <f t="shared" si="2"/>
        <v>2585678100212_3</v>
      </c>
      <c r="H130" t="str">
        <f t="shared" si="3"/>
        <v>COO6187A127</v>
      </c>
      <c r="J130" t="s">
        <v>859</v>
      </c>
      <c r="O130" t="str">
        <f>IF(VLOOKUP(Calcs!E127,$D$4:$H$291,4,FALSE)="EVALUATE","EVALUATE","")</f>
        <v/>
      </c>
    </row>
    <row r="131" spans="2:15">
      <c r="B131" t="s">
        <v>860</v>
      </c>
      <c r="D131" s="30" t="s">
        <v>1188</v>
      </c>
      <c r="E131" s="29">
        <v>258567810021</v>
      </c>
      <c r="F131" s="28" t="s">
        <v>2049</v>
      </c>
      <c r="G131" s="43" t="str">
        <f t="shared" si="2"/>
        <v>2585678100212_4</v>
      </c>
      <c r="H131" t="str">
        <f t="shared" si="3"/>
        <v>COO6187A128</v>
      </c>
      <c r="J131" t="s">
        <v>860</v>
      </c>
      <c r="O131" t="str">
        <f>IF(VLOOKUP(Calcs!E128,$D$4:$H$291,4,FALSE)="EVALUATE","EVALUATE","")</f>
        <v/>
      </c>
    </row>
    <row r="132" spans="2:15">
      <c r="B132" t="s">
        <v>861</v>
      </c>
      <c r="D132" s="26" t="s">
        <v>1213</v>
      </c>
      <c r="E132" s="27">
        <v>258567810025</v>
      </c>
      <c r="F132" s="26" t="s">
        <v>2041</v>
      </c>
      <c r="G132" s="43" t="str">
        <f t="shared" si="2"/>
        <v>2585678100251_1</v>
      </c>
      <c r="H132" t="str">
        <f t="shared" si="3"/>
        <v>COO6187A129</v>
      </c>
      <c r="J132" t="s">
        <v>861</v>
      </c>
      <c r="O132" t="str">
        <f>IF(VLOOKUP(Calcs!E129,$D$4:$H$291,4,FALSE)="EVALUATE","EVALUATE","")</f>
        <v/>
      </c>
    </row>
    <row r="133" spans="2:15">
      <c r="B133" t="s">
        <v>862</v>
      </c>
      <c r="D133" s="26" t="s">
        <v>1214</v>
      </c>
      <c r="E133" s="27">
        <v>258567810025</v>
      </c>
      <c r="F133" s="26" t="s">
        <v>2043</v>
      </c>
      <c r="G133" s="43" t="str">
        <f t="shared" ref="G133:G196" si="4">E133&amp;F133</f>
        <v>2585678100251_2</v>
      </c>
      <c r="H133" t="str">
        <f t="shared" ref="H133:H196" si="5">D133</f>
        <v>COO6187A130</v>
      </c>
      <c r="J133" t="s">
        <v>862</v>
      </c>
      <c r="O133" t="str">
        <f>IF(VLOOKUP(Calcs!E130,$D$4:$H$291,4,FALSE)="EVALUATE","EVALUATE","")</f>
        <v/>
      </c>
    </row>
    <row r="134" spans="2:15">
      <c r="B134" t="s">
        <v>863</v>
      </c>
      <c r="D134" s="26" t="s">
        <v>1215</v>
      </c>
      <c r="E134" s="27">
        <v>258567810025</v>
      </c>
      <c r="F134" s="26" t="s">
        <v>2044</v>
      </c>
      <c r="G134" s="43" t="str">
        <f t="shared" si="4"/>
        <v>2585678100251_3</v>
      </c>
      <c r="H134" t="str">
        <f t="shared" si="5"/>
        <v>COO6187A131</v>
      </c>
      <c r="J134" t="s">
        <v>863</v>
      </c>
      <c r="O134" t="str">
        <f>IF(VLOOKUP(Calcs!E131,$D$4:$H$291,4,FALSE)="EVALUATE","EVALUATE","")</f>
        <v/>
      </c>
    </row>
    <row r="135" spans="2:15">
      <c r="B135" t="s">
        <v>864</v>
      </c>
      <c r="D135" s="26" t="s">
        <v>1216</v>
      </c>
      <c r="E135" s="27">
        <v>258567810025</v>
      </c>
      <c r="F135" s="26" t="s">
        <v>2045</v>
      </c>
      <c r="G135" s="43" t="str">
        <f t="shared" si="4"/>
        <v>2585678100251_4</v>
      </c>
      <c r="H135" t="str">
        <f t="shared" si="5"/>
        <v>COO6187A132</v>
      </c>
      <c r="J135" t="s">
        <v>864</v>
      </c>
      <c r="O135" t="str">
        <f>IF(VLOOKUP(Calcs!E132,$D$4:$H$291,4,FALSE)="EVALUATE","EVALUATE","")</f>
        <v/>
      </c>
    </row>
    <row r="136" spans="2:15">
      <c r="B136" t="s">
        <v>865</v>
      </c>
      <c r="D136" s="26" t="s">
        <v>1217</v>
      </c>
      <c r="E136" s="27">
        <v>258567810025</v>
      </c>
      <c r="F136" s="26" t="s">
        <v>2046</v>
      </c>
      <c r="G136" s="43" t="str">
        <f t="shared" si="4"/>
        <v>2585678100252_1</v>
      </c>
      <c r="H136" t="str">
        <f t="shared" si="5"/>
        <v>COO6187A133</v>
      </c>
      <c r="J136" t="s">
        <v>865</v>
      </c>
      <c r="O136" t="str">
        <f>IF(VLOOKUP(Calcs!E133,$D$4:$H$291,4,FALSE)="EVALUATE","EVALUATE","")</f>
        <v/>
      </c>
    </row>
    <row r="137" spans="2:15">
      <c r="B137" t="s">
        <v>866</v>
      </c>
      <c r="D137" s="26" t="s">
        <v>1218</v>
      </c>
      <c r="E137" s="27">
        <v>258567810025</v>
      </c>
      <c r="F137" s="26" t="s">
        <v>2047</v>
      </c>
      <c r="G137" s="43" t="str">
        <f t="shared" si="4"/>
        <v>2585678100252_2</v>
      </c>
      <c r="H137" t="str">
        <f t="shared" si="5"/>
        <v>COO6187A134</v>
      </c>
      <c r="J137" t="s">
        <v>866</v>
      </c>
      <c r="O137" t="str">
        <f>IF(VLOOKUP(Calcs!E134,$D$4:$H$291,4,FALSE)="EVALUATE","EVALUATE","")</f>
        <v/>
      </c>
    </row>
    <row r="138" spans="2:15">
      <c r="B138" t="s">
        <v>867</v>
      </c>
      <c r="D138" s="26" t="s">
        <v>1219</v>
      </c>
      <c r="E138" s="27">
        <v>258567810025</v>
      </c>
      <c r="F138" s="26" t="s">
        <v>2048</v>
      </c>
      <c r="G138" s="43" t="str">
        <f t="shared" si="4"/>
        <v>2585678100252_3</v>
      </c>
      <c r="H138" t="str">
        <f t="shared" si="5"/>
        <v>COO6187A135</v>
      </c>
      <c r="J138" t="s">
        <v>867</v>
      </c>
      <c r="O138" t="str">
        <f>IF(VLOOKUP(Calcs!E135,$D$4:$H$291,4,FALSE)="EVALUATE","EVALUATE","")</f>
        <v/>
      </c>
    </row>
    <row r="139" spans="2:15">
      <c r="B139" t="s">
        <v>868</v>
      </c>
      <c r="D139" s="26" t="s">
        <v>1220</v>
      </c>
      <c r="E139" s="27">
        <v>258567810025</v>
      </c>
      <c r="F139" s="26" t="s">
        <v>2049</v>
      </c>
      <c r="G139" s="43" t="str">
        <f t="shared" si="4"/>
        <v>2585678100252_4</v>
      </c>
      <c r="H139" t="str">
        <f t="shared" si="5"/>
        <v>COO6187A136</v>
      </c>
      <c r="J139" t="s">
        <v>868</v>
      </c>
      <c r="O139" t="str">
        <f>IF(VLOOKUP(Calcs!E136,$D$4:$H$291,4,FALSE)="EVALUATE","EVALUATE","")</f>
        <v/>
      </c>
    </row>
    <row r="140" spans="2:15">
      <c r="B140" t="s">
        <v>869</v>
      </c>
      <c r="D140" s="28" t="s">
        <v>1301</v>
      </c>
      <c r="E140" s="29">
        <v>258567810038</v>
      </c>
      <c r="F140" s="28" t="s">
        <v>2041</v>
      </c>
      <c r="G140" s="43" t="str">
        <f t="shared" si="4"/>
        <v>2585678100381_1</v>
      </c>
      <c r="H140" t="str">
        <f t="shared" si="5"/>
        <v>COO6187A137</v>
      </c>
      <c r="J140" t="s">
        <v>869</v>
      </c>
      <c r="O140" t="str">
        <f>IF(VLOOKUP(Calcs!E137,$D$4:$H$291,4,FALSE)="EVALUATE","EVALUATE","")</f>
        <v/>
      </c>
    </row>
    <row r="141" spans="2:15">
      <c r="B141" t="s">
        <v>870</v>
      </c>
      <c r="D141" s="28" t="s">
        <v>1302</v>
      </c>
      <c r="E141" s="29">
        <v>258567810038</v>
      </c>
      <c r="F141" s="28" t="s">
        <v>2043</v>
      </c>
      <c r="G141" s="43" t="str">
        <f t="shared" si="4"/>
        <v>2585678100381_2</v>
      </c>
      <c r="H141" t="str">
        <f t="shared" si="5"/>
        <v>COO6187A138</v>
      </c>
      <c r="J141" t="s">
        <v>870</v>
      </c>
      <c r="O141" t="str">
        <f>IF(VLOOKUP(Calcs!E138,$D$4:$H$291,4,FALSE)="EVALUATE","EVALUATE","")</f>
        <v/>
      </c>
    </row>
    <row r="142" spans="2:15">
      <c r="B142" t="s">
        <v>871</v>
      </c>
      <c r="D142" s="28" t="s">
        <v>1303</v>
      </c>
      <c r="E142" s="29">
        <v>258567810038</v>
      </c>
      <c r="F142" s="28" t="s">
        <v>2044</v>
      </c>
      <c r="G142" s="43" t="str">
        <f t="shared" si="4"/>
        <v>2585678100381_3</v>
      </c>
      <c r="H142" t="str">
        <f t="shared" si="5"/>
        <v>COO6187A139</v>
      </c>
      <c r="J142" t="s">
        <v>871</v>
      </c>
      <c r="O142" t="str">
        <f>IF(VLOOKUP(Calcs!E139,$D$4:$H$291,4,FALSE)="EVALUATE","EVALUATE","")</f>
        <v/>
      </c>
    </row>
    <row r="143" spans="2:15">
      <c r="B143" t="s">
        <v>872</v>
      </c>
      <c r="D143" s="28" t="s">
        <v>1304</v>
      </c>
      <c r="E143" s="29">
        <v>258567810038</v>
      </c>
      <c r="F143" s="28" t="s">
        <v>2045</v>
      </c>
      <c r="G143" s="43" t="str">
        <f t="shared" si="4"/>
        <v>2585678100381_4</v>
      </c>
      <c r="H143" t="str">
        <f t="shared" si="5"/>
        <v>COO6187A140</v>
      </c>
      <c r="J143" t="s">
        <v>872</v>
      </c>
      <c r="O143" t="str">
        <f>IF(VLOOKUP(Calcs!E140,$D$4:$H$291,4,FALSE)="EVALUATE","EVALUATE","")</f>
        <v/>
      </c>
    </row>
    <row r="144" spans="2:15">
      <c r="B144" t="s">
        <v>873</v>
      </c>
      <c r="D144" s="28" t="s">
        <v>1305</v>
      </c>
      <c r="E144" s="29">
        <v>258567810038</v>
      </c>
      <c r="F144" s="28" t="s">
        <v>2046</v>
      </c>
      <c r="G144" s="43" t="str">
        <f t="shared" si="4"/>
        <v>2585678100382_1</v>
      </c>
      <c r="H144" t="str">
        <f t="shared" si="5"/>
        <v>COO6187A141</v>
      </c>
      <c r="J144" t="s">
        <v>873</v>
      </c>
      <c r="O144" t="str">
        <f>IF(VLOOKUP(Calcs!E141,$D$4:$H$291,4,FALSE)="EVALUATE","EVALUATE","")</f>
        <v/>
      </c>
    </row>
    <row r="145" spans="2:15">
      <c r="B145" t="s">
        <v>874</v>
      </c>
      <c r="D145" s="28" t="s">
        <v>1306</v>
      </c>
      <c r="E145" s="29">
        <v>258567810038</v>
      </c>
      <c r="F145" s="28" t="s">
        <v>2047</v>
      </c>
      <c r="G145" s="43" t="str">
        <f t="shared" si="4"/>
        <v>2585678100382_2</v>
      </c>
      <c r="H145" t="str">
        <f t="shared" si="5"/>
        <v>COO6187A142</v>
      </c>
      <c r="J145" t="s">
        <v>874</v>
      </c>
      <c r="O145" t="str">
        <f>IF(VLOOKUP(Calcs!E142,$D$4:$H$291,4,FALSE)="EVALUATE","EVALUATE","")</f>
        <v/>
      </c>
    </row>
    <row r="146" spans="2:15">
      <c r="B146" t="s">
        <v>875</v>
      </c>
      <c r="D146" s="28" t="s">
        <v>1307</v>
      </c>
      <c r="E146" s="29">
        <v>258567810038</v>
      </c>
      <c r="F146" s="28" t="s">
        <v>2048</v>
      </c>
      <c r="G146" s="43" t="str">
        <f t="shared" si="4"/>
        <v>2585678100382_3</v>
      </c>
      <c r="H146" t="str">
        <f t="shared" si="5"/>
        <v>COO6187A143</v>
      </c>
      <c r="J146" t="s">
        <v>875</v>
      </c>
      <c r="O146" t="str">
        <f>IF(VLOOKUP(Calcs!E143,$D$4:$H$291,4,FALSE)="EVALUATE","EVALUATE","")</f>
        <v/>
      </c>
    </row>
    <row r="147" spans="2:15">
      <c r="B147" t="s">
        <v>876</v>
      </c>
      <c r="D147" s="28" t="s">
        <v>1308</v>
      </c>
      <c r="E147" s="29">
        <v>258567810038</v>
      </c>
      <c r="F147" s="28" t="s">
        <v>2049</v>
      </c>
      <c r="G147" s="43" t="str">
        <f t="shared" si="4"/>
        <v>2585678100382_4</v>
      </c>
      <c r="H147" t="str">
        <f t="shared" si="5"/>
        <v>COO6187A144</v>
      </c>
      <c r="J147" t="s">
        <v>876</v>
      </c>
      <c r="O147" t="str">
        <f>IF(VLOOKUP(Calcs!E144,$D$4:$H$291,4,FALSE)="EVALUATE","EVALUATE","")</f>
        <v/>
      </c>
    </row>
    <row r="148" spans="2:15">
      <c r="B148" t="s">
        <v>877</v>
      </c>
      <c r="D148" s="26" t="s">
        <v>1125</v>
      </c>
      <c r="E148" s="27">
        <v>258567810014</v>
      </c>
      <c r="F148" s="26" t="s">
        <v>2041</v>
      </c>
      <c r="G148" s="43" t="str">
        <f t="shared" si="4"/>
        <v>2585678100141_1</v>
      </c>
      <c r="H148" t="str">
        <f t="shared" si="5"/>
        <v>COO6187A145</v>
      </c>
      <c r="J148" t="s">
        <v>877</v>
      </c>
      <c r="O148" t="str">
        <f>IF(VLOOKUP(Calcs!E145,$D$4:$H$291,4,FALSE)="EVALUATE","EVALUATE","")</f>
        <v/>
      </c>
    </row>
    <row r="149" spans="2:15">
      <c r="B149" t="s">
        <v>878</v>
      </c>
      <c r="D149" s="26" t="s">
        <v>1126</v>
      </c>
      <c r="E149" s="27">
        <v>258567810014</v>
      </c>
      <c r="F149" s="26" t="s">
        <v>2043</v>
      </c>
      <c r="G149" s="43" t="str">
        <f t="shared" si="4"/>
        <v>2585678100141_2</v>
      </c>
      <c r="H149" t="str">
        <f t="shared" si="5"/>
        <v>COO6187A146</v>
      </c>
      <c r="J149" t="s">
        <v>878</v>
      </c>
      <c r="O149" t="str">
        <f>IF(VLOOKUP(Calcs!E146,$D$4:$H$291,4,FALSE)="EVALUATE","EVALUATE","")</f>
        <v/>
      </c>
    </row>
    <row r="150" spans="2:15">
      <c r="B150" t="s">
        <v>879</v>
      </c>
      <c r="D150" s="26" t="s">
        <v>1127</v>
      </c>
      <c r="E150" s="27">
        <v>258567810014</v>
      </c>
      <c r="F150" s="26" t="s">
        <v>2044</v>
      </c>
      <c r="G150" s="43" t="str">
        <f t="shared" si="4"/>
        <v>2585678100141_3</v>
      </c>
      <c r="H150" t="str">
        <f t="shared" si="5"/>
        <v>COO6187A147</v>
      </c>
      <c r="J150" t="s">
        <v>879</v>
      </c>
      <c r="O150" t="str">
        <f>IF(VLOOKUP(Calcs!E147,$D$4:$H$291,4,FALSE)="EVALUATE","EVALUATE","")</f>
        <v/>
      </c>
    </row>
    <row r="151" spans="2:15">
      <c r="B151" t="s">
        <v>880</v>
      </c>
      <c r="D151" s="26" t="s">
        <v>1128</v>
      </c>
      <c r="E151" s="27">
        <v>258567810014</v>
      </c>
      <c r="F151" s="26" t="s">
        <v>2045</v>
      </c>
      <c r="G151" s="43" t="str">
        <f t="shared" si="4"/>
        <v>2585678100141_4</v>
      </c>
      <c r="H151" t="str">
        <f t="shared" si="5"/>
        <v>COO6187A148</v>
      </c>
      <c r="J151" t="s">
        <v>880</v>
      </c>
      <c r="O151" t="str">
        <f>IF(VLOOKUP(Calcs!E148,$D$4:$H$291,4,FALSE)="EVALUATE","EVALUATE","")</f>
        <v/>
      </c>
    </row>
    <row r="152" spans="2:15">
      <c r="B152" t="s">
        <v>881</v>
      </c>
      <c r="D152" s="26" t="s">
        <v>1129</v>
      </c>
      <c r="E152" s="27">
        <v>258567810014</v>
      </c>
      <c r="F152" s="26" t="s">
        <v>2046</v>
      </c>
      <c r="G152" s="43" t="str">
        <f t="shared" si="4"/>
        <v>2585678100142_1</v>
      </c>
      <c r="H152" t="str">
        <f t="shared" si="5"/>
        <v>COO6187A149</v>
      </c>
      <c r="J152" t="s">
        <v>881</v>
      </c>
      <c r="O152" t="str">
        <f>IF(VLOOKUP(Calcs!E149,$D$4:$H$291,4,FALSE)="EVALUATE","EVALUATE","")</f>
        <v/>
      </c>
    </row>
    <row r="153" spans="2:15">
      <c r="B153" t="s">
        <v>882</v>
      </c>
      <c r="D153" s="26" t="s">
        <v>1130</v>
      </c>
      <c r="E153" s="27">
        <v>258567810014</v>
      </c>
      <c r="F153" s="26" t="s">
        <v>2047</v>
      </c>
      <c r="G153" s="43" t="str">
        <f t="shared" si="4"/>
        <v>2585678100142_2</v>
      </c>
      <c r="H153" t="str">
        <f t="shared" si="5"/>
        <v>COO6187A150</v>
      </c>
      <c r="J153" t="s">
        <v>882</v>
      </c>
      <c r="O153" t="str">
        <f>IF(VLOOKUP(Calcs!E150,$D$4:$H$291,4,FALSE)="EVALUATE","EVALUATE","")</f>
        <v/>
      </c>
    </row>
    <row r="154" spans="2:15">
      <c r="B154" t="s">
        <v>883</v>
      </c>
      <c r="D154" s="26" t="s">
        <v>1131</v>
      </c>
      <c r="E154" s="27">
        <v>258567810014</v>
      </c>
      <c r="F154" s="26" t="s">
        <v>2048</v>
      </c>
      <c r="G154" s="43" t="str">
        <f t="shared" si="4"/>
        <v>2585678100142_3</v>
      </c>
      <c r="H154" t="str">
        <f t="shared" si="5"/>
        <v>COO6187A151</v>
      </c>
      <c r="J154" t="s">
        <v>883</v>
      </c>
      <c r="O154" t="str">
        <f>IF(VLOOKUP(Calcs!E151,$D$4:$H$291,4,FALSE)="EVALUATE","EVALUATE","")</f>
        <v/>
      </c>
    </row>
    <row r="155" spans="2:15">
      <c r="B155" t="s">
        <v>884</v>
      </c>
      <c r="D155" s="26" t="s">
        <v>1132</v>
      </c>
      <c r="E155" s="27">
        <v>258567810014</v>
      </c>
      <c r="F155" s="26" t="s">
        <v>2049</v>
      </c>
      <c r="G155" s="43" t="str">
        <f t="shared" si="4"/>
        <v>2585678100142_4</v>
      </c>
      <c r="H155" t="str">
        <f t="shared" si="5"/>
        <v>COO6187A152</v>
      </c>
      <c r="J155" t="s">
        <v>884</v>
      </c>
      <c r="O155" t="str">
        <f>IF(VLOOKUP(Calcs!E152,$D$4:$H$291,4,FALSE)="EVALUATE","EVALUATE","")</f>
        <v/>
      </c>
    </row>
    <row r="156" spans="2:15">
      <c r="B156" t="s">
        <v>885</v>
      </c>
      <c r="D156" s="28" t="s">
        <v>1157</v>
      </c>
      <c r="E156" s="29">
        <v>258567810018</v>
      </c>
      <c r="F156" s="28" t="s">
        <v>2041</v>
      </c>
      <c r="G156" s="43" t="str">
        <f t="shared" si="4"/>
        <v>2585678100181_1</v>
      </c>
      <c r="H156" t="str">
        <f t="shared" si="5"/>
        <v>COO6187A153</v>
      </c>
      <c r="J156" t="s">
        <v>885</v>
      </c>
    </row>
    <row r="157" spans="2:15">
      <c r="B157" t="s">
        <v>886</v>
      </c>
      <c r="D157" s="28" t="s">
        <v>1158</v>
      </c>
      <c r="E157" s="29">
        <v>258567810018</v>
      </c>
      <c r="F157" s="28" t="s">
        <v>2043</v>
      </c>
      <c r="G157" s="43" t="str">
        <f t="shared" si="4"/>
        <v>2585678100181_2</v>
      </c>
      <c r="H157" t="str">
        <f t="shared" si="5"/>
        <v>COO6187A154</v>
      </c>
      <c r="J157" t="s">
        <v>886</v>
      </c>
      <c r="O157" t="str">
        <f>IF(VLOOKUP(Calcs!E154,$D$4:$H$291,4,FALSE)="EVALUATE","EVALUATE","")</f>
        <v/>
      </c>
    </row>
    <row r="158" spans="2:15">
      <c r="B158" t="s">
        <v>887</v>
      </c>
      <c r="D158" s="28" t="s">
        <v>1159</v>
      </c>
      <c r="E158" s="29">
        <v>258567810018</v>
      </c>
      <c r="F158" s="28" t="s">
        <v>2044</v>
      </c>
      <c r="G158" s="43" t="str">
        <f t="shared" si="4"/>
        <v>2585678100181_3</v>
      </c>
      <c r="H158" t="str">
        <f t="shared" si="5"/>
        <v>COO6187A155</v>
      </c>
      <c r="J158" t="s">
        <v>887</v>
      </c>
      <c r="O158" t="str">
        <f>IF(VLOOKUP(Calcs!E155,$D$4:$H$291,4,FALSE)="EVALUATE","EVALUATE","")</f>
        <v/>
      </c>
    </row>
    <row r="159" spans="2:15">
      <c r="B159" t="s">
        <v>888</v>
      </c>
      <c r="D159" s="28" t="s">
        <v>1160</v>
      </c>
      <c r="E159" s="29">
        <v>258567810018</v>
      </c>
      <c r="F159" s="28" t="s">
        <v>2045</v>
      </c>
      <c r="G159" s="43" t="str">
        <f t="shared" si="4"/>
        <v>2585678100181_4</v>
      </c>
      <c r="H159" t="str">
        <f t="shared" si="5"/>
        <v>COO6187A156</v>
      </c>
      <c r="J159" t="s">
        <v>888</v>
      </c>
      <c r="O159" t="str">
        <f>IF(VLOOKUP(Calcs!E156,$D$4:$H$291,4,FALSE)="EVALUATE","EVALUATE","")</f>
        <v/>
      </c>
    </row>
    <row r="160" spans="2:15">
      <c r="B160" t="s">
        <v>889</v>
      </c>
      <c r="D160" s="28" t="s">
        <v>1161</v>
      </c>
      <c r="E160" s="29">
        <v>258567810018</v>
      </c>
      <c r="F160" s="28" t="s">
        <v>2046</v>
      </c>
      <c r="G160" s="43" t="str">
        <f t="shared" si="4"/>
        <v>2585678100182_1</v>
      </c>
      <c r="H160" t="str">
        <f t="shared" si="5"/>
        <v>COO6187A157</v>
      </c>
      <c r="J160" t="s">
        <v>889</v>
      </c>
      <c r="O160" t="str">
        <f>IF(VLOOKUP(Calcs!E157,$D$4:$H$291,4,FALSE)="EVALUATE","EVALUATE","")</f>
        <v/>
      </c>
    </row>
    <row r="161" spans="2:15">
      <c r="B161" t="s">
        <v>890</v>
      </c>
      <c r="D161" s="28" t="s">
        <v>1162</v>
      </c>
      <c r="E161" s="29">
        <v>258567810018</v>
      </c>
      <c r="F161" s="28" t="s">
        <v>2047</v>
      </c>
      <c r="G161" s="43" t="str">
        <f t="shared" si="4"/>
        <v>2585678100182_2</v>
      </c>
      <c r="H161" t="str">
        <f t="shared" si="5"/>
        <v>COO6187A158</v>
      </c>
      <c r="J161" t="s">
        <v>890</v>
      </c>
      <c r="O161" t="str">
        <f>IF(VLOOKUP(Calcs!E158,$D$4:$H$291,4,FALSE)="EVALUATE","EVALUATE","")</f>
        <v/>
      </c>
    </row>
    <row r="162" spans="2:15">
      <c r="B162" t="s">
        <v>891</v>
      </c>
      <c r="D162" s="28" t="s">
        <v>1163</v>
      </c>
      <c r="E162" s="29">
        <v>258567810018</v>
      </c>
      <c r="F162" s="28" t="s">
        <v>2048</v>
      </c>
      <c r="G162" s="43" t="str">
        <f t="shared" si="4"/>
        <v>2585678100182_3</v>
      </c>
      <c r="H162" t="str">
        <f t="shared" si="5"/>
        <v>COO6187A159</v>
      </c>
      <c r="J162" t="s">
        <v>891</v>
      </c>
      <c r="O162" t="str">
        <f>IF(VLOOKUP(Calcs!E159,$D$4:$H$291,4,FALSE)="EVALUATE","EVALUATE","")</f>
        <v/>
      </c>
    </row>
    <row r="163" spans="2:15">
      <c r="B163" t="s">
        <v>892</v>
      </c>
      <c r="D163" s="30" t="s">
        <v>1164</v>
      </c>
      <c r="E163" s="29">
        <v>258567810018</v>
      </c>
      <c r="F163" s="28" t="s">
        <v>2049</v>
      </c>
      <c r="G163" s="43" t="str">
        <f t="shared" si="4"/>
        <v>2585678100182_4</v>
      </c>
      <c r="H163" t="str">
        <f t="shared" si="5"/>
        <v>COO6187A160</v>
      </c>
      <c r="J163" t="s">
        <v>892</v>
      </c>
      <c r="O163" t="str">
        <f>IF(VLOOKUP(Calcs!E160,$D$4:$H$291,4,FALSE)="EVALUATE","EVALUATE","")</f>
        <v/>
      </c>
    </row>
    <row r="164" spans="2:15">
      <c r="B164" t="s">
        <v>893</v>
      </c>
      <c r="D164" s="38" t="s">
        <v>1101</v>
      </c>
      <c r="E164" s="39">
        <v>258567810011</v>
      </c>
      <c r="F164" s="38" t="s">
        <v>2058</v>
      </c>
      <c r="G164" s="43" t="str">
        <f t="shared" si="4"/>
        <v>2585678100111_1</v>
      </c>
      <c r="H164" t="str">
        <f t="shared" si="5"/>
        <v>COO6187A161</v>
      </c>
      <c r="J164" t="s">
        <v>893</v>
      </c>
      <c r="O164" t="str">
        <f>IF(VLOOKUP(Calcs!E161,$D$4:$H$291,4,FALSE)="EVALUATE","EVALUATE","")</f>
        <v/>
      </c>
    </row>
    <row r="165" spans="2:15">
      <c r="B165" t="s">
        <v>894</v>
      </c>
      <c r="D165" s="38" t="s">
        <v>1102</v>
      </c>
      <c r="E165" s="39">
        <v>258567810011</v>
      </c>
      <c r="F165" s="38" t="s">
        <v>2059</v>
      </c>
      <c r="G165" s="43" t="str">
        <f t="shared" si="4"/>
        <v>2585678100111_2</v>
      </c>
      <c r="H165" t="str">
        <f t="shared" si="5"/>
        <v>COO6187A162</v>
      </c>
      <c r="J165" t="s">
        <v>894</v>
      </c>
      <c r="O165" t="str">
        <f>IF(VLOOKUP(Calcs!E162,$D$4:$H$291,4,FALSE)="EVALUATE","EVALUATE","")</f>
        <v/>
      </c>
    </row>
    <row r="166" spans="2:15">
      <c r="B166" t="s">
        <v>895</v>
      </c>
      <c r="D166" s="38" t="s">
        <v>1103</v>
      </c>
      <c r="E166" s="39">
        <v>258567810011</v>
      </c>
      <c r="F166" s="38" t="s">
        <v>2060</v>
      </c>
      <c r="G166" s="43" t="str">
        <f t="shared" si="4"/>
        <v>2585678100111_3</v>
      </c>
      <c r="H166" t="str">
        <f t="shared" si="5"/>
        <v>COO6187A163</v>
      </c>
      <c r="J166" t="s">
        <v>895</v>
      </c>
      <c r="O166" t="str">
        <f>IF(VLOOKUP(Calcs!E163,$D$4:$H$291,4,FALSE)="EVALUATE","EVALUATE","")</f>
        <v/>
      </c>
    </row>
    <row r="167" spans="2:15">
      <c r="B167" t="s">
        <v>896</v>
      </c>
      <c r="D167" s="38" t="s">
        <v>1104</v>
      </c>
      <c r="E167" s="39">
        <v>258567810011</v>
      </c>
      <c r="F167" s="38" t="s">
        <v>2061</v>
      </c>
      <c r="G167" s="43" t="str">
        <f t="shared" si="4"/>
        <v>2585678100111_4</v>
      </c>
      <c r="H167" t="str">
        <f t="shared" si="5"/>
        <v>COO6187A164</v>
      </c>
      <c r="J167" t="s">
        <v>896</v>
      </c>
      <c r="O167" t="str">
        <f>IF(VLOOKUP(Calcs!E164,$D$4:$H$291,4,FALSE)="EVALUATE","EVALUATE","")</f>
        <v/>
      </c>
    </row>
    <row r="168" spans="2:15">
      <c r="B168" t="s">
        <v>897</v>
      </c>
      <c r="D168" s="38" t="s">
        <v>1105</v>
      </c>
      <c r="E168" s="39">
        <v>258567810011</v>
      </c>
      <c r="F168" s="38" t="s">
        <v>2062</v>
      </c>
      <c r="G168" s="43" t="str">
        <f t="shared" si="4"/>
        <v>2585678100112_1</v>
      </c>
      <c r="H168" t="str">
        <f t="shared" si="5"/>
        <v>COO6187A165</v>
      </c>
      <c r="J168" t="s">
        <v>897</v>
      </c>
      <c r="O168" t="str">
        <f>IF(VLOOKUP(Calcs!E165,$D$4:$H$291,4,FALSE)="EVALUATE","EVALUATE","")</f>
        <v/>
      </c>
    </row>
    <row r="169" spans="2:15">
      <c r="B169" t="s">
        <v>898</v>
      </c>
      <c r="D169" s="38" t="s">
        <v>1106</v>
      </c>
      <c r="E169" s="39">
        <v>258567810011</v>
      </c>
      <c r="F169" s="38" t="s">
        <v>2063</v>
      </c>
      <c r="G169" s="43" t="str">
        <f t="shared" si="4"/>
        <v>2585678100112_2</v>
      </c>
      <c r="H169" t="str">
        <f t="shared" si="5"/>
        <v>COO6187A166</v>
      </c>
      <c r="J169" t="s">
        <v>898</v>
      </c>
      <c r="O169" t="str">
        <f>IF(VLOOKUP(Calcs!E166,$D$4:$H$291,4,FALSE)="EVALUATE","EVALUATE","")</f>
        <v/>
      </c>
    </row>
    <row r="170" spans="2:15">
      <c r="B170" t="s">
        <v>899</v>
      </c>
      <c r="D170" s="38" t="s">
        <v>1107</v>
      </c>
      <c r="E170" s="39">
        <v>258567810011</v>
      </c>
      <c r="F170" s="38" t="s">
        <v>2064</v>
      </c>
      <c r="G170" s="43" t="str">
        <f t="shared" si="4"/>
        <v>2585678100112_3</v>
      </c>
      <c r="H170" t="str">
        <f t="shared" si="5"/>
        <v>COO6187A167</v>
      </c>
      <c r="J170" t="s">
        <v>899</v>
      </c>
      <c r="O170" t="str">
        <f>IF(VLOOKUP(Calcs!E167,$D$4:$H$291,4,FALSE)="EVALUATE","EVALUATE","")</f>
        <v/>
      </c>
    </row>
    <row r="171" spans="2:15">
      <c r="B171" t="s">
        <v>900</v>
      </c>
      <c r="D171" s="38" t="s">
        <v>1108</v>
      </c>
      <c r="E171" s="39">
        <v>258567810011</v>
      </c>
      <c r="F171" s="38" t="s">
        <v>2065</v>
      </c>
      <c r="G171" s="43" t="str">
        <f t="shared" si="4"/>
        <v>2585678100112_4</v>
      </c>
      <c r="H171" t="str">
        <f t="shared" si="5"/>
        <v>COO6187A168</v>
      </c>
      <c r="J171" t="s">
        <v>900</v>
      </c>
      <c r="O171" t="str">
        <f>IF(VLOOKUP(Calcs!E168,$D$4:$H$291,4,FALSE)="EVALUATE","EVALUATE","")</f>
        <v/>
      </c>
    </row>
    <row r="172" spans="2:15">
      <c r="B172" t="s">
        <v>901</v>
      </c>
      <c r="D172" s="40" t="s">
        <v>1093</v>
      </c>
      <c r="E172" s="40">
        <v>258567810010</v>
      </c>
      <c r="F172" s="40" t="s">
        <v>2058</v>
      </c>
      <c r="G172" s="43" t="str">
        <f t="shared" si="4"/>
        <v>2585678100101_1</v>
      </c>
      <c r="H172" t="str">
        <f t="shared" si="5"/>
        <v>COO6187A169</v>
      </c>
      <c r="J172" t="s">
        <v>901</v>
      </c>
      <c r="O172" t="str">
        <f>IF(VLOOKUP(Calcs!E169,$D$4:$H$291,4,FALSE)="EVALUATE","EVALUATE","")</f>
        <v/>
      </c>
    </row>
    <row r="173" spans="2:15">
      <c r="B173" t="s">
        <v>902</v>
      </c>
      <c r="D173" s="40" t="s">
        <v>1094</v>
      </c>
      <c r="E173" s="40">
        <v>258567810010</v>
      </c>
      <c r="F173" s="40" t="s">
        <v>2059</v>
      </c>
      <c r="G173" s="43" t="str">
        <f t="shared" si="4"/>
        <v>2585678100101_2</v>
      </c>
      <c r="H173" t="str">
        <f t="shared" si="5"/>
        <v>COO6187A170</v>
      </c>
      <c r="J173" t="s">
        <v>902</v>
      </c>
      <c r="O173" t="str">
        <f>IF(VLOOKUP(Calcs!E170,$D$4:$H$291,4,FALSE)="EVALUATE","EVALUATE","")</f>
        <v/>
      </c>
    </row>
    <row r="174" spans="2:15">
      <c r="B174" t="s">
        <v>903</v>
      </c>
      <c r="D174" s="40" t="s">
        <v>1095</v>
      </c>
      <c r="E174" s="40">
        <v>258567810010</v>
      </c>
      <c r="F174" s="40" t="s">
        <v>2060</v>
      </c>
      <c r="G174" s="43" t="str">
        <f t="shared" si="4"/>
        <v>2585678100101_3</v>
      </c>
      <c r="H174" t="str">
        <f t="shared" si="5"/>
        <v>COO6187A171</v>
      </c>
      <c r="J174" t="s">
        <v>903</v>
      </c>
      <c r="O174" t="str">
        <f>IF(VLOOKUP(Calcs!E171,$D$4:$H$291,4,FALSE)="EVALUATE","EVALUATE","")</f>
        <v/>
      </c>
    </row>
    <row r="175" spans="2:15">
      <c r="B175" t="s">
        <v>904</v>
      </c>
      <c r="D175" s="40" t="s">
        <v>1096</v>
      </c>
      <c r="E175" s="40">
        <v>258567810010</v>
      </c>
      <c r="F175" s="40" t="s">
        <v>2061</v>
      </c>
      <c r="G175" s="43" t="str">
        <f t="shared" si="4"/>
        <v>2585678100101_4</v>
      </c>
      <c r="H175" t="str">
        <f t="shared" si="5"/>
        <v>COO6187A172</v>
      </c>
      <c r="J175" t="s">
        <v>904</v>
      </c>
      <c r="O175" t="str">
        <f>IF(VLOOKUP(Calcs!E172,$D$4:$H$291,4,FALSE)="EVALUATE","EVALUATE","")</f>
        <v/>
      </c>
    </row>
    <row r="176" spans="2:15">
      <c r="B176" t="s">
        <v>905</v>
      </c>
      <c r="D176" s="40" t="s">
        <v>1097</v>
      </c>
      <c r="E176" s="40">
        <v>258567810010</v>
      </c>
      <c r="F176" s="40" t="s">
        <v>2062</v>
      </c>
      <c r="G176" s="43" t="str">
        <f t="shared" si="4"/>
        <v>2585678100102_1</v>
      </c>
      <c r="H176" t="str">
        <f t="shared" si="5"/>
        <v>COO6187A173</v>
      </c>
      <c r="J176" t="s">
        <v>905</v>
      </c>
      <c r="O176" t="str">
        <f>IF(VLOOKUP(Calcs!E173,$D$4:$H$291,4,FALSE)="EVALUATE","EVALUATE","")</f>
        <v/>
      </c>
    </row>
    <row r="177" spans="2:15">
      <c r="B177" t="s">
        <v>906</v>
      </c>
      <c r="D177" s="40" t="s">
        <v>1098</v>
      </c>
      <c r="E177" s="40">
        <v>258567810010</v>
      </c>
      <c r="F177" s="40" t="s">
        <v>2063</v>
      </c>
      <c r="G177" s="43" t="str">
        <f t="shared" si="4"/>
        <v>2585678100102_2</v>
      </c>
      <c r="H177" t="str">
        <f t="shared" si="5"/>
        <v>COO6187A174</v>
      </c>
      <c r="J177" t="s">
        <v>906</v>
      </c>
      <c r="O177" t="str">
        <f>IF(VLOOKUP(Calcs!E174,$D$4:$H$291,4,FALSE)="EVALUATE","EVALUATE","")</f>
        <v/>
      </c>
    </row>
    <row r="178" spans="2:15">
      <c r="B178" t="s">
        <v>907</v>
      </c>
      <c r="D178" s="40" t="s">
        <v>1099</v>
      </c>
      <c r="E178" s="40">
        <v>258567810010</v>
      </c>
      <c r="F178" s="40" t="s">
        <v>2064</v>
      </c>
      <c r="G178" s="43" t="str">
        <f t="shared" si="4"/>
        <v>2585678100102_3</v>
      </c>
      <c r="H178" t="str">
        <f t="shared" si="5"/>
        <v>COO6187A175</v>
      </c>
      <c r="J178" t="s">
        <v>907</v>
      </c>
      <c r="O178" t="str">
        <f>IF(VLOOKUP(Calcs!E175,$D$4:$H$291,4,FALSE)="EVALUATE","EVALUATE","")</f>
        <v/>
      </c>
    </row>
    <row r="179" spans="2:15">
      <c r="B179" t="s">
        <v>908</v>
      </c>
      <c r="D179" s="40" t="s">
        <v>1100</v>
      </c>
      <c r="E179" s="40">
        <v>258567810010</v>
      </c>
      <c r="F179" s="40" t="s">
        <v>2065</v>
      </c>
      <c r="G179" s="43" t="str">
        <f t="shared" si="4"/>
        <v>2585678100102_4</v>
      </c>
      <c r="H179" t="str">
        <f t="shared" si="5"/>
        <v>COO6187A176</v>
      </c>
      <c r="J179" t="s">
        <v>908</v>
      </c>
      <c r="O179" t="str">
        <f>IF(VLOOKUP(Calcs!E176,$D$4:$H$291,4,FALSE)="EVALUATE","EVALUATE","")</f>
        <v/>
      </c>
    </row>
    <row r="180" spans="2:15">
      <c r="B180" t="s">
        <v>909</v>
      </c>
      <c r="D180" s="38" t="s">
        <v>1173</v>
      </c>
      <c r="E180" s="38">
        <v>258567810020</v>
      </c>
      <c r="F180" s="38" t="s">
        <v>2058</v>
      </c>
      <c r="G180" s="43" t="str">
        <f t="shared" si="4"/>
        <v>2585678100201_1</v>
      </c>
      <c r="H180" t="str">
        <f t="shared" si="5"/>
        <v>COO6187A177</v>
      </c>
      <c r="J180" t="s">
        <v>909</v>
      </c>
      <c r="O180" t="str">
        <f>IF(VLOOKUP(Calcs!E177,$D$4:$H$291,4,FALSE)="EVALUATE","EVALUATE","")</f>
        <v/>
      </c>
    </row>
    <row r="181" spans="2:15">
      <c r="B181" t="s">
        <v>910</v>
      </c>
      <c r="D181" s="38" t="s">
        <v>1174</v>
      </c>
      <c r="E181" s="38">
        <v>258567810020</v>
      </c>
      <c r="F181" s="38" t="s">
        <v>2059</v>
      </c>
      <c r="G181" s="43" t="str">
        <f t="shared" si="4"/>
        <v>2585678100201_2</v>
      </c>
      <c r="H181" t="str">
        <f t="shared" si="5"/>
        <v>COO6187A178</v>
      </c>
      <c r="J181" t="s">
        <v>910</v>
      </c>
      <c r="O181" t="str">
        <f>IF(VLOOKUP(Calcs!E178,$D$4:$H$291,4,FALSE)="EVALUATE","EVALUATE","")</f>
        <v/>
      </c>
    </row>
    <row r="182" spans="2:15">
      <c r="B182" t="s">
        <v>911</v>
      </c>
      <c r="D182" s="38" t="s">
        <v>1175</v>
      </c>
      <c r="E182" s="38">
        <v>258567810020</v>
      </c>
      <c r="F182" s="38" t="s">
        <v>2060</v>
      </c>
      <c r="G182" s="43" t="str">
        <f t="shared" si="4"/>
        <v>2585678100201_3</v>
      </c>
      <c r="H182" t="str">
        <f t="shared" si="5"/>
        <v>COO6187A179</v>
      </c>
      <c r="J182" t="s">
        <v>911</v>
      </c>
      <c r="O182" t="str">
        <f>IF(VLOOKUP(Calcs!E179,$D$4:$H$291,4,FALSE)="EVALUATE","EVALUATE","")</f>
        <v/>
      </c>
    </row>
    <row r="183" spans="2:15">
      <c r="B183" t="s">
        <v>912</v>
      </c>
      <c r="D183" s="38" t="s">
        <v>1176</v>
      </c>
      <c r="E183" s="38">
        <v>258567810020</v>
      </c>
      <c r="F183" s="38" t="s">
        <v>2061</v>
      </c>
      <c r="G183" s="43" t="str">
        <f t="shared" si="4"/>
        <v>2585678100201_4</v>
      </c>
      <c r="H183" t="str">
        <f t="shared" si="5"/>
        <v>COO6187A180</v>
      </c>
      <c r="J183" t="s">
        <v>912</v>
      </c>
      <c r="O183" t="str">
        <f>IF(VLOOKUP(Calcs!E180,$D$4:$H$291,4,FALSE)="EVALUATE","EVALUATE","")</f>
        <v/>
      </c>
    </row>
    <row r="184" spans="2:15">
      <c r="B184" t="s">
        <v>913</v>
      </c>
      <c r="D184" s="38" t="s">
        <v>1177</v>
      </c>
      <c r="E184" s="38">
        <v>258567810020</v>
      </c>
      <c r="F184" s="38" t="s">
        <v>2062</v>
      </c>
      <c r="G184" s="43" t="str">
        <f t="shared" si="4"/>
        <v>2585678100202_1</v>
      </c>
      <c r="H184" t="str">
        <f t="shared" si="5"/>
        <v>COO6187A181</v>
      </c>
      <c r="J184" t="s">
        <v>913</v>
      </c>
      <c r="O184" t="str">
        <f>IF(VLOOKUP(Calcs!E181,$D$4:$H$291,4,FALSE)="EVALUATE","EVALUATE","")</f>
        <v/>
      </c>
    </row>
    <row r="185" spans="2:15">
      <c r="B185" t="s">
        <v>914</v>
      </c>
      <c r="D185" s="38" t="s">
        <v>1178</v>
      </c>
      <c r="E185" s="38">
        <v>258567810020</v>
      </c>
      <c r="F185" s="38" t="s">
        <v>2063</v>
      </c>
      <c r="G185" s="43" t="str">
        <f t="shared" si="4"/>
        <v>2585678100202_2</v>
      </c>
      <c r="H185" t="str">
        <f t="shared" si="5"/>
        <v>COO6187A182</v>
      </c>
      <c r="J185" t="s">
        <v>914</v>
      </c>
      <c r="O185" t="str">
        <f>IF(VLOOKUP(Calcs!E182,$D$4:$H$291,4,FALSE)="EVALUATE","EVALUATE","")</f>
        <v/>
      </c>
    </row>
    <row r="186" spans="2:15">
      <c r="B186" t="s">
        <v>915</v>
      </c>
      <c r="D186" s="38" t="s">
        <v>1179</v>
      </c>
      <c r="E186" s="38">
        <v>258567810020</v>
      </c>
      <c r="F186" s="38" t="s">
        <v>2064</v>
      </c>
      <c r="G186" s="43" t="str">
        <f t="shared" si="4"/>
        <v>2585678100202_3</v>
      </c>
      <c r="H186" t="str">
        <f t="shared" si="5"/>
        <v>COO6187A183</v>
      </c>
      <c r="J186" t="s">
        <v>915</v>
      </c>
      <c r="O186" t="str">
        <f>IF(VLOOKUP(Calcs!E183,$D$4:$H$291,4,FALSE)="EVALUATE","EVALUATE","")</f>
        <v/>
      </c>
    </row>
    <row r="187" spans="2:15">
      <c r="B187" t="s">
        <v>916</v>
      </c>
      <c r="D187" s="38" t="s">
        <v>1180</v>
      </c>
      <c r="E187" s="38">
        <v>258567810020</v>
      </c>
      <c r="F187" s="38" t="s">
        <v>2065</v>
      </c>
      <c r="G187" s="43" t="str">
        <f t="shared" si="4"/>
        <v>2585678100202_4</v>
      </c>
      <c r="H187" t="str">
        <f t="shared" si="5"/>
        <v>COO6187A184</v>
      </c>
      <c r="J187" t="s">
        <v>916</v>
      </c>
      <c r="O187" t="str">
        <f>IF(VLOOKUP(Calcs!E184,$D$4:$H$291,4,FALSE)="EVALUATE","EVALUATE","")</f>
        <v/>
      </c>
    </row>
    <row r="188" spans="2:15">
      <c r="B188" t="s">
        <v>917</v>
      </c>
      <c r="D188" s="40" t="s">
        <v>1237</v>
      </c>
      <c r="E188" s="40">
        <v>258567810028</v>
      </c>
      <c r="F188" s="40" t="s">
        <v>2058</v>
      </c>
      <c r="G188" s="43" t="str">
        <f t="shared" si="4"/>
        <v>2585678100281_1</v>
      </c>
      <c r="H188" t="str">
        <f t="shared" si="5"/>
        <v>COO6187A185</v>
      </c>
      <c r="J188" t="s">
        <v>917</v>
      </c>
      <c r="O188" t="str">
        <f>IF(VLOOKUP(Calcs!E185,$D$4:$H$291,4,FALSE)="EVALUATE","EVALUATE","")</f>
        <v/>
      </c>
    </row>
    <row r="189" spans="2:15">
      <c r="B189" t="s">
        <v>918</v>
      </c>
      <c r="D189" s="40" t="s">
        <v>1238</v>
      </c>
      <c r="E189" s="40">
        <v>258567810028</v>
      </c>
      <c r="F189" s="40" t="s">
        <v>2059</v>
      </c>
      <c r="G189" s="43" t="str">
        <f t="shared" si="4"/>
        <v>2585678100281_2</v>
      </c>
      <c r="H189" t="str">
        <f t="shared" si="5"/>
        <v>COO6187A186</v>
      </c>
      <c r="J189" t="s">
        <v>918</v>
      </c>
      <c r="O189" t="str">
        <f>IF(VLOOKUP(Calcs!E186,$D$4:$H$291,4,FALSE)="EVALUATE","EVALUATE","")</f>
        <v/>
      </c>
    </row>
    <row r="190" spans="2:15">
      <c r="B190" t="s">
        <v>919</v>
      </c>
      <c r="D190" s="40" t="s">
        <v>1239</v>
      </c>
      <c r="E190" s="40">
        <v>258567810028</v>
      </c>
      <c r="F190" s="40" t="s">
        <v>2060</v>
      </c>
      <c r="G190" s="43" t="str">
        <f t="shared" si="4"/>
        <v>2585678100281_3</v>
      </c>
      <c r="H190" t="str">
        <f t="shared" si="5"/>
        <v>COO6187A187</v>
      </c>
      <c r="J190" t="s">
        <v>919</v>
      </c>
      <c r="O190" t="str">
        <f>IF(VLOOKUP(Calcs!E187,$D$4:$H$291,4,FALSE)="EVALUATE","EVALUATE","")</f>
        <v/>
      </c>
    </row>
    <row r="191" spans="2:15">
      <c r="B191" t="s">
        <v>920</v>
      </c>
      <c r="D191" s="40" t="s">
        <v>1240</v>
      </c>
      <c r="E191" s="40">
        <v>258567810028</v>
      </c>
      <c r="F191" s="40" t="s">
        <v>2061</v>
      </c>
      <c r="G191" s="43" t="str">
        <f t="shared" si="4"/>
        <v>2585678100281_4</v>
      </c>
      <c r="H191" t="str">
        <f t="shared" si="5"/>
        <v>COO6187A188</v>
      </c>
      <c r="J191" t="s">
        <v>920</v>
      </c>
      <c r="O191" t="str">
        <f>IF(VLOOKUP(Calcs!E188,$D$4:$H$291,4,FALSE)="EVALUATE","EVALUATE","")</f>
        <v/>
      </c>
    </row>
    <row r="192" spans="2:15">
      <c r="B192" t="s">
        <v>921</v>
      </c>
      <c r="D192" s="40" t="s">
        <v>1241</v>
      </c>
      <c r="E192" s="40">
        <v>258567810028</v>
      </c>
      <c r="F192" s="40" t="s">
        <v>2062</v>
      </c>
      <c r="G192" s="43" t="str">
        <f t="shared" si="4"/>
        <v>2585678100282_1</v>
      </c>
      <c r="H192" t="str">
        <f t="shared" si="5"/>
        <v>COO6187A189</v>
      </c>
      <c r="J192" t="s">
        <v>921</v>
      </c>
      <c r="O192" t="str">
        <f>IF(VLOOKUP(Calcs!E189,$D$4:$H$291,4,FALSE)="EVALUATE","EVALUATE","")</f>
        <v/>
      </c>
    </row>
    <row r="193" spans="2:15">
      <c r="B193" t="s">
        <v>922</v>
      </c>
      <c r="D193" s="40" t="s">
        <v>1242</v>
      </c>
      <c r="E193" s="40">
        <v>258567810028</v>
      </c>
      <c r="F193" s="40" t="s">
        <v>2063</v>
      </c>
      <c r="G193" s="43" t="str">
        <f t="shared" si="4"/>
        <v>2585678100282_2</v>
      </c>
      <c r="H193" t="str">
        <f t="shared" si="5"/>
        <v>COO6187A190</v>
      </c>
      <c r="J193" t="s">
        <v>922</v>
      </c>
      <c r="O193" t="str">
        <f>IF(VLOOKUP(Calcs!E190,$D$4:$H$291,4,FALSE)="EVALUATE","EVALUATE","")</f>
        <v/>
      </c>
    </row>
    <row r="194" spans="2:15">
      <c r="B194" t="s">
        <v>923</v>
      </c>
      <c r="D194" s="40" t="s">
        <v>1243</v>
      </c>
      <c r="E194" s="40">
        <v>258567810028</v>
      </c>
      <c r="F194" s="40" t="s">
        <v>2064</v>
      </c>
      <c r="G194" s="43" t="str">
        <f t="shared" si="4"/>
        <v>2585678100282_3</v>
      </c>
      <c r="H194" t="str">
        <f t="shared" si="5"/>
        <v>COO6187A191</v>
      </c>
      <c r="J194" t="s">
        <v>923</v>
      </c>
      <c r="O194" t="str">
        <f>IF(VLOOKUP(Calcs!E191,$D$4:$H$291,4,FALSE)="EVALUATE","EVALUATE","")</f>
        <v/>
      </c>
    </row>
    <row r="195" spans="2:15">
      <c r="B195" t="s">
        <v>924</v>
      </c>
      <c r="D195" s="40" t="s">
        <v>1244</v>
      </c>
      <c r="E195" s="40">
        <v>258567810028</v>
      </c>
      <c r="F195" s="40" t="s">
        <v>2065</v>
      </c>
      <c r="G195" s="43" t="str">
        <f t="shared" si="4"/>
        <v>2585678100282_4</v>
      </c>
      <c r="H195" t="str">
        <f t="shared" si="5"/>
        <v>COO6187A192</v>
      </c>
      <c r="J195" t="s">
        <v>924</v>
      </c>
      <c r="O195" t="str">
        <f>IF(VLOOKUP(Calcs!E192,$D$4:$H$291,4,FALSE)="EVALUATE","EVALUATE","")</f>
        <v/>
      </c>
    </row>
    <row r="196" spans="2:15">
      <c r="B196" t="s">
        <v>925</v>
      </c>
      <c r="D196" s="38" t="s">
        <v>1133</v>
      </c>
      <c r="E196" s="39">
        <v>258567810015</v>
      </c>
      <c r="F196" s="39" t="s">
        <v>2050</v>
      </c>
      <c r="G196" s="43" t="str">
        <f t="shared" si="4"/>
        <v>2585678100151_1</v>
      </c>
      <c r="H196" t="str">
        <f t="shared" si="5"/>
        <v>COO6187A193</v>
      </c>
      <c r="J196" t="s">
        <v>925</v>
      </c>
      <c r="O196" t="str">
        <f>IF(VLOOKUP(Calcs!E193,$D$4:$H$291,4,FALSE)="EVALUATE","EVALUATE","")</f>
        <v/>
      </c>
    </row>
    <row r="197" spans="2:15">
      <c r="B197" t="s">
        <v>926</v>
      </c>
      <c r="D197" s="38" t="s">
        <v>1134</v>
      </c>
      <c r="E197" s="39">
        <v>258567810015</v>
      </c>
      <c r="F197" s="39" t="s">
        <v>2051</v>
      </c>
      <c r="G197" s="43" t="str">
        <f t="shared" ref="G197:G260" si="6">E197&amp;F197</f>
        <v>2585678100151_2</v>
      </c>
      <c r="H197" t="str">
        <f t="shared" ref="H197:H260" si="7">D197</f>
        <v>COO6187A194</v>
      </c>
      <c r="J197" t="s">
        <v>926</v>
      </c>
      <c r="O197" t="str">
        <f>IF(VLOOKUP(Calcs!E194,$D$4:$H$291,4,FALSE)="EVALUATE","EVALUATE","")</f>
        <v/>
      </c>
    </row>
    <row r="198" spans="2:15">
      <c r="B198" t="s">
        <v>927</v>
      </c>
      <c r="D198" s="39" t="s">
        <v>1135</v>
      </c>
      <c r="E198" s="39">
        <v>258567810015</v>
      </c>
      <c r="F198" s="39" t="s">
        <v>2052</v>
      </c>
      <c r="G198" s="43" t="str">
        <f t="shared" si="6"/>
        <v>2585678100151_3</v>
      </c>
      <c r="H198" t="str">
        <f t="shared" si="7"/>
        <v>COO6187A195</v>
      </c>
      <c r="J198" t="s">
        <v>927</v>
      </c>
      <c r="O198" t="str">
        <f>IF(VLOOKUP(Calcs!E195,$D$4:$H$291,4,FALSE)="EVALUATE","EVALUATE","")</f>
        <v/>
      </c>
    </row>
    <row r="199" spans="2:15">
      <c r="B199" t="s">
        <v>928</v>
      </c>
      <c r="D199" s="39" t="s">
        <v>1136</v>
      </c>
      <c r="E199" s="39">
        <v>258567810015</v>
      </c>
      <c r="F199" s="39" t="s">
        <v>2053</v>
      </c>
      <c r="G199" s="43" t="str">
        <f t="shared" si="6"/>
        <v>2585678100151_4</v>
      </c>
      <c r="H199" t="str">
        <f t="shared" si="7"/>
        <v>COO6187A196</v>
      </c>
      <c r="J199" t="s">
        <v>928</v>
      </c>
      <c r="O199" t="str">
        <f>IF(VLOOKUP(Calcs!E196,$D$4:$H$291,4,FALSE)="EVALUATE","EVALUATE","")</f>
        <v/>
      </c>
    </row>
    <row r="200" spans="2:15">
      <c r="B200" t="s">
        <v>929</v>
      </c>
      <c r="D200" s="39" t="s">
        <v>1137</v>
      </c>
      <c r="E200" s="39">
        <v>258567810015</v>
      </c>
      <c r="F200" s="39" t="s">
        <v>2054</v>
      </c>
      <c r="G200" s="43" t="str">
        <f t="shared" si="6"/>
        <v>2585678100152_1</v>
      </c>
      <c r="H200" t="str">
        <f t="shared" si="7"/>
        <v>COO6187A197</v>
      </c>
      <c r="J200" t="s">
        <v>929</v>
      </c>
      <c r="O200" t="str">
        <f>IF(VLOOKUP(Calcs!E197,$D$4:$H$291,4,FALSE)="EVALUATE","EVALUATE","")</f>
        <v/>
      </c>
    </row>
    <row r="201" spans="2:15">
      <c r="B201" t="s">
        <v>930</v>
      </c>
      <c r="D201" s="39" t="s">
        <v>1138</v>
      </c>
      <c r="E201" s="39">
        <v>258567810015</v>
      </c>
      <c r="F201" s="39" t="s">
        <v>2055</v>
      </c>
      <c r="G201" s="43" t="str">
        <f t="shared" si="6"/>
        <v>2585678100152_2</v>
      </c>
      <c r="H201" t="str">
        <f t="shared" si="7"/>
        <v>COO6187A198</v>
      </c>
      <c r="J201" t="s">
        <v>930</v>
      </c>
      <c r="O201" t="str">
        <f>IF(VLOOKUP(Calcs!E198,$D$4:$H$291,4,FALSE)="EVALUATE","EVALUATE","")</f>
        <v/>
      </c>
    </row>
    <row r="202" spans="2:15">
      <c r="B202" t="s">
        <v>931</v>
      </c>
      <c r="D202" s="39" t="s">
        <v>1139</v>
      </c>
      <c r="E202" s="39">
        <v>258567810015</v>
      </c>
      <c r="F202" s="39" t="s">
        <v>2056</v>
      </c>
      <c r="G202" s="43" t="str">
        <f t="shared" si="6"/>
        <v>2585678100152_3</v>
      </c>
      <c r="H202" t="str">
        <f t="shared" si="7"/>
        <v>COO6187A199</v>
      </c>
      <c r="J202" t="s">
        <v>931</v>
      </c>
      <c r="O202" t="str">
        <f>IF(VLOOKUP(Calcs!E199,$D$4:$H$291,4,FALSE)="EVALUATE","EVALUATE","")</f>
        <v/>
      </c>
    </row>
    <row r="203" spans="2:15">
      <c r="B203" t="s">
        <v>932</v>
      </c>
      <c r="D203" s="39" t="s">
        <v>1140</v>
      </c>
      <c r="E203" s="39">
        <v>258567810015</v>
      </c>
      <c r="F203" s="39" t="s">
        <v>2057</v>
      </c>
      <c r="G203" s="43" t="str">
        <f t="shared" si="6"/>
        <v>2585678100152_4</v>
      </c>
      <c r="H203" t="str">
        <f t="shared" si="7"/>
        <v>COO6187A200</v>
      </c>
      <c r="J203" t="s">
        <v>932</v>
      </c>
      <c r="O203" t="str">
        <f>IF(VLOOKUP(Calcs!E200,$D$4:$H$291,4,FALSE)="EVALUATE","EVALUATE","")</f>
        <v/>
      </c>
    </row>
    <row r="204" spans="2:15">
      <c r="B204" t="s">
        <v>933</v>
      </c>
      <c r="D204" s="41" t="s">
        <v>1197</v>
      </c>
      <c r="E204" s="41">
        <v>258567810023</v>
      </c>
      <c r="F204" s="41" t="s">
        <v>2050</v>
      </c>
      <c r="G204" s="43" t="str">
        <f t="shared" si="6"/>
        <v>2585678100231_1</v>
      </c>
      <c r="H204" t="str">
        <f t="shared" si="7"/>
        <v>COO6187A201</v>
      </c>
      <c r="J204" t="s">
        <v>933</v>
      </c>
      <c r="O204" t="str">
        <f>IF(VLOOKUP(Calcs!E201,$D$4:$H$291,4,FALSE)="EVALUATE","EVALUATE","")</f>
        <v/>
      </c>
    </row>
    <row r="205" spans="2:15">
      <c r="B205" t="s">
        <v>934</v>
      </c>
      <c r="D205" s="41" t="s">
        <v>1198</v>
      </c>
      <c r="E205" s="41">
        <v>258567810023</v>
      </c>
      <c r="F205" s="41" t="s">
        <v>2051</v>
      </c>
      <c r="G205" s="43" t="str">
        <f t="shared" si="6"/>
        <v>2585678100231_2</v>
      </c>
      <c r="H205" t="str">
        <f t="shared" si="7"/>
        <v>COO6187A202</v>
      </c>
      <c r="J205" t="s">
        <v>934</v>
      </c>
      <c r="O205" t="str">
        <f>IF(VLOOKUP(Calcs!E202,$D$4:$H$291,4,FALSE)="EVALUATE","EVALUATE","")</f>
        <v/>
      </c>
    </row>
    <row r="206" spans="2:15">
      <c r="B206" t="s">
        <v>935</v>
      </c>
      <c r="D206" s="41" t="s">
        <v>1199</v>
      </c>
      <c r="E206" s="41">
        <v>258567810023</v>
      </c>
      <c r="F206" s="41" t="s">
        <v>2052</v>
      </c>
      <c r="G206" s="43" t="str">
        <f t="shared" si="6"/>
        <v>2585678100231_3</v>
      </c>
      <c r="H206" t="str">
        <f t="shared" si="7"/>
        <v>COO6187A203</v>
      </c>
      <c r="J206" t="s">
        <v>935</v>
      </c>
      <c r="O206" t="str">
        <f>IF(VLOOKUP(Calcs!E203,$D$4:$H$291,4,FALSE)="EVALUATE","EVALUATE","")</f>
        <v/>
      </c>
    </row>
    <row r="207" spans="2:15">
      <c r="B207" t="s">
        <v>936</v>
      </c>
      <c r="D207" s="41" t="s">
        <v>1200</v>
      </c>
      <c r="E207" s="41">
        <v>258567810023</v>
      </c>
      <c r="F207" s="41" t="s">
        <v>2053</v>
      </c>
      <c r="G207" s="43" t="str">
        <f t="shared" si="6"/>
        <v>2585678100231_4</v>
      </c>
      <c r="H207" t="str">
        <f t="shared" si="7"/>
        <v>COO6187A204</v>
      </c>
      <c r="J207" t="s">
        <v>936</v>
      </c>
      <c r="O207" t="str">
        <f>IF(VLOOKUP(Calcs!E204,$D$4:$H$291,4,FALSE)="EVALUATE","EVALUATE","")</f>
        <v/>
      </c>
    </row>
    <row r="208" spans="2:15">
      <c r="B208" t="s">
        <v>937</v>
      </c>
      <c r="D208" s="41" t="s">
        <v>1201</v>
      </c>
      <c r="E208" s="41">
        <v>258567810023</v>
      </c>
      <c r="F208" s="41" t="s">
        <v>2054</v>
      </c>
      <c r="G208" s="43" t="str">
        <f t="shared" si="6"/>
        <v>2585678100232_1</v>
      </c>
      <c r="H208" t="str">
        <f t="shared" si="7"/>
        <v>COO6187A205</v>
      </c>
      <c r="J208" t="s">
        <v>937</v>
      </c>
      <c r="O208" t="str">
        <f>IF(VLOOKUP(Calcs!E205,$D$4:$H$291,4,FALSE)="EVALUATE","EVALUATE","")</f>
        <v/>
      </c>
    </row>
    <row r="209" spans="2:15">
      <c r="B209" t="s">
        <v>938</v>
      </c>
      <c r="D209" s="41" t="s">
        <v>1202</v>
      </c>
      <c r="E209" s="41">
        <v>258567810023</v>
      </c>
      <c r="F209" s="41" t="s">
        <v>2055</v>
      </c>
      <c r="G209" s="43" t="str">
        <f t="shared" si="6"/>
        <v>2585678100232_2</v>
      </c>
      <c r="H209" t="str">
        <f t="shared" si="7"/>
        <v>COO6187A206</v>
      </c>
      <c r="J209" t="s">
        <v>938</v>
      </c>
      <c r="O209" t="str">
        <f>IF(VLOOKUP(Calcs!E206,$D$4:$H$291,4,FALSE)="EVALUATE","EVALUATE","")</f>
        <v/>
      </c>
    </row>
    <row r="210" spans="2:15">
      <c r="B210" t="s">
        <v>939</v>
      </c>
      <c r="D210" s="41" t="s">
        <v>1203</v>
      </c>
      <c r="E210" s="41">
        <v>258567810023</v>
      </c>
      <c r="F210" s="41" t="s">
        <v>2056</v>
      </c>
      <c r="G210" s="43" t="str">
        <f t="shared" si="6"/>
        <v>2585678100232_3</v>
      </c>
      <c r="H210" t="str">
        <f t="shared" si="7"/>
        <v>COO6187A207</v>
      </c>
      <c r="J210" t="s">
        <v>939</v>
      </c>
      <c r="O210" t="str">
        <f>IF(VLOOKUP(Calcs!E207,$D$4:$H$291,4,FALSE)="EVALUATE","EVALUATE","")</f>
        <v/>
      </c>
    </row>
    <row r="211" spans="2:15">
      <c r="B211" t="s">
        <v>940</v>
      </c>
      <c r="D211" s="40" t="s">
        <v>1204</v>
      </c>
      <c r="E211" s="41">
        <v>258567810023</v>
      </c>
      <c r="F211" s="41" t="s">
        <v>2057</v>
      </c>
      <c r="G211" s="43" t="str">
        <f t="shared" si="6"/>
        <v>2585678100232_4</v>
      </c>
      <c r="H211" t="str">
        <f t="shared" si="7"/>
        <v>COO6187A208</v>
      </c>
      <c r="J211" t="s">
        <v>940</v>
      </c>
      <c r="O211" t="str">
        <f>IF(VLOOKUP(Calcs!E208,$D$4:$H$291,4,FALSE)="EVALUATE","EVALUATE","")</f>
        <v/>
      </c>
    </row>
    <row r="212" spans="2:15">
      <c r="B212" t="s">
        <v>941</v>
      </c>
      <c r="D212" s="38" t="s">
        <v>1069</v>
      </c>
      <c r="E212" s="39">
        <v>258567810007</v>
      </c>
      <c r="F212" s="39" t="s">
        <v>2050</v>
      </c>
      <c r="G212" s="43" t="str">
        <f t="shared" si="6"/>
        <v>2585678100071_1</v>
      </c>
      <c r="H212" t="str">
        <f t="shared" si="7"/>
        <v>COO6187A209</v>
      </c>
      <c r="J212" t="s">
        <v>941</v>
      </c>
      <c r="O212" t="str">
        <f>IF(VLOOKUP(Calcs!E209,$D$4:$H$291,4,FALSE)="EVALUATE","EVALUATE","")</f>
        <v/>
      </c>
    </row>
    <row r="213" spans="2:15">
      <c r="B213" t="s">
        <v>942</v>
      </c>
      <c r="D213" s="39" t="s">
        <v>1070</v>
      </c>
      <c r="E213" s="39">
        <v>258567810007</v>
      </c>
      <c r="F213" s="39" t="s">
        <v>2051</v>
      </c>
      <c r="G213" s="43" t="str">
        <f t="shared" si="6"/>
        <v>2585678100071_2</v>
      </c>
      <c r="H213" t="str">
        <f t="shared" si="7"/>
        <v>COO6187A210</v>
      </c>
      <c r="J213" t="s">
        <v>942</v>
      </c>
      <c r="O213" t="str">
        <f>IF(VLOOKUP(Calcs!E210,$D$4:$H$291,4,FALSE)="EVALUATE","EVALUATE","")</f>
        <v/>
      </c>
    </row>
    <row r="214" spans="2:15">
      <c r="B214" t="s">
        <v>943</v>
      </c>
      <c r="D214" s="38" t="s">
        <v>1071</v>
      </c>
      <c r="E214" s="39">
        <v>258567810007</v>
      </c>
      <c r="F214" s="39" t="s">
        <v>2052</v>
      </c>
      <c r="G214" s="43" t="str">
        <f t="shared" si="6"/>
        <v>2585678100071_3</v>
      </c>
      <c r="H214" t="str">
        <f t="shared" si="7"/>
        <v>COO6187A211</v>
      </c>
      <c r="J214" t="s">
        <v>943</v>
      </c>
      <c r="O214" t="str">
        <f>IF(VLOOKUP(Calcs!E211,$D$4:$H$291,4,FALSE)="EVALUATE","EVALUATE","")</f>
        <v/>
      </c>
    </row>
    <row r="215" spans="2:15">
      <c r="B215" t="s">
        <v>944</v>
      </c>
      <c r="D215" s="39" t="s">
        <v>1072</v>
      </c>
      <c r="E215" s="39">
        <v>258567810007</v>
      </c>
      <c r="F215" s="39" t="s">
        <v>2053</v>
      </c>
      <c r="G215" s="43" t="str">
        <f t="shared" si="6"/>
        <v>2585678100071_4</v>
      </c>
      <c r="H215" t="str">
        <f t="shared" si="7"/>
        <v>COO6187A212</v>
      </c>
      <c r="J215" t="s">
        <v>944</v>
      </c>
      <c r="O215" t="str">
        <f>IF(VLOOKUP(Calcs!E212,$D$4:$H$291,4,FALSE)="EVALUATE","EVALUATE","")</f>
        <v/>
      </c>
    </row>
    <row r="216" spans="2:15">
      <c r="B216" t="s">
        <v>945</v>
      </c>
      <c r="D216" s="39" t="s">
        <v>1073</v>
      </c>
      <c r="E216" s="39">
        <v>258567810007</v>
      </c>
      <c r="F216" s="39" t="s">
        <v>2054</v>
      </c>
      <c r="G216" s="43" t="str">
        <f t="shared" si="6"/>
        <v>2585678100072_1</v>
      </c>
      <c r="H216" t="str">
        <f t="shared" si="7"/>
        <v>COO6187A213</v>
      </c>
      <c r="J216" t="s">
        <v>945</v>
      </c>
      <c r="O216" t="str">
        <f>IF(VLOOKUP(Calcs!E213,$D$4:$H$291,4,FALSE)="EVALUATE","EVALUATE","")</f>
        <v/>
      </c>
    </row>
    <row r="217" spans="2:15">
      <c r="B217" t="s">
        <v>946</v>
      </c>
      <c r="D217" s="39" t="s">
        <v>1074</v>
      </c>
      <c r="E217" s="39">
        <v>258567810007</v>
      </c>
      <c r="F217" s="39" t="s">
        <v>2055</v>
      </c>
      <c r="G217" s="43" t="str">
        <f t="shared" si="6"/>
        <v>2585678100072_2</v>
      </c>
      <c r="H217" t="str">
        <f t="shared" si="7"/>
        <v>COO6187A214</v>
      </c>
      <c r="J217" t="s">
        <v>946</v>
      </c>
      <c r="O217" t="str">
        <f>IF(VLOOKUP(Calcs!E214,$D$4:$H$291,4,FALSE)="EVALUATE","EVALUATE","")</f>
        <v/>
      </c>
    </row>
    <row r="218" spans="2:15">
      <c r="B218" t="s">
        <v>947</v>
      </c>
      <c r="D218" s="39" t="s">
        <v>1075</v>
      </c>
      <c r="E218" s="39">
        <v>258567810007</v>
      </c>
      <c r="F218" s="39" t="s">
        <v>2056</v>
      </c>
      <c r="G218" s="43" t="str">
        <f t="shared" si="6"/>
        <v>2585678100072_3</v>
      </c>
      <c r="H218" t="str">
        <f t="shared" si="7"/>
        <v>COO6187A215</v>
      </c>
      <c r="J218" t="s">
        <v>947</v>
      </c>
      <c r="O218" t="str">
        <f>IF(VLOOKUP(Calcs!E215,$D$4:$H$291,4,FALSE)="EVALUATE","EVALUATE","")</f>
        <v/>
      </c>
    </row>
    <row r="219" spans="2:15">
      <c r="B219" t="s">
        <v>948</v>
      </c>
      <c r="D219" s="39" t="s">
        <v>1076</v>
      </c>
      <c r="E219" s="39">
        <v>258567810007</v>
      </c>
      <c r="F219" s="39" t="s">
        <v>2057</v>
      </c>
      <c r="G219" s="43" t="str">
        <f t="shared" si="6"/>
        <v>2585678100072_4</v>
      </c>
      <c r="H219" t="str">
        <f t="shared" si="7"/>
        <v>COO6187A216</v>
      </c>
      <c r="J219" t="s">
        <v>948</v>
      </c>
      <c r="O219" t="str">
        <f>IF(VLOOKUP(Calcs!E216,$D$4:$H$291,4,FALSE)="EVALUATE","EVALUATE","")</f>
        <v/>
      </c>
    </row>
    <row r="220" spans="2:15">
      <c r="B220" t="s">
        <v>949</v>
      </c>
      <c r="D220" s="41" t="s">
        <v>1149</v>
      </c>
      <c r="E220" s="41">
        <v>258567810017</v>
      </c>
      <c r="F220" s="41" t="s">
        <v>2050</v>
      </c>
      <c r="G220" s="43" t="str">
        <f t="shared" si="6"/>
        <v>2585678100171_1</v>
      </c>
      <c r="H220" t="str">
        <f t="shared" si="7"/>
        <v>COO6187A217</v>
      </c>
      <c r="J220" t="s">
        <v>949</v>
      </c>
      <c r="O220" t="str">
        <f>IF(VLOOKUP(Calcs!E217,$D$4:$H$291,4,FALSE)="EVALUATE","EVALUATE","")</f>
        <v/>
      </c>
    </row>
    <row r="221" spans="2:15">
      <c r="B221" t="s">
        <v>950</v>
      </c>
      <c r="D221" s="40" t="s">
        <v>1150</v>
      </c>
      <c r="E221" s="41">
        <v>258567810017</v>
      </c>
      <c r="F221" s="41" t="s">
        <v>2051</v>
      </c>
      <c r="G221" s="43" t="str">
        <f t="shared" si="6"/>
        <v>2585678100171_2</v>
      </c>
      <c r="H221" t="str">
        <f t="shared" si="7"/>
        <v>COO6187A218</v>
      </c>
      <c r="J221" t="s">
        <v>950</v>
      </c>
      <c r="O221" t="str">
        <f>IF(VLOOKUP(Calcs!E218,$D$4:$H$291,4,FALSE)="EVALUATE","EVALUATE","")</f>
        <v/>
      </c>
    </row>
    <row r="222" spans="2:15">
      <c r="B222" t="s">
        <v>951</v>
      </c>
      <c r="D222" s="40" t="s">
        <v>1151</v>
      </c>
      <c r="E222" s="41">
        <v>258567810017</v>
      </c>
      <c r="F222" s="41" t="s">
        <v>2052</v>
      </c>
      <c r="G222" s="43" t="str">
        <f t="shared" si="6"/>
        <v>2585678100171_3</v>
      </c>
      <c r="H222" t="str">
        <f t="shared" si="7"/>
        <v>COO6187A219</v>
      </c>
      <c r="J222" t="s">
        <v>951</v>
      </c>
      <c r="O222" t="str">
        <f>IF(VLOOKUP(Calcs!E219,$D$4:$H$291,4,FALSE)="EVALUATE","EVALUATE","")</f>
        <v/>
      </c>
    </row>
    <row r="223" spans="2:15">
      <c r="B223" t="s">
        <v>952</v>
      </c>
      <c r="D223" s="40" t="s">
        <v>1152</v>
      </c>
      <c r="E223" s="41">
        <v>258567810017</v>
      </c>
      <c r="F223" s="41" t="s">
        <v>2053</v>
      </c>
      <c r="G223" s="43" t="str">
        <f t="shared" si="6"/>
        <v>2585678100171_4</v>
      </c>
      <c r="H223" t="str">
        <f t="shared" si="7"/>
        <v>COO6187A220</v>
      </c>
      <c r="J223" t="s">
        <v>952</v>
      </c>
      <c r="O223" t="str">
        <f>IF(VLOOKUP(Calcs!E220,$D$4:$H$291,4,FALSE)="EVALUATE","EVALUATE","")</f>
        <v/>
      </c>
    </row>
    <row r="224" spans="2:15">
      <c r="B224" t="s">
        <v>953</v>
      </c>
      <c r="D224" s="41" t="s">
        <v>1153</v>
      </c>
      <c r="E224" s="41">
        <v>258567810017</v>
      </c>
      <c r="F224" s="41" t="s">
        <v>2054</v>
      </c>
      <c r="G224" s="43" t="str">
        <f t="shared" si="6"/>
        <v>2585678100172_1</v>
      </c>
      <c r="H224" t="str">
        <f t="shared" si="7"/>
        <v>COO6187A221</v>
      </c>
      <c r="J224" t="s">
        <v>953</v>
      </c>
      <c r="O224" t="str">
        <f>IF(VLOOKUP(Calcs!E221,$D$4:$H$291,4,FALSE)="EVALUATE","EVALUATE","")</f>
        <v/>
      </c>
    </row>
    <row r="225" spans="2:15">
      <c r="B225" t="s">
        <v>954</v>
      </c>
      <c r="D225" s="41" t="s">
        <v>1154</v>
      </c>
      <c r="E225" s="41">
        <v>258567810017</v>
      </c>
      <c r="F225" s="41" t="s">
        <v>2055</v>
      </c>
      <c r="G225" s="43" t="str">
        <f t="shared" si="6"/>
        <v>2585678100172_2</v>
      </c>
      <c r="H225" t="str">
        <f t="shared" si="7"/>
        <v>COO6187A222</v>
      </c>
      <c r="J225" t="s">
        <v>954</v>
      </c>
      <c r="O225" t="str">
        <f>IF(VLOOKUP(Calcs!E222,$D$4:$H$291,4,FALSE)="EVALUATE","EVALUATE","")</f>
        <v/>
      </c>
    </row>
    <row r="226" spans="2:15">
      <c r="B226" t="s">
        <v>955</v>
      </c>
      <c r="D226" s="40" t="s">
        <v>1155</v>
      </c>
      <c r="E226" s="41">
        <v>258567810017</v>
      </c>
      <c r="F226" s="41" t="s">
        <v>2056</v>
      </c>
      <c r="G226" s="43" t="str">
        <f t="shared" si="6"/>
        <v>2585678100172_3</v>
      </c>
      <c r="H226" t="str">
        <f t="shared" si="7"/>
        <v>COO6187A223</v>
      </c>
      <c r="J226" t="s">
        <v>955</v>
      </c>
      <c r="O226" t="str">
        <f>IF(VLOOKUP(Calcs!E223,$D$4:$H$291,4,FALSE)="EVALUATE","EVALUATE","")</f>
        <v/>
      </c>
    </row>
    <row r="227" spans="2:15">
      <c r="B227" t="s">
        <v>956</v>
      </c>
      <c r="D227" s="40" t="s">
        <v>1156</v>
      </c>
      <c r="E227" s="41">
        <v>258567810017</v>
      </c>
      <c r="F227" s="41" t="s">
        <v>2057</v>
      </c>
      <c r="G227" s="43" t="str">
        <f t="shared" si="6"/>
        <v>2585678100172_4</v>
      </c>
      <c r="H227" t="str">
        <f t="shared" si="7"/>
        <v>COO6187A224</v>
      </c>
      <c r="J227" t="s">
        <v>956</v>
      </c>
      <c r="O227" t="str">
        <f>IF(VLOOKUP(Calcs!E224,$D$4:$H$291,4,FALSE)="EVALUATE","EVALUATE","")</f>
        <v/>
      </c>
    </row>
    <row r="228" spans="2:15">
      <c r="B228" t="s">
        <v>957</v>
      </c>
      <c r="D228" s="26" t="s">
        <v>1109</v>
      </c>
      <c r="E228" s="27">
        <v>258567810012</v>
      </c>
      <c r="F228" s="26" t="s">
        <v>2050</v>
      </c>
      <c r="G228" s="43" t="str">
        <f t="shared" si="6"/>
        <v>2585678100121_1</v>
      </c>
      <c r="H228" t="str">
        <f t="shared" si="7"/>
        <v>COO6187A225</v>
      </c>
      <c r="J228" t="s">
        <v>957</v>
      </c>
      <c r="O228" t="str">
        <f>IF(VLOOKUP(Calcs!E225,$D$4:$H$291,4,FALSE)="EVALUATE","EVALUATE","")</f>
        <v/>
      </c>
    </row>
    <row r="229" spans="2:15">
      <c r="B229" t="s">
        <v>958</v>
      </c>
      <c r="D229" s="26" t="s">
        <v>1110</v>
      </c>
      <c r="E229" s="27">
        <v>258567810012</v>
      </c>
      <c r="F229" s="26" t="s">
        <v>2051</v>
      </c>
      <c r="G229" s="43" t="str">
        <f t="shared" si="6"/>
        <v>2585678100121_2</v>
      </c>
      <c r="H229" t="str">
        <f t="shared" si="7"/>
        <v>COO6187A226</v>
      </c>
      <c r="J229" t="s">
        <v>958</v>
      </c>
      <c r="O229" t="str">
        <f>IF(VLOOKUP(Calcs!E226,$D$4:$H$291,4,FALSE)="EVALUATE","EVALUATE","")</f>
        <v/>
      </c>
    </row>
    <row r="230" spans="2:15">
      <c r="B230" t="s">
        <v>959</v>
      </c>
      <c r="D230" s="26" t="s">
        <v>1111</v>
      </c>
      <c r="E230" s="27">
        <v>258567810012</v>
      </c>
      <c r="F230" s="26" t="s">
        <v>2052</v>
      </c>
      <c r="G230" s="43" t="str">
        <f t="shared" si="6"/>
        <v>2585678100121_3</v>
      </c>
      <c r="H230" t="str">
        <f t="shared" si="7"/>
        <v>COO6187A227</v>
      </c>
      <c r="J230" t="s">
        <v>959</v>
      </c>
      <c r="O230" t="str">
        <f>IF(VLOOKUP(Calcs!E227,$D$4:$H$291,4,FALSE)="EVALUATE","EVALUATE","")</f>
        <v/>
      </c>
    </row>
    <row r="231" spans="2:15">
      <c r="B231" t="s">
        <v>960</v>
      </c>
      <c r="D231" s="26" t="s">
        <v>1112</v>
      </c>
      <c r="E231" s="27">
        <v>258567810012</v>
      </c>
      <c r="F231" s="26" t="s">
        <v>2053</v>
      </c>
      <c r="G231" s="43" t="str">
        <f t="shared" si="6"/>
        <v>2585678100121_4</v>
      </c>
      <c r="H231" t="str">
        <f t="shared" si="7"/>
        <v>COO6187A228</v>
      </c>
      <c r="J231" t="s">
        <v>960</v>
      </c>
      <c r="O231" t="str">
        <f>IF(VLOOKUP(Calcs!E228,$D$4:$H$291,4,FALSE)="EVALUATE","EVALUATE","")</f>
        <v/>
      </c>
    </row>
    <row r="232" spans="2:15">
      <c r="B232" t="s">
        <v>961</v>
      </c>
      <c r="D232" s="26" t="s">
        <v>1113</v>
      </c>
      <c r="E232" s="27">
        <v>258567810012</v>
      </c>
      <c r="F232" s="26" t="s">
        <v>2054</v>
      </c>
      <c r="G232" s="43" t="str">
        <f t="shared" si="6"/>
        <v>2585678100122_1</v>
      </c>
      <c r="H232" t="str">
        <f t="shared" si="7"/>
        <v>COO6187A229</v>
      </c>
      <c r="J232" t="s">
        <v>961</v>
      </c>
      <c r="O232" t="str">
        <f>IF(VLOOKUP(Calcs!E229,$D$4:$H$291,4,FALSE)="EVALUATE","EVALUATE","")</f>
        <v/>
      </c>
    </row>
    <row r="233" spans="2:15">
      <c r="B233" t="s">
        <v>962</v>
      </c>
      <c r="D233" s="26" t="s">
        <v>1114</v>
      </c>
      <c r="E233" s="27">
        <v>258567810012</v>
      </c>
      <c r="F233" s="26" t="s">
        <v>2055</v>
      </c>
      <c r="G233" s="43" t="str">
        <f t="shared" si="6"/>
        <v>2585678100122_2</v>
      </c>
      <c r="H233" t="str">
        <f t="shared" si="7"/>
        <v>COO6187A230</v>
      </c>
      <c r="J233" t="s">
        <v>962</v>
      </c>
      <c r="O233" t="str">
        <f>IF(VLOOKUP(Calcs!E230,$D$4:$H$291,4,FALSE)="EVALUATE","EVALUATE","")</f>
        <v/>
      </c>
    </row>
    <row r="234" spans="2:15">
      <c r="B234" t="s">
        <v>963</v>
      </c>
      <c r="D234" s="26" t="s">
        <v>1115</v>
      </c>
      <c r="E234" s="27">
        <v>258567810012</v>
      </c>
      <c r="F234" s="26" t="s">
        <v>2056</v>
      </c>
      <c r="G234" s="43" t="str">
        <f t="shared" si="6"/>
        <v>2585678100122_3</v>
      </c>
      <c r="H234" t="str">
        <f t="shared" si="7"/>
        <v>COO6187A231</v>
      </c>
      <c r="J234" t="s">
        <v>963</v>
      </c>
      <c r="O234" t="str">
        <f>IF(VLOOKUP(Calcs!E231,$D$4:$H$291,4,FALSE)="EVALUATE","EVALUATE","")</f>
        <v/>
      </c>
    </row>
    <row r="235" spans="2:15">
      <c r="B235" t="s">
        <v>964</v>
      </c>
      <c r="D235" s="26" t="s">
        <v>1116</v>
      </c>
      <c r="E235" s="27">
        <v>258567810012</v>
      </c>
      <c r="F235" s="26" t="s">
        <v>2057</v>
      </c>
      <c r="G235" s="43" t="str">
        <f t="shared" si="6"/>
        <v>2585678100122_4</v>
      </c>
      <c r="H235" t="str">
        <f t="shared" si="7"/>
        <v>COO6187A232</v>
      </c>
      <c r="J235" t="s">
        <v>964</v>
      </c>
      <c r="O235" t="str">
        <f>IF(VLOOKUP(Calcs!E232,$D$4:$H$291,4,FALSE)="EVALUATE","EVALUATE","")</f>
        <v/>
      </c>
    </row>
    <row r="236" spans="2:15">
      <c r="B236" t="s">
        <v>965</v>
      </c>
      <c r="D236" s="28" t="s">
        <v>1229</v>
      </c>
      <c r="E236" s="29">
        <v>258567810027</v>
      </c>
      <c r="F236" s="28" t="s">
        <v>2050</v>
      </c>
      <c r="G236" s="43" t="str">
        <f t="shared" si="6"/>
        <v>2585678100271_1</v>
      </c>
      <c r="H236" t="str">
        <f t="shared" si="7"/>
        <v>COO6187A233</v>
      </c>
      <c r="J236" t="s">
        <v>965</v>
      </c>
      <c r="O236" t="str">
        <f>IF(VLOOKUP(Calcs!E233,$D$4:$H$291,4,FALSE)="EVALUATE","EVALUATE","")</f>
        <v/>
      </c>
    </row>
    <row r="237" spans="2:15">
      <c r="B237" t="s">
        <v>966</v>
      </c>
      <c r="D237" s="28" t="s">
        <v>1230</v>
      </c>
      <c r="E237" s="29">
        <v>258567810027</v>
      </c>
      <c r="F237" s="28" t="s">
        <v>2051</v>
      </c>
      <c r="G237" s="43" t="str">
        <f t="shared" si="6"/>
        <v>2585678100271_2</v>
      </c>
      <c r="H237" t="str">
        <f t="shared" si="7"/>
        <v>COO6187A234</v>
      </c>
      <c r="J237" t="s">
        <v>966</v>
      </c>
      <c r="O237" t="str">
        <f>IF(VLOOKUP(Calcs!E234,$D$4:$H$291,4,FALSE)="EVALUATE","EVALUATE","")</f>
        <v/>
      </c>
    </row>
    <row r="238" spans="2:15">
      <c r="B238" t="s">
        <v>967</v>
      </c>
      <c r="D238" s="28" t="s">
        <v>1231</v>
      </c>
      <c r="E238" s="29">
        <v>258567810027</v>
      </c>
      <c r="F238" s="28" t="s">
        <v>2052</v>
      </c>
      <c r="G238" s="43" t="str">
        <f t="shared" si="6"/>
        <v>2585678100271_3</v>
      </c>
      <c r="H238" t="str">
        <f t="shared" si="7"/>
        <v>COO6187A235</v>
      </c>
      <c r="J238" t="s">
        <v>967</v>
      </c>
      <c r="O238" t="str">
        <f>IF(VLOOKUP(Calcs!E235,$D$4:$H$291,4,FALSE)="EVALUATE","EVALUATE","")</f>
        <v/>
      </c>
    </row>
    <row r="239" spans="2:15">
      <c r="B239" t="s">
        <v>968</v>
      </c>
      <c r="D239" s="28" t="s">
        <v>1232</v>
      </c>
      <c r="E239" s="29">
        <v>258567810027</v>
      </c>
      <c r="F239" s="28" t="s">
        <v>2053</v>
      </c>
      <c r="G239" s="43" t="str">
        <f t="shared" si="6"/>
        <v>2585678100271_4</v>
      </c>
      <c r="H239" t="str">
        <f t="shared" si="7"/>
        <v>COO6187A236</v>
      </c>
      <c r="J239" t="s">
        <v>968</v>
      </c>
      <c r="O239" t="str">
        <f>IF(VLOOKUP(Calcs!E236,$D$4:$H$291,4,FALSE)="EVALUATE","EVALUATE","")</f>
        <v/>
      </c>
    </row>
    <row r="240" spans="2:15">
      <c r="B240" t="s">
        <v>969</v>
      </c>
      <c r="D240" s="28" t="s">
        <v>1233</v>
      </c>
      <c r="E240" s="29">
        <v>258567810027</v>
      </c>
      <c r="F240" s="28" t="s">
        <v>2054</v>
      </c>
      <c r="G240" s="43" t="str">
        <f t="shared" si="6"/>
        <v>2585678100272_1</v>
      </c>
      <c r="H240" t="str">
        <f t="shared" si="7"/>
        <v>COO6187A237</v>
      </c>
      <c r="J240" t="s">
        <v>969</v>
      </c>
      <c r="O240" t="str">
        <f>IF(VLOOKUP(Calcs!E237,$D$4:$H$291,4,FALSE)="EVALUATE","EVALUATE","")</f>
        <v/>
      </c>
    </row>
    <row r="241" spans="2:15">
      <c r="B241" t="s">
        <v>970</v>
      </c>
      <c r="D241" s="28" t="s">
        <v>1234</v>
      </c>
      <c r="E241" s="29">
        <v>258567810027</v>
      </c>
      <c r="F241" s="28" t="s">
        <v>2055</v>
      </c>
      <c r="G241" s="43" t="str">
        <f t="shared" si="6"/>
        <v>2585678100272_2</v>
      </c>
      <c r="H241" t="str">
        <f t="shared" si="7"/>
        <v>COO6187A238</v>
      </c>
      <c r="J241" t="s">
        <v>970</v>
      </c>
      <c r="O241" t="str">
        <f>IF(VLOOKUP(Calcs!E238,$D$4:$H$291,4,FALSE)="EVALUATE","EVALUATE","")</f>
        <v/>
      </c>
    </row>
    <row r="242" spans="2:15">
      <c r="B242" t="s">
        <v>971</v>
      </c>
      <c r="D242" s="28" t="s">
        <v>1235</v>
      </c>
      <c r="E242" s="29">
        <v>258567810027</v>
      </c>
      <c r="F242" s="28" t="s">
        <v>2056</v>
      </c>
      <c r="G242" s="43" t="str">
        <f t="shared" si="6"/>
        <v>2585678100272_3</v>
      </c>
      <c r="H242" t="str">
        <f t="shared" si="7"/>
        <v>COO6187A239</v>
      </c>
      <c r="J242" t="s">
        <v>971</v>
      </c>
      <c r="O242" t="str">
        <f>IF(VLOOKUP(Calcs!E239,$D$4:$H$291,4,FALSE)="EVALUATE","EVALUATE","")</f>
        <v/>
      </c>
    </row>
    <row r="243" spans="2:15">
      <c r="B243" t="s">
        <v>972</v>
      </c>
      <c r="D243" s="28" t="s">
        <v>1236</v>
      </c>
      <c r="E243" s="29">
        <v>258567810027</v>
      </c>
      <c r="F243" s="28" t="s">
        <v>2057</v>
      </c>
      <c r="G243" s="43" t="str">
        <f t="shared" si="6"/>
        <v>2585678100272_4</v>
      </c>
      <c r="H243" t="str">
        <f t="shared" si="7"/>
        <v>COO6187A240</v>
      </c>
      <c r="J243" t="s">
        <v>972</v>
      </c>
      <c r="O243" t="str">
        <f>IF(VLOOKUP(Calcs!E240,$D$4:$H$291,4,FALSE)="EVALUATE","EVALUATE","")</f>
        <v/>
      </c>
    </row>
    <row r="244" spans="2:15">
      <c r="B244" t="s">
        <v>973</v>
      </c>
      <c r="D244" s="26" t="s">
        <v>1261</v>
      </c>
      <c r="E244" s="27">
        <v>258567810031</v>
      </c>
      <c r="F244" s="26" t="s">
        <v>2050</v>
      </c>
      <c r="G244" s="43" t="str">
        <f t="shared" si="6"/>
        <v>2585678100311_1</v>
      </c>
      <c r="H244" t="str">
        <f t="shared" si="7"/>
        <v>COO6187A241</v>
      </c>
      <c r="J244" t="s">
        <v>973</v>
      </c>
      <c r="O244" t="str">
        <f>IF(VLOOKUP(Calcs!E241,$D$4:$H$291,4,FALSE)="EVALUATE","EVALUATE","")</f>
        <v/>
      </c>
    </row>
    <row r="245" spans="2:15">
      <c r="B245" t="s">
        <v>974</v>
      </c>
      <c r="D245" s="26" t="s">
        <v>1262</v>
      </c>
      <c r="E245" s="27">
        <v>258567810031</v>
      </c>
      <c r="F245" s="26" t="s">
        <v>2051</v>
      </c>
      <c r="G245" s="43" t="str">
        <f t="shared" si="6"/>
        <v>2585678100311_2</v>
      </c>
      <c r="H245" t="str">
        <f t="shared" si="7"/>
        <v>COO6187A242</v>
      </c>
      <c r="J245" t="s">
        <v>974</v>
      </c>
      <c r="O245" t="str">
        <f>IF(VLOOKUP(Calcs!E242,$D$4:$H$291,4,FALSE)="EVALUATE","EVALUATE","")</f>
        <v/>
      </c>
    </row>
    <row r="246" spans="2:15">
      <c r="B246" t="s">
        <v>975</v>
      </c>
      <c r="D246" s="26" t="s">
        <v>1263</v>
      </c>
      <c r="E246" s="27">
        <v>258567810031</v>
      </c>
      <c r="F246" s="26" t="s">
        <v>2052</v>
      </c>
      <c r="G246" s="43" t="str">
        <f t="shared" si="6"/>
        <v>2585678100311_3</v>
      </c>
      <c r="H246" t="str">
        <f t="shared" si="7"/>
        <v>COO6187A243</v>
      </c>
      <c r="J246" t="s">
        <v>975</v>
      </c>
      <c r="O246" t="str">
        <f>IF(VLOOKUP(Calcs!E243,$D$4:$H$291,4,FALSE)="EVALUATE","EVALUATE","")</f>
        <v/>
      </c>
    </row>
    <row r="247" spans="2:15">
      <c r="B247" t="s">
        <v>976</v>
      </c>
      <c r="D247" s="26" t="s">
        <v>1264</v>
      </c>
      <c r="E247" s="27">
        <v>258567810031</v>
      </c>
      <c r="F247" s="26" t="s">
        <v>2053</v>
      </c>
      <c r="G247" s="43" t="str">
        <f t="shared" si="6"/>
        <v>2585678100311_4</v>
      </c>
      <c r="H247" t="str">
        <f t="shared" si="7"/>
        <v>COO6187A244</v>
      </c>
      <c r="J247" t="s">
        <v>976</v>
      </c>
      <c r="O247" t="str">
        <f>IF(VLOOKUP(Calcs!E244,$D$4:$H$291,4,FALSE)="EVALUATE","EVALUATE","")</f>
        <v/>
      </c>
    </row>
    <row r="248" spans="2:15">
      <c r="B248" t="s">
        <v>977</v>
      </c>
      <c r="D248" s="26" t="s">
        <v>1265</v>
      </c>
      <c r="E248" s="27">
        <v>258567810031</v>
      </c>
      <c r="F248" s="26" t="s">
        <v>2054</v>
      </c>
      <c r="G248" s="43" t="str">
        <f t="shared" si="6"/>
        <v>2585678100312_1</v>
      </c>
      <c r="H248" t="str">
        <f t="shared" si="7"/>
        <v>COO6187A245</v>
      </c>
      <c r="J248" t="s">
        <v>977</v>
      </c>
      <c r="O248" t="str">
        <f>IF(VLOOKUP(Calcs!E245,$D$4:$H$291,4,FALSE)="EVALUATE","EVALUATE","")</f>
        <v/>
      </c>
    </row>
    <row r="249" spans="2:15">
      <c r="B249" t="s">
        <v>978</v>
      </c>
      <c r="D249" s="26" t="s">
        <v>1266</v>
      </c>
      <c r="E249" s="27">
        <v>258567810031</v>
      </c>
      <c r="F249" s="26" t="s">
        <v>2055</v>
      </c>
      <c r="G249" s="43" t="str">
        <f t="shared" si="6"/>
        <v>2585678100312_2</v>
      </c>
      <c r="H249" t="str">
        <f t="shared" si="7"/>
        <v>COO6187A246</v>
      </c>
      <c r="J249" t="s">
        <v>978</v>
      </c>
      <c r="O249" t="str">
        <f>IF(VLOOKUP(Calcs!E246,$D$4:$H$291,4,FALSE)="EVALUATE","EVALUATE","")</f>
        <v/>
      </c>
    </row>
    <row r="250" spans="2:15">
      <c r="B250" t="s">
        <v>979</v>
      </c>
      <c r="D250" s="26" t="s">
        <v>1267</v>
      </c>
      <c r="E250" s="27">
        <v>258567810031</v>
      </c>
      <c r="F250" s="26" t="s">
        <v>2056</v>
      </c>
      <c r="G250" s="43" t="str">
        <f t="shared" si="6"/>
        <v>2585678100312_3</v>
      </c>
      <c r="H250" t="str">
        <f t="shared" si="7"/>
        <v>COO6187A247</v>
      </c>
      <c r="J250" t="s">
        <v>979</v>
      </c>
      <c r="O250" t="str">
        <f>IF(VLOOKUP(Calcs!E247,$D$4:$H$291,4,FALSE)="EVALUATE","EVALUATE","")</f>
        <v/>
      </c>
    </row>
    <row r="251" spans="2:15">
      <c r="B251" t="s">
        <v>980</v>
      </c>
      <c r="D251" s="26" t="s">
        <v>1268</v>
      </c>
      <c r="E251" s="27">
        <v>258567810031</v>
      </c>
      <c r="F251" s="26" t="s">
        <v>2057</v>
      </c>
      <c r="G251" s="43" t="str">
        <f t="shared" si="6"/>
        <v>2585678100312_4</v>
      </c>
      <c r="H251" t="str">
        <f t="shared" si="7"/>
        <v>COO6187A248</v>
      </c>
      <c r="J251" t="s">
        <v>980</v>
      </c>
      <c r="O251" t="str">
        <f>IF(VLOOKUP(Calcs!E248,$D$4:$H$291,4,FALSE)="EVALUATE","EVALUATE","")</f>
        <v/>
      </c>
    </row>
    <row r="252" spans="2:15">
      <c r="B252" t="s">
        <v>981</v>
      </c>
      <c r="D252" s="28" t="s">
        <v>1117</v>
      </c>
      <c r="E252" s="29">
        <v>258567810013</v>
      </c>
      <c r="F252" s="28" t="s">
        <v>2050</v>
      </c>
      <c r="G252" s="43" t="str">
        <f t="shared" si="6"/>
        <v>2585678100131_1</v>
      </c>
      <c r="H252" t="str">
        <f t="shared" si="7"/>
        <v>COO6187A249</v>
      </c>
      <c r="J252" t="s">
        <v>981</v>
      </c>
      <c r="O252" t="str">
        <f>IF(VLOOKUP(Calcs!E249,$D$4:$H$291,4,FALSE)="EVALUATE","EVALUATE","")</f>
        <v/>
      </c>
    </row>
    <row r="253" spans="2:15">
      <c r="B253" t="s">
        <v>982</v>
      </c>
      <c r="D253" s="28" t="s">
        <v>1118</v>
      </c>
      <c r="E253" s="29">
        <v>258567810013</v>
      </c>
      <c r="F253" s="28" t="s">
        <v>2051</v>
      </c>
      <c r="G253" s="43" t="str">
        <f t="shared" si="6"/>
        <v>2585678100131_2</v>
      </c>
      <c r="H253" t="str">
        <f t="shared" si="7"/>
        <v>COO6187A250</v>
      </c>
      <c r="J253" t="s">
        <v>982</v>
      </c>
      <c r="O253" t="str">
        <f>IF(VLOOKUP(Calcs!E250,$D$4:$H$291,4,FALSE)="EVALUATE","EVALUATE","")</f>
        <v/>
      </c>
    </row>
    <row r="254" spans="2:15">
      <c r="B254" t="s">
        <v>983</v>
      </c>
      <c r="D254" s="28" t="s">
        <v>1119</v>
      </c>
      <c r="E254" s="29">
        <v>258567810013</v>
      </c>
      <c r="F254" s="28" t="s">
        <v>2052</v>
      </c>
      <c r="G254" s="43" t="str">
        <f t="shared" si="6"/>
        <v>2585678100131_3</v>
      </c>
      <c r="H254" t="str">
        <f t="shared" si="7"/>
        <v>COO6187A251</v>
      </c>
      <c r="J254" t="s">
        <v>983</v>
      </c>
      <c r="O254" t="str">
        <f>IF(VLOOKUP(Calcs!E251,$D$4:$H$291,4,FALSE)="EVALUATE","EVALUATE","")</f>
        <v/>
      </c>
    </row>
    <row r="255" spans="2:15">
      <c r="B255" t="s">
        <v>984</v>
      </c>
      <c r="D255" s="28" t="s">
        <v>1120</v>
      </c>
      <c r="E255" s="29">
        <v>258567810013</v>
      </c>
      <c r="F255" s="28" t="s">
        <v>2053</v>
      </c>
      <c r="G255" s="43" t="str">
        <f t="shared" si="6"/>
        <v>2585678100131_4</v>
      </c>
      <c r="H255" t="str">
        <f t="shared" si="7"/>
        <v>COO6187A252</v>
      </c>
      <c r="J255" t="s">
        <v>984</v>
      </c>
      <c r="O255" t="str">
        <f>IF(VLOOKUP(Calcs!E252,$D$4:$H$291,4,FALSE)="EVALUATE","EVALUATE","")</f>
        <v/>
      </c>
    </row>
    <row r="256" spans="2:15">
      <c r="B256" t="s">
        <v>985</v>
      </c>
      <c r="D256" s="28" t="s">
        <v>1121</v>
      </c>
      <c r="E256" s="29">
        <v>258567810013</v>
      </c>
      <c r="F256" s="28" t="s">
        <v>2054</v>
      </c>
      <c r="G256" s="43" t="str">
        <f t="shared" si="6"/>
        <v>2585678100132_1</v>
      </c>
      <c r="H256" t="str">
        <f t="shared" si="7"/>
        <v>COO6187A253</v>
      </c>
      <c r="J256" t="s">
        <v>985</v>
      </c>
      <c r="O256" t="str">
        <f>IF(VLOOKUP(Calcs!E253,$D$4:$H$291,4,FALSE)="EVALUATE","EVALUATE","")</f>
        <v/>
      </c>
    </row>
    <row r="257" spans="2:15">
      <c r="B257" t="s">
        <v>986</v>
      </c>
      <c r="D257" s="28" t="s">
        <v>1122</v>
      </c>
      <c r="E257" s="29">
        <v>258567810013</v>
      </c>
      <c r="F257" s="28" t="s">
        <v>2055</v>
      </c>
      <c r="G257" s="43" t="str">
        <f t="shared" si="6"/>
        <v>2585678100132_2</v>
      </c>
      <c r="H257" t="str">
        <f t="shared" si="7"/>
        <v>COO6187A254</v>
      </c>
      <c r="J257" t="s">
        <v>986</v>
      </c>
      <c r="O257" t="str">
        <f>IF(VLOOKUP(Calcs!E254,$D$4:$H$291,4,FALSE)="EVALUATE","EVALUATE","")</f>
        <v/>
      </c>
    </row>
    <row r="258" spans="2:15">
      <c r="B258" t="s">
        <v>987</v>
      </c>
      <c r="D258" s="28" t="s">
        <v>1123</v>
      </c>
      <c r="E258" s="29">
        <v>258567810013</v>
      </c>
      <c r="F258" s="28" t="s">
        <v>2056</v>
      </c>
      <c r="G258" s="43" t="str">
        <f t="shared" si="6"/>
        <v>2585678100132_3</v>
      </c>
      <c r="H258" t="str">
        <f t="shared" si="7"/>
        <v>COO6187A255</v>
      </c>
      <c r="J258" t="s">
        <v>987</v>
      </c>
      <c r="O258" t="str">
        <f>IF(VLOOKUP(Calcs!E255,$D$4:$H$291,4,FALSE)="EVALUATE","EVALUATE","")</f>
        <v/>
      </c>
    </row>
    <row r="259" spans="2:15">
      <c r="B259" t="s">
        <v>988</v>
      </c>
      <c r="D259" s="30" t="s">
        <v>1124</v>
      </c>
      <c r="E259" s="29">
        <v>258567810013</v>
      </c>
      <c r="F259" s="28" t="s">
        <v>2057</v>
      </c>
      <c r="G259" s="43" t="str">
        <f t="shared" si="6"/>
        <v>2585678100132_4</v>
      </c>
      <c r="H259" t="str">
        <f t="shared" si="7"/>
        <v>COO6187A256</v>
      </c>
      <c r="J259" t="s">
        <v>988</v>
      </c>
      <c r="O259" t="str">
        <f>IF(VLOOKUP(Calcs!E256,$D$4:$H$291,4,FALSE)="EVALUATE","EVALUATE","")</f>
        <v/>
      </c>
    </row>
    <row r="260" spans="2:15">
      <c r="B260" t="s">
        <v>989</v>
      </c>
      <c r="D260" s="31" t="s">
        <v>1293</v>
      </c>
      <c r="E260" s="27">
        <v>258567810037</v>
      </c>
      <c r="F260" s="26" t="s">
        <v>2050</v>
      </c>
      <c r="G260" s="43" t="str">
        <f t="shared" si="6"/>
        <v>2585678100371_1</v>
      </c>
      <c r="H260" t="str">
        <f t="shared" si="7"/>
        <v>COO6187A257</v>
      </c>
      <c r="J260" t="s">
        <v>989</v>
      </c>
      <c r="O260" t="str">
        <f>IF(VLOOKUP(Calcs!E257,$D$4:$H$291,4,FALSE)="EVALUATE","EVALUATE","")</f>
        <v/>
      </c>
    </row>
    <row r="261" spans="2:15">
      <c r="B261" t="s">
        <v>990</v>
      </c>
      <c r="D261" s="26" t="s">
        <v>1294</v>
      </c>
      <c r="E261" s="27">
        <v>258567810037</v>
      </c>
      <c r="F261" s="26" t="s">
        <v>2051</v>
      </c>
      <c r="G261" s="43" t="str">
        <f t="shared" ref="G261:G291" si="8">E261&amp;F261</f>
        <v>2585678100371_2</v>
      </c>
      <c r="H261" t="str">
        <f t="shared" ref="H261:H291" si="9">D261</f>
        <v>COO6187A258</v>
      </c>
      <c r="J261" t="s">
        <v>990</v>
      </c>
      <c r="O261" t="str">
        <f>IF(VLOOKUP(Calcs!E258,$D$4:$H$291,4,FALSE)="EVALUATE","EVALUATE","")</f>
        <v/>
      </c>
    </row>
    <row r="262" spans="2:15">
      <c r="B262" t="s">
        <v>991</v>
      </c>
      <c r="D262" s="31" t="s">
        <v>1295</v>
      </c>
      <c r="E262" s="27">
        <v>258567810037</v>
      </c>
      <c r="F262" s="26" t="s">
        <v>2052</v>
      </c>
      <c r="G262" s="43" t="str">
        <f t="shared" si="8"/>
        <v>2585678100371_3</v>
      </c>
      <c r="H262" t="str">
        <f t="shared" si="9"/>
        <v>COO6187A259</v>
      </c>
      <c r="J262" t="s">
        <v>991</v>
      </c>
      <c r="O262" t="str">
        <f>IF(VLOOKUP(Calcs!E259,$D$4:$H$291,4,FALSE)="EVALUATE","EVALUATE","")</f>
        <v/>
      </c>
    </row>
    <row r="263" spans="2:15">
      <c r="B263" t="s">
        <v>992</v>
      </c>
      <c r="D263" s="26" t="s">
        <v>1296</v>
      </c>
      <c r="E263" s="27">
        <v>258567810037</v>
      </c>
      <c r="F263" s="26" t="s">
        <v>2053</v>
      </c>
      <c r="G263" s="43" t="str">
        <f t="shared" si="8"/>
        <v>2585678100371_4</v>
      </c>
      <c r="H263" t="str">
        <f t="shared" si="9"/>
        <v>COO6187A260</v>
      </c>
      <c r="J263" t="s">
        <v>992</v>
      </c>
      <c r="O263" t="str">
        <f>IF(VLOOKUP(Calcs!E260,$D$4:$H$291,4,FALSE)="EVALUATE","EVALUATE","")</f>
        <v/>
      </c>
    </row>
    <row r="264" spans="2:15">
      <c r="B264" t="s">
        <v>993</v>
      </c>
      <c r="D264" s="26" t="s">
        <v>1297</v>
      </c>
      <c r="E264" s="27">
        <v>258567810037</v>
      </c>
      <c r="F264" s="26" t="s">
        <v>2054</v>
      </c>
      <c r="G264" s="43" t="str">
        <f t="shared" si="8"/>
        <v>2585678100372_1</v>
      </c>
      <c r="H264" t="str">
        <f t="shared" si="9"/>
        <v>COO6187A261</v>
      </c>
      <c r="J264" t="s">
        <v>993</v>
      </c>
      <c r="O264" t="str">
        <f>IF(VLOOKUP(Calcs!E261,$D$4:$H$291,4,FALSE)="EVALUATE","EVALUATE","")</f>
        <v/>
      </c>
    </row>
    <row r="265" spans="2:15">
      <c r="B265" t="s">
        <v>994</v>
      </c>
      <c r="D265" s="26" t="s">
        <v>1298</v>
      </c>
      <c r="E265" s="27">
        <v>258567810037</v>
      </c>
      <c r="F265" s="26" t="s">
        <v>2055</v>
      </c>
      <c r="G265" s="43" t="str">
        <f t="shared" si="8"/>
        <v>2585678100372_2</v>
      </c>
      <c r="H265" t="str">
        <f t="shared" si="9"/>
        <v>COO6187A262</v>
      </c>
      <c r="J265" t="s">
        <v>994</v>
      </c>
      <c r="O265" t="str">
        <f>IF(VLOOKUP(Calcs!E262,$D$4:$H$291,4,FALSE)="EVALUATE","EVALUATE","")</f>
        <v/>
      </c>
    </row>
    <row r="266" spans="2:15">
      <c r="B266" t="s">
        <v>995</v>
      </c>
      <c r="D266" s="26" t="s">
        <v>1299</v>
      </c>
      <c r="E266" s="27">
        <v>258567810037</v>
      </c>
      <c r="F266" s="26" t="s">
        <v>2056</v>
      </c>
      <c r="G266" s="43" t="str">
        <f t="shared" si="8"/>
        <v>2585678100372_3</v>
      </c>
      <c r="H266" t="str">
        <f t="shared" si="9"/>
        <v>COO6187A263</v>
      </c>
      <c r="J266" t="s">
        <v>995</v>
      </c>
      <c r="O266" t="str">
        <f>IF(VLOOKUP(Calcs!E263,$D$4:$H$291,4,FALSE)="EVALUATE","EVALUATE","")</f>
        <v/>
      </c>
    </row>
    <row r="267" spans="2:15">
      <c r="B267" t="s">
        <v>996</v>
      </c>
      <c r="D267" s="26" t="s">
        <v>1300</v>
      </c>
      <c r="E267" s="27">
        <v>258567810037</v>
      </c>
      <c r="F267" s="26" t="s">
        <v>2057</v>
      </c>
      <c r="G267" s="43" t="str">
        <f t="shared" si="8"/>
        <v>2585678100372_4</v>
      </c>
      <c r="H267" t="str">
        <f t="shared" si="9"/>
        <v>COO6187A264</v>
      </c>
      <c r="J267" t="s">
        <v>996</v>
      </c>
      <c r="O267" t="str">
        <f>IF(VLOOKUP(Calcs!E264,$D$4:$H$291,4,FALSE)="EVALUATE","EVALUATE","")</f>
        <v/>
      </c>
    </row>
    <row r="268" spans="2:15">
      <c r="B268" t="s">
        <v>997</v>
      </c>
      <c r="D268" s="28" t="s">
        <v>1205</v>
      </c>
      <c r="E268" s="29">
        <v>258567810024</v>
      </c>
      <c r="F268" s="28" t="s">
        <v>2050</v>
      </c>
      <c r="G268" s="43" t="str">
        <f t="shared" si="8"/>
        <v>2585678100241_1</v>
      </c>
      <c r="H268" t="str">
        <f t="shared" si="9"/>
        <v>COO6187A265</v>
      </c>
      <c r="J268" t="s">
        <v>997</v>
      </c>
      <c r="O268" t="str">
        <f>IF(VLOOKUP(Calcs!E265,$D$4:$H$291,4,FALSE)="EVALUATE","EVALUATE","")</f>
        <v/>
      </c>
    </row>
    <row r="269" spans="2:15">
      <c r="B269" t="s">
        <v>998</v>
      </c>
      <c r="D269" s="30" t="s">
        <v>1206</v>
      </c>
      <c r="E269" s="29">
        <v>258567810024</v>
      </c>
      <c r="F269" s="28" t="s">
        <v>2051</v>
      </c>
      <c r="G269" s="43" t="str">
        <f t="shared" si="8"/>
        <v>2585678100241_2</v>
      </c>
      <c r="H269" t="str">
        <f t="shared" si="9"/>
        <v>COO6187A266</v>
      </c>
      <c r="J269" t="s">
        <v>998</v>
      </c>
      <c r="O269" t="str">
        <f>IF(VLOOKUP(Calcs!E266,$D$4:$H$291,4,FALSE)="EVALUATE","EVALUATE","")</f>
        <v/>
      </c>
    </row>
    <row r="270" spans="2:15">
      <c r="B270" t="s">
        <v>999</v>
      </c>
      <c r="D270" s="30" t="s">
        <v>1207</v>
      </c>
      <c r="E270" s="29">
        <v>258567810024</v>
      </c>
      <c r="F270" s="28" t="s">
        <v>2052</v>
      </c>
      <c r="G270" s="43" t="str">
        <f t="shared" si="8"/>
        <v>2585678100241_3</v>
      </c>
      <c r="H270" t="str">
        <f t="shared" si="9"/>
        <v>COO6187A267</v>
      </c>
      <c r="J270" t="s">
        <v>999</v>
      </c>
      <c r="O270" t="str">
        <f>IF(VLOOKUP(Calcs!E267,$D$4:$H$291,4,FALSE)="EVALUATE","EVALUATE","")</f>
        <v/>
      </c>
    </row>
    <row r="271" spans="2:15">
      <c r="B271" t="s">
        <v>1000</v>
      </c>
      <c r="D271" s="30" t="s">
        <v>1208</v>
      </c>
      <c r="E271" s="29">
        <v>258567810024</v>
      </c>
      <c r="F271" s="28" t="s">
        <v>2053</v>
      </c>
      <c r="G271" s="43" t="str">
        <f t="shared" si="8"/>
        <v>2585678100241_4</v>
      </c>
      <c r="H271" t="str">
        <f t="shared" si="9"/>
        <v>COO6187A268</v>
      </c>
      <c r="J271" t="s">
        <v>1000</v>
      </c>
      <c r="O271" t="str">
        <f>IF(VLOOKUP(Calcs!E268,$D$4:$H$291,4,FALSE)="EVALUATE","EVALUATE","")</f>
        <v/>
      </c>
    </row>
    <row r="272" spans="2:15">
      <c r="B272" t="s">
        <v>1001</v>
      </c>
      <c r="D272" s="28" t="s">
        <v>1209</v>
      </c>
      <c r="E272" s="29">
        <v>258567810024</v>
      </c>
      <c r="F272" s="28" t="s">
        <v>2054</v>
      </c>
      <c r="G272" s="43" t="str">
        <f t="shared" si="8"/>
        <v>2585678100242_1</v>
      </c>
      <c r="H272" t="str">
        <f t="shared" si="9"/>
        <v>COO6187A269</v>
      </c>
      <c r="J272" t="s">
        <v>1001</v>
      </c>
      <c r="O272" t="str">
        <f>IF(VLOOKUP(Calcs!E269,$D$4:$H$291,4,FALSE)="EVALUATE","EVALUATE","")</f>
        <v/>
      </c>
    </row>
    <row r="273" spans="2:15">
      <c r="B273" t="s">
        <v>1002</v>
      </c>
      <c r="D273" s="28" t="s">
        <v>1210</v>
      </c>
      <c r="E273" s="29">
        <v>258567810024</v>
      </c>
      <c r="F273" s="28" t="s">
        <v>2055</v>
      </c>
      <c r="G273" s="43" t="str">
        <f t="shared" si="8"/>
        <v>2585678100242_2</v>
      </c>
      <c r="H273" t="str">
        <f t="shared" si="9"/>
        <v>COO6187A270</v>
      </c>
      <c r="J273" t="s">
        <v>1002</v>
      </c>
      <c r="O273" t="str">
        <f>IF(VLOOKUP(Calcs!E270,$D$4:$H$291,4,FALSE)="EVALUATE","EVALUATE","")</f>
        <v/>
      </c>
    </row>
    <row r="274" spans="2:15">
      <c r="B274" t="s">
        <v>1003</v>
      </c>
      <c r="D274" s="30" t="s">
        <v>1211</v>
      </c>
      <c r="E274" s="29">
        <v>258567810024</v>
      </c>
      <c r="F274" s="28" t="s">
        <v>2056</v>
      </c>
      <c r="G274" s="43" t="str">
        <f t="shared" si="8"/>
        <v>2585678100242_3</v>
      </c>
      <c r="H274" t="str">
        <f t="shared" si="9"/>
        <v>COO6187A271</v>
      </c>
      <c r="J274" t="s">
        <v>1003</v>
      </c>
      <c r="O274" t="str">
        <f>IF(VLOOKUP(Calcs!E271,$D$4:$H$291,4,FALSE)="EVALUATE","EVALUATE","")</f>
        <v/>
      </c>
    </row>
    <row r="275" spans="2:15">
      <c r="B275" t="s">
        <v>1004</v>
      </c>
      <c r="D275" s="30" t="s">
        <v>1212</v>
      </c>
      <c r="E275" s="29">
        <v>258567810024</v>
      </c>
      <c r="F275" s="28" t="s">
        <v>2057</v>
      </c>
      <c r="G275" s="43" t="str">
        <f t="shared" si="8"/>
        <v>2585678100242_4</v>
      </c>
      <c r="H275" t="str">
        <f t="shared" si="9"/>
        <v>COO6187A272</v>
      </c>
      <c r="J275" t="s">
        <v>1004</v>
      </c>
      <c r="O275" t="str">
        <f>IF(VLOOKUP(Calcs!E272,$D$4:$H$291,4,FALSE)="EVALUATE","EVALUATE","")</f>
        <v/>
      </c>
    </row>
    <row r="276" spans="2:15">
      <c r="B276" t="s">
        <v>1005</v>
      </c>
      <c r="D276" s="26" t="s">
        <v>1061</v>
      </c>
      <c r="E276" s="27">
        <v>258567810006</v>
      </c>
      <c r="F276" s="26" t="s">
        <v>2050</v>
      </c>
      <c r="G276" s="43" t="str">
        <f t="shared" si="8"/>
        <v>2585678100061_1</v>
      </c>
      <c r="H276" t="str">
        <f t="shared" si="9"/>
        <v>COO6187A273</v>
      </c>
      <c r="J276" t="s">
        <v>1005</v>
      </c>
      <c r="O276" t="str">
        <f>IF(VLOOKUP(Calcs!E273,$D$4:$H$291,4,FALSE)="EVALUATE","EVALUATE","")</f>
        <v/>
      </c>
    </row>
    <row r="277" spans="2:15">
      <c r="B277" t="s">
        <v>1006</v>
      </c>
      <c r="D277" s="26" t="s">
        <v>1062</v>
      </c>
      <c r="E277" s="27">
        <v>258567810006</v>
      </c>
      <c r="F277" s="26" t="s">
        <v>2051</v>
      </c>
      <c r="G277" s="43" t="str">
        <f t="shared" si="8"/>
        <v>2585678100061_2</v>
      </c>
      <c r="H277" t="str">
        <f t="shared" si="9"/>
        <v>COO6187A274</v>
      </c>
      <c r="J277" t="s">
        <v>1006</v>
      </c>
      <c r="O277" t="str">
        <f>IF(VLOOKUP(Calcs!E274,$D$4:$H$291,4,FALSE)="EVALUATE","EVALUATE","")</f>
        <v/>
      </c>
    </row>
    <row r="278" spans="2:15">
      <c r="B278" t="s">
        <v>1007</v>
      </c>
      <c r="D278" s="26" t="s">
        <v>1063</v>
      </c>
      <c r="E278" s="27">
        <v>258567810006</v>
      </c>
      <c r="F278" s="26" t="s">
        <v>2052</v>
      </c>
      <c r="G278" s="43" t="str">
        <f t="shared" si="8"/>
        <v>2585678100061_3</v>
      </c>
      <c r="H278" t="str">
        <f t="shared" si="9"/>
        <v>COO6187A275</v>
      </c>
      <c r="J278" t="s">
        <v>1007</v>
      </c>
      <c r="O278" t="str">
        <f>IF(VLOOKUP(Calcs!E275,$D$4:$H$291,4,FALSE)="EVALUATE","EVALUATE","")</f>
        <v/>
      </c>
    </row>
    <row r="279" spans="2:15">
      <c r="B279" t="s">
        <v>1008</v>
      </c>
      <c r="D279" s="26" t="s">
        <v>1064</v>
      </c>
      <c r="E279" s="27">
        <v>258567810006</v>
      </c>
      <c r="F279" s="26" t="s">
        <v>2053</v>
      </c>
      <c r="G279" s="43" t="str">
        <f t="shared" si="8"/>
        <v>2585678100061_4</v>
      </c>
      <c r="H279" t="str">
        <f t="shared" si="9"/>
        <v>COO6187A276</v>
      </c>
      <c r="J279" t="s">
        <v>1008</v>
      </c>
      <c r="O279" t="str">
        <f>IF(VLOOKUP(Calcs!E276,$D$4:$H$291,4,FALSE)="EVALUATE","EVALUATE","")</f>
        <v/>
      </c>
    </row>
    <row r="280" spans="2:15">
      <c r="B280" t="s">
        <v>1009</v>
      </c>
      <c r="D280" s="26" t="s">
        <v>1065</v>
      </c>
      <c r="E280" s="27">
        <v>258567810006</v>
      </c>
      <c r="F280" s="26" t="s">
        <v>2054</v>
      </c>
      <c r="G280" s="43" t="str">
        <f t="shared" si="8"/>
        <v>2585678100062_1</v>
      </c>
      <c r="H280" t="str">
        <f t="shared" si="9"/>
        <v>COO6187A277</v>
      </c>
      <c r="J280" t="s">
        <v>1009</v>
      </c>
      <c r="O280" t="str">
        <f>IF(VLOOKUP(Calcs!E277,$D$4:$H$291,4,FALSE)="EVALUATE","EVALUATE","")</f>
        <v/>
      </c>
    </row>
    <row r="281" spans="2:15">
      <c r="B281" t="s">
        <v>1010</v>
      </c>
      <c r="D281" s="26" t="s">
        <v>1066</v>
      </c>
      <c r="E281" s="27">
        <v>258567810006</v>
      </c>
      <c r="F281" s="26" t="s">
        <v>2055</v>
      </c>
      <c r="G281" s="43" t="str">
        <f t="shared" si="8"/>
        <v>2585678100062_2</v>
      </c>
      <c r="H281" t="str">
        <f t="shared" si="9"/>
        <v>COO6187A278</v>
      </c>
      <c r="J281" t="s">
        <v>1010</v>
      </c>
      <c r="O281" t="str">
        <f>IF(VLOOKUP(Calcs!E278,$D$4:$H$291,4,FALSE)="EVALUATE","EVALUATE","")</f>
        <v/>
      </c>
    </row>
    <row r="282" spans="2:15">
      <c r="B282" t="s">
        <v>1011</v>
      </c>
      <c r="D282" s="26" t="s">
        <v>1067</v>
      </c>
      <c r="E282" s="27">
        <v>258567810006</v>
      </c>
      <c r="F282" s="26" t="s">
        <v>2056</v>
      </c>
      <c r="G282" s="43" t="str">
        <f t="shared" si="8"/>
        <v>2585678100062_3</v>
      </c>
      <c r="H282" t="str">
        <f t="shared" si="9"/>
        <v>COO6187A279</v>
      </c>
      <c r="J282" t="s">
        <v>1011</v>
      </c>
      <c r="O282" t="str">
        <f>IF(VLOOKUP(Calcs!E279,$D$4:$H$291,4,FALSE)="EVALUATE","EVALUATE","")</f>
        <v/>
      </c>
    </row>
    <row r="283" spans="2:15">
      <c r="B283" t="s">
        <v>1012</v>
      </c>
      <c r="D283" s="26" t="s">
        <v>1068</v>
      </c>
      <c r="E283" s="27">
        <v>258567810006</v>
      </c>
      <c r="F283" s="26" t="s">
        <v>2057</v>
      </c>
      <c r="G283" s="43" t="str">
        <f t="shared" si="8"/>
        <v>2585678100062_4</v>
      </c>
      <c r="H283" t="str">
        <f t="shared" si="9"/>
        <v>COO6187A280</v>
      </c>
      <c r="J283" t="s">
        <v>1012</v>
      </c>
      <c r="O283" t="str">
        <f>IF(VLOOKUP(Calcs!E280,$D$4:$H$291,4,FALSE)="EVALUATE","EVALUATE","")</f>
        <v/>
      </c>
    </row>
    <row r="284" spans="2:15">
      <c r="B284" t="s">
        <v>1013</v>
      </c>
      <c r="D284" s="28" t="s">
        <v>1165</v>
      </c>
      <c r="E284" s="29">
        <v>258567810019</v>
      </c>
      <c r="F284" s="28" t="s">
        <v>2050</v>
      </c>
      <c r="G284" s="43" t="str">
        <f t="shared" si="8"/>
        <v>2585678100191_1</v>
      </c>
      <c r="H284" t="str">
        <f t="shared" si="9"/>
        <v>COO6187A281</v>
      </c>
      <c r="J284" t="s">
        <v>1013</v>
      </c>
      <c r="O284" t="str">
        <f>IF(VLOOKUP(Calcs!E281,$D$4:$H$291,4,FALSE)="EVALUATE","EVALUATE","")</f>
        <v/>
      </c>
    </row>
    <row r="285" spans="2:15">
      <c r="B285" t="s">
        <v>1014</v>
      </c>
      <c r="D285" s="28" t="s">
        <v>1166</v>
      </c>
      <c r="E285" s="29">
        <v>258567810019</v>
      </c>
      <c r="F285" s="28" t="s">
        <v>2051</v>
      </c>
      <c r="G285" s="43" t="str">
        <f t="shared" si="8"/>
        <v>2585678100191_2</v>
      </c>
      <c r="H285" t="str">
        <f t="shared" si="9"/>
        <v>COO6187A282</v>
      </c>
      <c r="J285" t="s">
        <v>1014</v>
      </c>
      <c r="O285" t="str">
        <f>IF(VLOOKUP(Calcs!E282,$D$4:$H$291,4,FALSE)="EVALUATE","EVALUATE","")</f>
        <v/>
      </c>
    </row>
    <row r="286" spans="2:15">
      <c r="B286" t="s">
        <v>1015</v>
      </c>
      <c r="D286" s="28" t="s">
        <v>1167</v>
      </c>
      <c r="E286" s="29">
        <v>258567810019</v>
      </c>
      <c r="F286" s="28" t="s">
        <v>2052</v>
      </c>
      <c r="G286" s="43" t="str">
        <f t="shared" si="8"/>
        <v>2585678100191_3</v>
      </c>
      <c r="H286" t="str">
        <f t="shared" si="9"/>
        <v>COO6187A283</v>
      </c>
      <c r="J286" t="s">
        <v>1015</v>
      </c>
      <c r="O286" t="str">
        <f>IF(VLOOKUP(Calcs!E283,$D$4:$H$291,4,FALSE)="EVALUATE","EVALUATE","")</f>
        <v/>
      </c>
    </row>
    <row r="287" spans="2:15">
      <c r="B287" t="s">
        <v>1016</v>
      </c>
      <c r="D287" s="28" t="s">
        <v>1168</v>
      </c>
      <c r="E287" s="29">
        <v>258567810019</v>
      </c>
      <c r="F287" s="28" t="s">
        <v>2053</v>
      </c>
      <c r="G287" s="43" t="str">
        <f t="shared" si="8"/>
        <v>2585678100191_4</v>
      </c>
      <c r="H287" t="str">
        <f t="shared" si="9"/>
        <v>COO6187A284</v>
      </c>
      <c r="J287" t="s">
        <v>1016</v>
      </c>
      <c r="O287" t="str">
        <f>IF(VLOOKUP(Calcs!E284,$D$4:$H$291,4,FALSE)="EVALUATE","EVALUATE","")</f>
        <v/>
      </c>
    </row>
    <row r="288" spans="2:15">
      <c r="B288" t="s">
        <v>1017</v>
      </c>
      <c r="D288" s="28" t="s">
        <v>1169</v>
      </c>
      <c r="E288" s="29">
        <v>258567810019</v>
      </c>
      <c r="F288" s="28" t="s">
        <v>2054</v>
      </c>
      <c r="G288" s="43" t="str">
        <f t="shared" si="8"/>
        <v>2585678100192_1</v>
      </c>
      <c r="H288" t="str">
        <f t="shared" si="9"/>
        <v>COO6187A285</v>
      </c>
      <c r="J288" t="s">
        <v>1017</v>
      </c>
      <c r="O288" t="str">
        <f>IF(VLOOKUP(Calcs!E285,$D$4:$H$291,4,FALSE)="EVALUATE","EVALUATE","")</f>
        <v/>
      </c>
    </row>
    <row r="289" spans="2:15">
      <c r="B289" t="s">
        <v>1018</v>
      </c>
      <c r="D289" s="28" t="s">
        <v>1170</v>
      </c>
      <c r="E289" s="29">
        <v>258567810019</v>
      </c>
      <c r="F289" s="28" t="s">
        <v>2055</v>
      </c>
      <c r="G289" s="43" t="str">
        <f t="shared" si="8"/>
        <v>2585678100192_2</v>
      </c>
      <c r="H289" t="str">
        <f t="shared" si="9"/>
        <v>COO6187A286</v>
      </c>
      <c r="J289" t="s">
        <v>1018</v>
      </c>
      <c r="O289" t="str">
        <f>IF(VLOOKUP(Calcs!E286,$D$4:$H$291,4,FALSE)="EVALUATE","EVALUATE","")</f>
        <v/>
      </c>
    </row>
    <row r="290" spans="2:15">
      <c r="B290" t="s">
        <v>1019</v>
      </c>
      <c r="D290" s="28" t="s">
        <v>1171</v>
      </c>
      <c r="E290" s="29">
        <v>258567810019</v>
      </c>
      <c r="F290" s="28" t="s">
        <v>2056</v>
      </c>
      <c r="G290" s="43" t="str">
        <f t="shared" si="8"/>
        <v>2585678100192_3</v>
      </c>
      <c r="H290" t="str">
        <f t="shared" si="9"/>
        <v>COO6187A287</v>
      </c>
      <c r="J290" t="s">
        <v>1019</v>
      </c>
      <c r="O290" t="str">
        <f>IF(VLOOKUP(Calcs!E287,$D$4:$H$291,4,FALSE)="EVALUATE","EVALUATE","")</f>
        <v/>
      </c>
    </row>
    <row r="291" spans="2:15">
      <c r="B291" t="s">
        <v>1020</v>
      </c>
      <c r="D291" s="28" t="s">
        <v>1172</v>
      </c>
      <c r="E291" s="29">
        <v>258567810019</v>
      </c>
      <c r="F291" s="28" t="s">
        <v>2057</v>
      </c>
      <c r="G291" s="43" t="str">
        <f t="shared" si="8"/>
        <v>2585678100192_4</v>
      </c>
      <c r="H291" t="str">
        <f t="shared" si="9"/>
        <v>COO6187A288</v>
      </c>
      <c r="J291" t="s">
        <v>1020</v>
      </c>
      <c r="O291" t="str">
        <f>IF(VLOOKUP(Calcs!E288,$D$4:$H$291,4,FALSE)="EVALUATE","EVALUATE","")</f>
        <v/>
      </c>
    </row>
    <row r="292" spans="2:15">
      <c r="O292" t="str">
        <f>IF(VLOOKUP(Calcs!E289,$D$4:$H$291,4,FALSE)="EVALUATE","EVALUATE","")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FE00-8B5C-F94F-A179-0311D861DEF5}">
  <dimension ref="A1:G290"/>
  <sheetViews>
    <sheetView workbookViewId="0">
      <selection activeCell="G19" sqref="G19"/>
    </sheetView>
  </sheetViews>
  <sheetFormatPr baseColWidth="10" defaultRowHeight="15"/>
  <cols>
    <col min="5" max="5" width="23.83203125" customWidth="1"/>
  </cols>
  <sheetData>
    <row r="1" spans="1:5">
      <c r="A1" t="s">
        <v>2066</v>
      </c>
    </row>
    <row r="2" spans="1:5">
      <c r="A2" s="10" t="s">
        <v>1309</v>
      </c>
      <c r="B2" s="11" t="s">
        <v>1310</v>
      </c>
      <c r="C2" s="12" t="s">
        <v>1311</v>
      </c>
      <c r="D2" s="12" t="s">
        <v>732</v>
      </c>
      <c r="E2" s="10" t="s">
        <v>2073</v>
      </c>
    </row>
    <row r="3" spans="1:5">
      <c r="A3" t="s">
        <v>1312</v>
      </c>
      <c r="B3" s="13">
        <v>3669408</v>
      </c>
      <c r="C3" s="13" t="s">
        <v>1313</v>
      </c>
      <c r="D3" s="13" t="s">
        <v>1221</v>
      </c>
      <c r="E3" t="str">
        <f>A3</f>
        <v>0003669408</v>
      </c>
    </row>
    <row r="4" spans="1:5">
      <c r="A4" t="s">
        <v>1314</v>
      </c>
      <c r="B4" s="13" t="s">
        <v>1315</v>
      </c>
      <c r="C4" s="13" t="s">
        <v>1316</v>
      </c>
      <c r="D4" s="13" t="s">
        <v>1222</v>
      </c>
      <c r="E4" t="str">
        <f t="shared" ref="E4:E67" si="0">A4</f>
        <v>PD0021-8571</v>
      </c>
    </row>
    <row r="5" spans="1:5">
      <c r="A5" t="s">
        <v>1317</v>
      </c>
      <c r="B5" s="13">
        <v>3652741</v>
      </c>
      <c r="C5" s="13" t="s">
        <v>1318</v>
      </c>
      <c r="D5" s="13" t="s">
        <v>1223</v>
      </c>
      <c r="E5" t="str">
        <f t="shared" si="0"/>
        <v>0003652741</v>
      </c>
    </row>
    <row r="6" spans="1:5">
      <c r="A6" t="s">
        <v>1319</v>
      </c>
      <c r="B6" s="13" t="s">
        <v>1320</v>
      </c>
      <c r="C6" s="13" t="s">
        <v>1321</v>
      </c>
      <c r="D6" s="13" t="s">
        <v>1224</v>
      </c>
      <c r="E6" t="str">
        <f t="shared" si="0"/>
        <v>PD0030-7287</v>
      </c>
    </row>
    <row r="7" spans="1:5">
      <c r="A7" t="s">
        <v>1322</v>
      </c>
      <c r="B7" s="13" t="s">
        <v>1323</v>
      </c>
      <c r="C7" s="13" t="s">
        <v>1324</v>
      </c>
      <c r="D7" s="13" t="s">
        <v>1225</v>
      </c>
      <c r="E7" t="str">
        <f t="shared" si="0"/>
        <v>PD0026-5989</v>
      </c>
    </row>
    <row r="8" spans="1:5">
      <c r="A8" t="s">
        <v>1325</v>
      </c>
      <c r="B8" s="13">
        <v>3656566</v>
      </c>
      <c r="C8" s="13" t="s">
        <v>1326</v>
      </c>
      <c r="D8" s="13" t="s">
        <v>1226</v>
      </c>
      <c r="E8" t="str">
        <f t="shared" si="0"/>
        <v>0003656566</v>
      </c>
    </row>
    <row r="9" spans="1:5">
      <c r="A9" t="s">
        <v>1327</v>
      </c>
      <c r="B9" s="13">
        <v>3649068</v>
      </c>
      <c r="C9" s="13" t="s">
        <v>1328</v>
      </c>
      <c r="D9" s="13" t="s">
        <v>1227</v>
      </c>
      <c r="E9" t="str">
        <f t="shared" si="0"/>
        <v>0003649068</v>
      </c>
    </row>
    <row r="10" spans="1:5">
      <c r="A10" t="s">
        <v>1329</v>
      </c>
      <c r="B10" s="13">
        <v>3008426</v>
      </c>
      <c r="C10" s="13" t="s">
        <v>1330</v>
      </c>
      <c r="D10" s="13" t="s">
        <v>1228</v>
      </c>
      <c r="E10" t="str">
        <f t="shared" si="0"/>
        <v>0003008426</v>
      </c>
    </row>
    <row r="11" spans="1:5">
      <c r="A11" t="s">
        <v>1331</v>
      </c>
      <c r="B11" s="13">
        <v>3660361</v>
      </c>
      <c r="C11" s="13" t="s">
        <v>1332</v>
      </c>
      <c r="D11" s="13" t="s">
        <v>1029</v>
      </c>
      <c r="E11" t="str">
        <f t="shared" si="0"/>
        <v>0003660361</v>
      </c>
    </row>
    <row r="12" spans="1:5">
      <c r="A12" t="s">
        <v>1333</v>
      </c>
      <c r="B12" s="13" t="s">
        <v>1334</v>
      </c>
      <c r="C12" s="13" t="s">
        <v>1335</v>
      </c>
      <c r="D12" s="13" t="s">
        <v>1335</v>
      </c>
      <c r="E12" t="str">
        <f t="shared" si="0"/>
        <v>PD0022-3138</v>
      </c>
    </row>
    <row r="13" spans="1:5">
      <c r="A13" t="s">
        <v>1336</v>
      </c>
      <c r="B13" s="13" t="s">
        <v>1337</v>
      </c>
      <c r="C13" s="13" t="s">
        <v>1338</v>
      </c>
      <c r="D13" s="13" t="s">
        <v>1338</v>
      </c>
      <c r="E13" t="str">
        <f t="shared" si="0"/>
        <v>PD0027-1461</v>
      </c>
    </row>
    <row r="14" spans="1:5">
      <c r="A14" t="s">
        <v>1339</v>
      </c>
      <c r="B14" s="13">
        <v>3667544</v>
      </c>
      <c r="C14" s="13" t="s">
        <v>1340</v>
      </c>
      <c r="D14" s="13" t="s">
        <v>1340</v>
      </c>
      <c r="E14" t="str">
        <f t="shared" si="0"/>
        <v>0003667544</v>
      </c>
    </row>
    <row r="15" spans="1:5">
      <c r="A15" t="s">
        <v>1341</v>
      </c>
      <c r="B15" s="13">
        <v>3654730</v>
      </c>
      <c r="C15" s="13" t="s">
        <v>1342</v>
      </c>
      <c r="D15" s="13" t="s">
        <v>1342</v>
      </c>
      <c r="E15" t="str">
        <f t="shared" si="0"/>
        <v>0003654730</v>
      </c>
    </row>
    <row r="16" spans="1:5">
      <c r="A16" t="s">
        <v>1343</v>
      </c>
      <c r="B16" s="13" t="s">
        <v>1344</v>
      </c>
      <c r="C16" s="13" t="s">
        <v>1345</v>
      </c>
      <c r="D16" s="13" t="s">
        <v>1345</v>
      </c>
      <c r="E16" t="str">
        <f t="shared" si="0"/>
        <v>PD0027-1969</v>
      </c>
    </row>
    <row r="17" spans="1:7">
      <c r="A17" t="s">
        <v>1346</v>
      </c>
      <c r="B17" s="13">
        <v>4235661</v>
      </c>
      <c r="C17" s="13" t="s">
        <v>1347</v>
      </c>
      <c r="D17" s="13" t="s">
        <v>1347</v>
      </c>
      <c r="E17" t="str">
        <f t="shared" si="0"/>
        <v>0004235661</v>
      </c>
    </row>
    <row r="18" spans="1:7">
      <c r="A18" t="s">
        <v>1348</v>
      </c>
      <c r="B18" s="13">
        <v>3567416</v>
      </c>
      <c r="C18" s="13" t="s">
        <v>1349</v>
      </c>
      <c r="D18" s="13" t="s">
        <v>1349</v>
      </c>
      <c r="E18" t="str">
        <f t="shared" si="0"/>
        <v>0003567416</v>
      </c>
    </row>
    <row r="19" spans="1:7">
      <c r="A19" t="s">
        <v>1350</v>
      </c>
      <c r="B19" s="13">
        <v>3654785</v>
      </c>
      <c r="C19" s="13" t="s">
        <v>1351</v>
      </c>
      <c r="D19" s="13" t="s">
        <v>1351</v>
      </c>
      <c r="E19" t="str">
        <f t="shared" si="0"/>
        <v>0003654785</v>
      </c>
      <c r="G19" t="str">
        <f>RIGHT(D19,1)</f>
        <v xml:space="preserve"> </v>
      </c>
    </row>
    <row r="20" spans="1:7">
      <c r="A20" t="s">
        <v>1352</v>
      </c>
      <c r="B20" s="13" t="s">
        <v>1353</v>
      </c>
      <c r="C20" s="13" t="s">
        <v>1354</v>
      </c>
      <c r="D20" s="13" t="s">
        <v>1354</v>
      </c>
      <c r="E20" t="str">
        <f t="shared" si="0"/>
        <v>PD0027-5791</v>
      </c>
    </row>
    <row r="21" spans="1:7">
      <c r="A21" t="s">
        <v>1355</v>
      </c>
      <c r="B21" s="13">
        <v>3643789</v>
      </c>
      <c r="C21" s="13" t="s">
        <v>1356</v>
      </c>
      <c r="D21" s="13" t="s">
        <v>1356</v>
      </c>
      <c r="E21" t="str">
        <f t="shared" si="0"/>
        <v>0003643789</v>
      </c>
    </row>
    <row r="22" spans="1:7">
      <c r="A22" t="s">
        <v>1357</v>
      </c>
      <c r="B22" s="13">
        <v>3652888</v>
      </c>
      <c r="C22" s="13" t="s">
        <v>1358</v>
      </c>
      <c r="D22" s="13" t="s">
        <v>1358</v>
      </c>
      <c r="E22" t="str">
        <f t="shared" si="0"/>
        <v>0003652888</v>
      </c>
    </row>
    <row r="23" spans="1:7">
      <c r="A23" t="s">
        <v>1359</v>
      </c>
      <c r="B23" s="13" t="s">
        <v>1360</v>
      </c>
      <c r="C23" s="13" t="s">
        <v>1361</v>
      </c>
      <c r="D23" s="13" t="s">
        <v>1361</v>
      </c>
      <c r="E23" t="str">
        <f t="shared" si="0"/>
        <v>PD0027-0794</v>
      </c>
    </row>
    <row r="24" spans="1:7">
      <c r="A24" t="s">
        <v>1362</v>
      </c>
      <c r="B24" s="13">
        <v>3642502</v>
      </c>
      <c r="C24" s="13" t="s">
        <v>1363</v>
      </c>
      <c r="D24" s="13" t="s">
        <v>1363</v>
      </c>
      <c r="E24" t="str">
        <f t="shared" si="0"/>
        <v>0003642502</v>
      </c>
    </row>
    <row r="25" spans="1:7">
      <c r="A25" t="s">
        <v>1364</v>
      </c>
      <c r="B25" s="13">
        <v>3643495</v>
      </c>
      <c r="C25" s="13" t="s">
        <v>1365</v>
      </c>
      <c r="D25" s="13" t="s">
        <v>1365</v>
      </c>
      <c r="E25" t="str">
        <f t="shared" si="0"/>
        <v>0003643495</v>
      </c>
    </row>
    <row r="26" spans="1:7">
      <c r="A26" t="s">
        <v>1366</v>
      </c>
      <c r="B26" s="13">
        <v>3667297</v>
      </c>
      <c r="C26" s="13" t="s">
        <v>1367</v>
      </c>
      <c r="D26" s="13" t="s">
        <v>1367</v>
      </c>
      <c r="E26" t="str">
        <f t="shared" si="0"/>
        <v>0003667297</v>
      </c>
    </row>
    <row r="27" spans="1:7">
      <c r="A27" t="s">
        <v>1368</v>
      </c>
      <c r="B27" s="13" t="s">
        <v>1369</v>
      </c>
      <c r="C27" s="13" t="s">
        <v>1370</v>
      </c>
      <c r="D27" s="13" t="s">
        <v>1370</v>
      </c>
      <c r="E27" t="str">
        <f t="shared" si="0"/>
        <v>PD0022-2894</v>
      </c>
    </row>
    <row r="28" spans="1:7">
      <c r="A28" t="s">
        <v>1371</v>
      </c>
      <c r="B28" s="13">
        <v>3662436</v>
      </c>
      <c r="C28" s="13" t="s">
        <v>1372</v>
      </c>
      <c r="D28" s="13" t="s">
        <v>1372</v>
      </c>
      <c r="E28" t="str">
        <f t="shared" si="0"/>
        <v>0003662436</v>
      </c>
    </row>
    <row r="29" spans="1:7">
      <c r="A29" t="s">
        <v>1373</v>
      </c>
      <c r="B29" s="13">
        <v>3008583</v>
      </c>
      <c r="C29" s="13" t="s">
        <v>1374</v>
      </c>
      <c r="D29" s="13" t="s">
        <v>1374</v>
      </c>
      <c r="E29" t="str">
        <f t="shared" si="0"/>
        <v>0003008583</v>
      </c>
    </row>
    <row r="30" spans="1:7">
      <c r="A30" t="s">
        <v>1375</v>
      </c>
      <c r="B30" s="13">
        <v>3661875</v>
      </c>
      <c r="C30" s="13" t="s">
        <v>1376</v>
      </c>
      <c r="D30" s="13" t="s">
        <v>1376</v>
      </c>
      <c r="E30" t="str">
        <f t="shared" si="0"/>
        <v>0003661875</v>
      </c>
    </row>
    <row r="31" spans="1:7">
      <c r="A31" t="s">
        <v>1377</v>
      </c>
      <c r="B31" s="13">
        <v>3676371</v>
      </c>
      <c r="C31" s="13" t="s">
        <v>1378</v>
      </c>
      <c r="D31" s="13" t="s">
        <v>1378</v>
      </c>
      <c r="E31" t="str">
        <f t="shared" si="0"/>
        <v>0003676371</v>
      </c>
    </row>
    <row r="32" spans="1:7">
      <c r="A32" t="s">
        <v>1379</v>
      </c>
      <c r="B32" s="13">
        <v>3652901</v>
      </c>
      <c r="C32" s="13" t="s">
        <v>1380</v>
      </c>
      <c r="D32" s="13" t="s">
        <v>1380</v>
      </c>
      <c r="E32" t="str">
        <f t="shared" si="0"/>
        <v>0003652901</v>
      </c>
    </row>
    <row r="33" spans="1:5">
      <c r="A33" t="s">
        <v>1381</v>
      </c>
      <c r="B33" s="13">
        <v>3663789</v>
      </c>
      <c r="C33" s="13" t="s">
        <v>1382</v>
      </c>
      <c r="D33" s="13" t="s">
        <v>1382</v>
      </c>
      <c r="E33" t="str">
        <f t="shared" si="0"/>
        <v>0003663789</v>
      </c>
    </row>
    <row r="34" spans="1:5">
      <c r="A34" t="s">
        <v>1383</v>
      </c>
      <c r="B34" s="13">
        <v>3007955</v>
      </c>
      <c r="C34" s="13" t="s">
        <v>1384</v>
      </c>
      <c r="D34" s="13" t="s">
        <v>1384</v>
      </c>
      <c r="E34" t="str">
        <f t="shared" si="0"/>
        <v>0003007955</v>
      </c>
    </row>
    <row r="35" spans="1:5">
      <c r="A35" t="s">
        <v>1385</v>
      </c>
      <c r="B35" s="13">
        <v>1045651</v>
      </c>
      <c r="C35" s="13" t="s">
        <v>1386</v>
      </c>
      <c r="D35" s="13" t="s">
        <v>1386</v>
      </c>
      <c r="E35" t="str">
        <f t="shared" si="0"/>
        <v>0001045651</v>
      </c>
    </row>
    <row r="36" spans="1:5">
      <c r="A36" t="s">
        <v>1387</v>
      </c>
      <c r="B36" s="13">
        <v>3699093</v>
      </c>
      <c r="C36" s="13" t="s">
        <v>1388</v>
      </c>
      <c r="D36" s="13" t="s">
        <v>1388</v>
      </c>
      <c r="E36" t="str">
        <f t="shared" si="0"/>
        <v>0003699093</v>
      </c>
    </row>
    <row r="37" spans="1:5">
      <c r="A37" t="s">
        <v>1389</v>
      </c>
      <c r="B37" s="13">
        <v>3642909</v>
      </c>
      <c r="C37" s="13" t="s">
        <v>1390</v>
      </c>
      <c r="D37" s="13" t="s">
        <v>1390</v>
      </c>
      <c r="E37" t="str">
        <f t="shared" si="0"/>
        <v>0003642909</v>
      </c>
    </row>
    <row r="38" spans="1:5">
      <c r="A38" t="s">
        <v>1391</v>
      </c>
      <c r="B38" s="13">
        <v>3008451</v>
      </c>
      <c r="C38" s="13" t="s">
        <v>1392</v>
      </c>
      <c r="D38" s="13" t="s">
        <v>1392</v>
      </c>
      <c r="E38" t="str">
        <f t="shared" si="0"/>
        <v>0003008451</v>
      </c>
    </row>
    <row r="39" spans="1:5">
      <c r="A39" t="s">
        <v>1393</v>
      </c>
      <c r="B39" s="13" t="s">
        <v>1394</v>
      </c>
      <c r="C39" s="13" t="s">
        <v>1395</v>
      </c>
      <c r="D39" s="13" t="s">
        <v>1395</v>
      </c>
      <c r="E39" t="str">
        <f t="shared" si="0"/>
        <v>PD0022-0495</v>
      </c>
    </row>
    <row r="40" spans="1:5">
      <c r="A40" t="s">
        <v>1396</v>
      </c>
      <c r="B40" s="13">
        <v>4235712</v>
      </c>
      <c r="C40" s="13" t="s">
        <v>1397</v>
      </c>
      <c r="D40" s="13" t="s">
        <v>1397</v>
      </c>
      <c r="E40" t="str">
        <f t="shared" si="0"/>
        <v>0004235712</v>
      </c>
    </row>
    <row r="41" spans="1:5">
      <c r="A41" t="s">
        <v>1398</v>
      </c>
      <c r="B41" s="13">
        <v>3675007</v>
      </c>
      <c r="C41" s="13" t="s">
        <v>1399</v>
      </c>
      <c r="D41" s="13" t="s">
        <v>1399</v>
      </c>
      <c r="E41" t="str">
        <f t="shared" si="0"/>
        <v>0003675007</v>
      </c>
    </row>
    <row r="42" spans="1:5">
      <c r="A42" t="s">
        <v>1400</v>
      </c>
      <c r="B42" s="13" t="s">
        <v>1401</v>
      </c>
      <c r="C42" s="13" t="s">
        <v>1402</v>
      </c>
      <c r="D42" s="13" t="s">
        <v>1402</v>
      </c>
      <c r="E42" t="str">
        <f t="shared" si="0"/>
        <v>PD0027-2471</v>
      </c>
    </row>
    <row r="43" spans="1:5">
      <c r="A43" t="s">
        <v>1403</v>
      </c>
      <c r="B43" s="13">
        <v>4235725</v>
      </c>
      <c r="C43" s="13" t="s">
        <v>1404</v>
      </c>
      <c r="D43" s="13" t="s">
        <v>1404</v>
      </c>
      <c r="E43" t="str">
        <f t="shared" si="0"/>
        <v>0004235725</v>
      </c>
    </row>
    <row r="44" spans="1:5">
      <c r="A44" t="s">
        <v>1405</v>
      </c>
      <c r="B44" s="13">
        <v>3778810</v>
      </c>
      <c r="C44" s="13" t="s">
        <v>1406</v>
      </c>
      <c r="D44" s="13" t="s">
        <v>1406</v>
      </c>
      <c r="E44" t="str">
        <f t="shared" si="0"/>
        <v>0003778810</v>
      </c>
    </row>
    <row r="45" spans="1:5">
      <c r="A45" t="s">
        <v>1407</v>
      </c>
      <c r="B45" s="13">
        <v>3647617</v>
      </c>
      <c r="C45" s="13" t="s">
        <v>1408</v>
      </c>
      <c r="D45" s="13" t="s">
        <v>1408</v>
      </c>
      <c r="E45" t="str">
        <f t="shared" si="0"/>
        <v>0003647617</v>
      </c>
    </row>
    <row r="46" spans="1:5">
      <c r="A46" t="s">
        <v>1409</v>
      </c>
      <c r="B46" s="13">
        <v>3660512</v>
      </c>
      <c r="C46" s="13" t="s">
        <v>1410</v>
      </c>
      <c r="D46" s="13" t="s">
        <v>1410</v>
      </c>
      <c r="E46" t="str">
        <f t="shared" si="0"/>
        <v>0003660512</v>
      </c>
    </row>
    <row r="47" spans="1:5">
      <c r="A47" t="s">
        <v>1411</v>
      </c>
      <c r="B47" s="13">
        <v>3653366</v>
      </c>
      <c r="C47" s="13" t="s">
        <v>1412</v>
      </c>
      <c r="D47" s="13" t="s">
        <v>1412</v>
      </c>
      <c r="E47" t="str">
        <f t="shared" si="0"/>
        <v>0003653366</v>
      </c>
    </row>
    <row r="48" spans="1:5">
      <c r="A48" t="s">
        <v>1413</v>
      </c>
      <c r="B48" s="13" t="s">
        <v>1414</v>
      </c>
      <c r="C48" s="13" t="s">
        <v>1415</v>
      </c>
      <c r="D48" s="13" t="s">
        <v>1415</v>
      </c>
      <c r="E48" t="str">
        <f t="shared" si="0"/>
        <v>PD0026-8575</v>
      </c>
    </row>
    <row r="49" spans="1:5">
      <c r="A49" t="s">
        <v>1416</v>
      </c>
      <c r="B49" s="13">
        <v>3660561</v>
      </c>
      <c r="C49" s="13" t="s">
        <v>1417</v>
      </c>
      <c r="D49" s="13" t="s">
        <v>1417</v>
      </c>
      <c r="E49" t="str">
        <f t="shared" si="0"/>
        <v>0003660561</v>
      </c>
    </row>
    <row r="50" spans="1:5">
      <c r="A50" t="s">
        <v>1418</v>
      </c>
      <c r="B50" s="13">
        <v>3001413</v>
      </c>
      <c r="C50" s="13" t="s">
        <v>1419</v>
      </c>
      <c r="D50" s="13" t="s">
        <v>1419</v>
      </c>
      <c r="E50" t="str">
        <f t="shared" si="0"/>
        <v>0003001413</v>
      </c>
    </row>
    <row r="51" spans="1:5">
      <c r="A51" t="s">
        <v>1420</v>
      </c>
      <c r="B51" s="13">
        <v>3662450</v>
      </c>
      <c r="C51" s="13" t="s">
        <v>1421</v>
      </c>
      <c r="D51" s="13" t="s">
        <v>1421</v>
      </c>
      <c r="E51" t="str">
        <f t="shared" si="0"/>
        <v>0003662450</v>
      </c>
    </row>
    <row r="52" spans="1:5">
      <c r="A52" t="s">
        <v>1422</v>
      </c>
      <c r="B52" s="13">
        <v>3642547</v>
      </c>
      <c r="C52" s="13" t="s">
        <v>1423</v>
      </c>
      <c r="D52" s="13" t="s">
        <v>1423</v>
      </c>
      <c r="E52" t="str">
        <f t="shared" si="0"/>
        <v>0003642547</v>
      </c>
    </row>
    <row r="53" spans="1:5">
      <c r="A53" t="s">
        <v>1424</v>
      </c>
      <c r="B53" s="13" t="s">
        <v>1425</v>
      </c>
      <c r="C53" s="13" t="s">
        <v>1426</v>
      </c>
      <c r="D53" s="13" t="s">
        <v>1426</v>
      </c>
      <c r="E53" t="str">
        <f t="shared" si="0"/>
        <v>PD0028-1411</v>
      </c>
    </row>
    <row r="54" spans="1:5">
      <c r="A54" t="s">
        <v>1427</v>
      </c>
      <c r="B54" s="13">
        <v>3663862</v>
      </c>
      <c r="C54" s="13" t="s">
        <v>1428</v>
      </c>
      <c r="D54" s="13" t="s">
        <v>1428</v>
      </c>
      <c r="E54" t="str">
        <f t="shared" si="0"/>
        <v>0003663862</v>
      </c>
    </row>
    <row r="55" spans="1:5">
      <c r="A55" t="s">
        <v>1429</v>
      </c>
      <c r="B55" s="13">
        <v>3008803</v>
      </c>
      <c r="C55" s="13" t="s">
        <v>1430</v>
      </c>
      <c r="D55" s="13" t="s">
        <v>1430</v>
      </c>
      <c r="E55" t="str">
        <f t="shared" si="0"/>
        <v>0003008803</v>
      </c>
    </row>
    <row r="56" spans="1:5">
      <c r="A56" t="s">
        <v>1431</v>
      </c>
      <c r="B56" s="13">
        <v>3699038</v>
      </c>
      <c r="C56" s="13" t="s">
        <v>1432</v>
      </c>
      <c r="D56" s="13" t="s">
        <v>1432</v>
      </c>
      <c r="E56" t="str">
        <f t="shared" si="0"/>
        <v>0003699038</v>
      </c>
    </row>
    <row r="57" spans="1:5">
      <c r="A57" t="s">
        <v>1433</v>
      </c>
      <c r="B57" s="13">
        <v>3643059</v>
      </c>
      <c r="C57" s="13" t="s">
        <v>1434</v>
      </c>
      <c r="D57" s="13" t="s">
        <v>1434</v>
      </c>
      <c r="E57" t="str">
        <f t="shared" si="0"/>
        <v>0003643059</v>
      </c>
    </row>
    <row r="58" spans="1:5">
      <c r="A58" t="s">
        <v>1435</v>
      </c>
      <c r="B58" s="13">
        <v>4235706</v>
      </c>
      <c r="C58" s="13" t="s">
        <v>1436</v>
      </c>
      <c r="D58" s="13" t="s">
        <v>1436</v>
      </c>
      <c r="E58" t="str">
        <f t="shared" si="0"/>
        <v>0004235706</v>
      </c>
    </row>
    <row r="59" spans="1:5">
      <c r="A59" t="s">
        <v>1437</v>
      </c>
      <c r="B59" s="13">
        <v>1228795</v>
      </c>
      <c r="C59" s="13" t="s">
        <v>1438</v>
      </c>
      <c r="D59" s="13" t="s">
        <v>1438</v>
      </c>
      <c r="E59" t="str">
        <f t="shared" si="0"/>
        <v>0001228795</v>
      </c>
    </row>
    <row r="60" spans="1:5">
      <c r="A60" t="s">
        <v>1439</v>
      </c>
      <c r="B60" s="13" t="s">
        <v>1440</v>
      </c>
      <c r="C60" s="13" t="s">
        <v>1441</v>
      </c>
      <c r="D60" s="13" t="s">
        <v>1441</v>
      </c>
      <c r="E60" t="str">
        <f t="shared" si="0"/>
        <v>PD0026-9289</v>
      </c>
    </row>
    <row r="61" spans="1:5">
      <c r="A61" t="s">
        <v>1442</v>
      </c>
      <c r="B61" s="13">
        <v>3661667</v>
      </c>
      <c r="C61" s="13" t="s">
        <v>1443</v>
      </c>
      <c r="D61" s="13" t="s">
        <v>1443</v>
      </c>
      <c r="E61" t="str">
        <f t="shared" si="0"/>
        <v>0003661667</v>
      </c>
    </row>
    <row r="62" spans="1:5">
      <c r="A62" t="s">
        <v>1444</v>
      </c>
      <c r="B62" s="13" t="s">
        <v>1445</v>
      </c>
      <c r="C62" s="13" t="s">
        <v>1446</v>
      </c>
      <c r="D62" s="13" t="s">
        <v>1446</v>
      </c>
      <c r="E62" t="str">
        <f t="shared" si="0"/>
        <v>PD0028-4588</v>
      </c>
    </row>
    <row r="63" spans="1:5">
      <c r="A63" t="s">
        <v>1447</v>
      </c>
      <c r="B63" s="13">
        <v>3678450</v>
      </c>
      <c r="C63" s="13" t="s">
        <v>1448</v>
      </c>
      <c r="D63" s="13" t="s">
        <v>1448</v>
      </c>
      <c r="E63" t="str">
        <f t="shared" si="0"/>
        <v>0003678450</v>
      </c>
    </row>
    <row r="64" spans="1:5">
      <c r="A64" t="s">
        <v>1449</v>
      </c>
      <c r="B64" s="13">
        <v>3660326</v>
      </c>
      <c r="C64" s="13" t="s">
        <v>1450</v>
      </c>
      <c r="D64" s="13" t="s">
        <v>1450</v>
      </c>
      <c r="E64" t="str">
        <f t="shared" si="0"/>
        <v>0003660326</v>
      </c>
    </row>
    <row r="65" spans="1:5">
      <c r="A65" t="s">
        <v>1451</v>
      </c>
      <c r="B65" s="13">
        <v>3643737</v>
      </c>
      <c r="C65" s="13" t="s">
        <v>1452</v>
      </c>
      <c r="D65" s="13" t="s">
        <v>1452</v>
      </c>
      <c r="E65" t="str">
        <f t="shared" si="0"/>
        <v>0003643737</v>
      </c>
    </row>
    <row r="66" spans="1:5">
      <c r="A66" t="s">
        <v>1453</v>
      </c>
      <c r="B66" s="13">
        <v>4235700</v>
      </c>
      <c r="C66" s="13" t="s">
        <v>1454</v>
      </c>
      <c r="D66" s="13" t="s">
        <v>1454</v>
      </c>
      <c r="E66" t="str">
        <f t="shared" si="0"/>
        <v>0004235700</v>
      </c>
    </row>
    <row r="67" spans="1:5">
      <c r="A67" t="s">
        <v>1455</v>
      </c>
      <c r="B67" s="13">
        <v>3773148</v>
      </c>
      <c r="C67" s="13" t="s">
        <v>1456</v>
      </c>
      <c r="D67" s="13" t="s">
        <v>1456</v>
      </c>
      <c r="E67" t="str">
        <f t="shared" si="0"/>
        <v>0003773148</v>
      </c>
    </row>
    <row r="68" spans="1:5">
      <c r="A68" t="s">
        <v>1457</v>
      </c>
      <c r="B68" s="13" t="s">
        <v>1458</v>
      </c>
      <c r="C68" s="13" t="s">
        <v>1459</v>
      </c>
      <c r="D68" s="13" t="s">
        <v>1459</v>
      </c>
      <c r="E68" t="str">
        <f t="shared" ref="E68:E131" si="1">A68</f>
        <v>PD0030-8939</v>
      </c>
    </row>
    <row r="69" spans="1:5">
      <c r="A69" t="s">
        <v>1460</v>
      </c>
      <c r="B69" s="13">
        <v>3642600</v>
      </c>
      <c r="C69" s="13" t="s">
        <v>1461</v>
      </c>
      <c r="D69" s="13" t="s">
        <v>1461</v>
      </c>
      <c r="E69" t="str">
        <f t="shared" si="1"/>
        <v>0003642600</v>
      </c>
    </row>
    <row r="70" spans="1:5">
      <c r="A70" t="s">
        <v>1462</v>
      </c>
      <c r="B70" s="13">
        <v>3651643</v>
      </c>
      <c r="C70" s="13" t="s">
        <v>1463</v>
      </c>
      <c r="D70" s="13" t="s">
        <v>1463</v>
      </c>
      <c r="E70" t="str">
        <f t="shared" si="1"/>
        <v>0003651643</v>
      </c>
    </row>
    <row r="71" spans="1:5">
      <c r="A71" t="s">
        <v>1464</v>
      </c>
      <c r="B71" s="13">
        <v>3658886</v>
      </c>
      <c r="C71" s="13" t="s">
        <v>1465</v>
      </c>
      <c r="D71" s="13" t="s">
        <v>1465</v>
      </c>
      <c r="E71" t="str">
        <f t="shared" si="1"/>
        <v>0003658886</v>
      </c>
    </row>
    <row r="72" spans="1:5">
      <c r="A72" t="s">
        <v>1466</v>
      </c>
      <c r="B72" s="13">
        <v>4235695</v>
      </c>
      <c r="C72" s="13" t="s">
        <v>1467</v>
      </c>
      <c r="D72" s="13" t="s">
        <v>1467</v>
      </c>
      <c r="E72" t="str">
        <f t="shared" si="1"/>
        <v>0004235695</v>
      </c>
    </row>
    <row r="73" spans="1:5">
      <c r="A73" t="s">
        <v>1468</v>
      </c>
      <c r="B73" s="13" t="s">
        <v>1469</v>
      </c>
      <c r="C73" s="13" t="s">
        <v>1470</v>
      </c>
      <c r="D73" s="13" t="s">
        <v>1470</v>
      </c>
      <c r="E73" t="str">
        <f t="shared" si="1"/>
        <v>PD0010-4916</v>
      </c>
    </row>
    <row r="74" spans="1:5">
      <c r="A74" t="s">
        <v>1471</v>
      </c>
      <c r="B74" s="13">
        <v>3647646</v>
      </c>
      <c r="C74" s="13" t="s">
        <v>1472</v>
      </c>
      <c r="D74" s="13" t="s">
        <v>1472</v>
      </c>
      <c r="E74" t="str">
        <f t="shared" si="1"/>
        <v>0003647646</v>
      </c>
    </row>
    <row r="75" spans="1:5">
      <c r="A75" t="s">
        <v>1473</v>
      </c>
      <c r="B75" s="13">
        <v>3660381</v>
      </c>
      <c r="C75" s="13" t="s">
        <v>1474</v>
      </c>
      <c r="D75" s="13" t="s">
        <v>1474</v>
      </c>
      <c r="E75" t="str">
        <f t="shared" si="1"/>
        <v>0003660381</v>
      </c>
    </row>
    <row r="76" spans="1:5">
      <c r="A76" t="s">
        <v>1475</v>
      </c>
      <c r="B76" s="13">
        <v>3651550</v>
      </c>
      <c r="C76" s="13" t="s">
        <v>1476</v>
      </c>
      <c r="D76" s="13" t="s">
        <v>1476</v>
      </c>
      <c r="E76" t="str">
        <f t="shared" si="1"/>
        <v>0003651550</v>
      </c>
    </row>
    <row r="77" spans="1:5">
      <c r="A77" t="s">
        <v>1477</v>
      </c>
      <c r="B77" s="13">
        <v>3008594</v>
      </c>
      <c r="C77" s="13" t="s">
        <v>1478</v>
      </c>
      <c r="D77" s="13" t="s">
        <v>1478</v>
      </c>
      <c r="E77" t="str">
        <f t="shared" si="1"/>
        <v>0003008594</v>
      </c>
    </row>
    <row r="78" spans="1:5">
      <c r="A78" t="s">
        <v>1479</v>
      </c>
      <c r="B78" s="13">
        <v>3642281</v>
      </c>
      <c r="C78" s="13" t="s">
        <v>1480</v>
      </c>
      <c r="D78" s="13" t="s">
        <v>1480</v>
      </c>
      <c r="E78" t="str">
        <f t="shared" si="1"/>
        <v>0003642281</v>
      </c>
    </row>
    <row r="79" spans="1:5">
      <c r="A79" t="s">
        <v>1481</v>
      </c>
      <c r="B79" s="13">
        <v>3646042</v>
      </c>
      <c r="C79" s="13" t="s">
        <v>1482</v>
      </c>
      <c r="D79" s="13" t="s">
        <v>1482</v>
      </c>
      <c r="E79" t="str">
        <f t="shared" si="1"/>
        <v>0003646042</v>
      </c>
    </row>
    <row r="80" spans="1:5">
      <c r="A80" t="s">
        <v>1483</v>
      </c>
      <c r="B80" s="13">
        <v>3642619</v>
      </c>
      <c r="C80" s="13" t="s">
        <v>1484</v>
      </c>
      <c r="D80" s="13" t="s">
        <v>1484</v>
      </c>
      <c r="E80" t="str">
        <f t="shared" si="1"/>
        <v>0003642619</v>
      </c>
    </row>
    <row r="81" spans="1:5">
      <c r="A81" t="s">
        <v>1485</v>
      </c>
      <c r="B81" s="13">
        <v>3000842</v>
      </c>
      <c r="C81" s="13" t="s">
        <v>1486</v>
      </c>
      <c r="D81" s="13" t="s">
        <v>1486</v>
      </c>
      <c r="E81" t="str">
        <f t="shared" si="1"/>
        <v>0003000842</v>
      </c>
    </row>
    <row r="82" spans="1:5">
      <c r="A82" t="s">
        <v>1487</v>
      </c>
      <c r="B82" s="13">
        <v>3643013</v>
      </c>
      <c r="C82" s="13" t="s">
        <v>1488</v>
      </c>
      <c r="D82" s="13" t="s">
        <v>1488</v>
      </c>
      <c r="E82" t="str">
        <f t="shared" si="1"/>
        <v>0003643013</v>
      </c>
    </row>
    <row r="83" spans="1:5">
      <c r="A83" t="s">
        <v>1489</v>
      </c>
      <c r="B83" s="13">
        <v>3643747</v>
      </c>
      <c r="C83" s="13" t="s">
        <v>1490</v>
      </c>
      <c r="D83" s="13" t="s">
        <v>1490</v>
      </c>
      <c r="E83" t="str">
        <f t="shared" si="1"/>
        <v>0003643747</v>
      </c>
    </row>
    <row r="84" spans="1:5">
      <c r="A84" t="s">
        <v>1491</v>
      </c>
      <c r="B84" s="13">
        <v>3661185</v>
      </c>
      <c r="C84" s="13" t="s">
        <v>1492</v>
      </c>
      <c r="D84" s="13" t="s">
        <v>1492</v>
      </c>
      <c r="E84" t="str">
        <f t="shared" si="1"/>
        <v>0003661185</v>
      </c>
    </row>
    <row r="85" spans="1:5">
      <c r="A85" t="s">
        <v>1493</v>
      </c>
      <c r="B85" s="13">
        <v>3007382</v>
      </c>
      <c r="C85" s="13" t="s">
        <v>1494</v>
      </c>
      <c r="D85" s="13" t="s">
        <v>1494</v>
      </c>
      <c r="E85" t="str">
        <f t="shared" si="1"/>
        <v>0003007382</v>
      </c>
    </row>
    <row r="86" spans="1:5">
      <c r="A86" t="s">
        <v>1495</v>
      </c>
      <c r="B86" s="13">
        <v>3008708</v>
      </c>
      <c r="C86" s="13" t="s">
        <v>1496</v>
      </c>
      <c r="D86" s="13" t="s">
        <v>1496</v>
      </c>
      <c r="E86" t="str">
        <f t="shared" si="1"/>
        <v>0003008708</v>
      </c>
    </row>
    <row r="87" spans="1:5">
      <c r="A87" t="s">
        <v>1497</v>
      </c>
      <c r="B87" s="13">
        <v>4254798</v>
      </c>
      <c r="C87" s="13" t="s">
        <v>1498</v>
      </c>
      <c r="D87" s="13" t="s">
        <v>1498</v>
      </c>
      <c r="E87" t="str">
        <f t="shared" si="1"/>
        <v>0004254798</v>
      </c>
    </row>
    <row r="88" spans="1:5">
      <c r="A88" t="s">
        <v>1499</v>
      </c>
      <c r="B88" s="13">
        <v>3683253</v>
      </c>
      <c r="C88" s="13" t="s">
        <v>1500</v>
      </c>
      <c r="D88" s="13" t="s">
        <v>1500</v>
      </c>
      <c r="E88" t="str">
        <f t="shared" si="1"/>
        <v>0003683253</v>
      </c>
    </row>
    <row r="89" spans="1:5">
      <c r="A89" t="s">
        <v>1501</v>
      </c>
      <c r="B89" s="13">
        <v>3661629</v>
      </c>
      <c r="C89" s="13" t="s">
        <v>1502</v>
      </c>
      <c r="D89" s="13" t="s">
        <v>1502</v>
      </c>
      <c r="E89" t="str">
        <f t="shared" si="1"/>
        <v>0003661629</v>
      </c>
    </row>
    <row r="90" spans="1:5">
      <c r="A90" t="s">
        <v>1503</v>
      </c>
      <c r="B90" s="13">
        <v>3649318</v>
      </c>
      <c r="C90" s="13" t="s">
        <v>1504</v>
      </c>
      <c r="D90" s="13" t="s">
        <v>1504</v>
      </c>
      <c r="E90" t="str">
        <f t="shared" si="1"/>
        <v>0003649318</v>
      </c>
    </row>
    <row r="91" spans="1:5">
      <c r="A91" t="s">
        <v>1505</v>
      </c>
      <c r="B91" s="13">
        <v>3008193</v>
      </c>
      <c r="C91" s="13" t="s">
        <v>1506</v>
      </c>
      <c r="D91" s="13" t="s">
        <v>1506</v>
      </c>
      <c r="E91" t="str">
        <f t="shared" si="1"/>
        <v>0003008193</v>
      </c>
    </row>
    <row r="92" spans="1:5">
      <c r="A92" t="s">
        <v>1507</v>
      </c>
      <c r="B92" s="13">
        <v>3660550</v>
      </c>
      <c r="C92" s="13" t="s">
        <v>1508</v>
      </c>
      <c r="D92" s="13" t="s">
        <v>1508</v>
      </c>
      <c r="E92" t="str">
        <f t="shared" si="1"/>
        <v>0003660550</v>
      </c>
    </row>
    <row r="93" spans="1:5">
      <c r="A93" t="s">
        <v>1509</v>
      </c>
      <c r="B93" s="13">
        <v>3007377</v>
      </c>
      <c r="C93" s="13" t="s">
        <v>1510</v>
      </c>
      <c r="D93" s="13" t="s">
        <v>1510</v>
      </c>
      <c r="E93" t="str">
        <f t="shared" si="1"/>
        <v>0003007377</v>
      </c>
    </row>
    <row r="94" spans="1:5">
      <c r="A94" t="s">
        <v>1511</v>
      </c>
      <c r="B94" s="13">
        <v>3008649</v>
      </c>
      <c r="C94" s="13" t="s">
        <v>1512</v>
      </c>
      <c r="D94" s="13" t="s">
        <v>1512</v>
      </c>
      <c r="E94" t="str">
        <f t="shared" si="1"/>
        <v>0003008649</v>
      </c>
    </row>
    <row r="95" spans="1:5">
      <c r="A95" t="s">
        <v>1513</v>
      </c>
      <c r="B95" s="13">
        <v>3660390</v>
      </c>
      <c r="C95" s="13" t="s">
        <v>1514</v>
      </c>
      <c r="D95" s="13" t="s">
        <v>1514</v>
      </c>
      <c r="E95" t="str">
        <f t="shared" si="1"/>
        <v>0003660390</v>
      </c>
    </row>
    <row r="96" spans="1:5">
      <c r="A96" t="s">
        <v>1515</v>
      </c>
      <c r="B96" s="13">
        <v>3699052</v>
      </c>
      <c r="C96" s="13" t="s">
        <v>1516</v>
      </c>
      <c r="D96" s="13" t="s">
        <v>1516</v>
      </c>
      <c r="E96" t="str">
        <f t="shared" si="1"/>
        <v>0003699052</v>
      </c>
    </row>
    <row r="97" spans="1:5">
      <c r="A97" t="s">
        <v>1517</v>
      </c>
      <c r="B97" s="13">
        <v>3643854</v>
      </c>
      <c r="C97" s="13" t="s">
        <v>1518</v>
      </c>
      <c r="D97" s="13" t="s">
        <v>1518</v>
      </c>
      <c r="E97" t="str">
        <f t="shared" si="1"/>
        <v>0003643854</v>
      </c>
    </row>
    <row r="98" spans="1:5">
      <c r="A98" t="s">
        <v>1519</v>
      </c>
      <c r="B98" s="13">
        <v>3660428</v>
      </c>
      <c r="C98" s="13" t="s">
        <v>1520</v>
      </c>
      <c r="D98" s="13" t="s">
        <v>1520</v>
      </c>
      <c r="E98" t="str">
        <f t="shared" si="1"/>
        <v>0003660428</v>
      </c>
    </row>
    <row r="99" spans="1:5">
      <c r="A99" t="s">
        <v>1521</v>
      </c>
      <c r="B99" s="13">
        <v>3605662</v>
      </c>
      <c r="C99" s="13" t="s">
        <v>1522</v>
      </c>
      <c r="D99" s="13" t="s">
        <v>1037</v>
      </c>
      <c r="E99" t="str">
        <f t="shared" si="1"/>
        <v>0003605662</v>
      </c>
    </row>
    <row r="100" spans="1:5">
      <c r="A100" t="s">
        <v>1523</v>
      </c>
      <c r="B100" s="13">
        <v>3008517</v>
      </c>
      <c r="C100" s="13" t="s">
        <v>1524</v>
      </c>
      <c r="D100" s="13" t="s">
        <v>1038</v>
      </c>
      <c r="E100" t="str">
        <f t="shared" si="1"/>
        <v>0003008517</v>
      </c>
    </row>
    <row r="101" spans="1:5">
      <c r="A101" t="s">
        <v>1525</v>
      </c>
      <c r="B101" s="13">
        <v>3654725</v>
      </c>
      <c r="C101" s="13" t="s">
        <v>1526</v>
      </c>
      <c r="D101" s="13" t="s">
        <v>1039</v>
      </c>
      <c r="E101" t="str">
        <f t="shared" si="1"/>
        <v>0003654725</v>
      </c>
    </row>
    <row r="102" spans="1:5">
      <c r="A102" t="s">
        <v>1527</v>
      </c>
      <c r="B102" s="13">
        <v>3643493</v>
      </c>
      <c r="C102" s="13" t="s">
        <v>1528</v>
      </c>
      <c r="D102" s="13" t="s">
        <v>1528</v>
      </c>
      <c r="E102" t="str">
        <f t="shared" si="1"/>
        <v>0003643493</v>
      </c>
    </row>
    <row r="103" spans="1:5">
      <c r="A103" t="s">
        <v>1529</v>
      </c>
      <c r="B103" s="13" t="s">
        <v>1530</v>
      </c>
      <c r="C103" s="13" t="s">
        <v>1531</v>
      </c>
      <c r="D103" s="13" t="s">
        <v>1531</v>
      </c>
      <c r="E103" t="str">
        <f t="shared" si="1"/>
        <v>PD0027-9294</v>
      </c>
    </row>
    <row r="104" spans="1:5">
      <c r="A104" t="s">
        <v>1532</v>
      </c>
      <c r="B104" s="13">
        <v>3704905</v>
      </c>
      <c r="C104" s="13" t="s">
        <v>1533</v>
      </c>
      <c r="D104" s="13" t="s">
        <v>1533</v>
      </c>
      <c r="E104" t="str">
        <f t="shared" si="1"/>
        <v>0003704905</v>
      </c>
    </row>
    <row r="105" spans="1:5">
      <c r="A105" t="s">
        <v>1534</v>
      </c>
      <c r="B105" s="13">
        <v>3657662</v>
      </c>
      <c r="C105" s="13" t="s">
        <v>1535</v>
      </c>
      <c r="D105" s="13" t="s">
        <v>1535</v>
      </c>
      <c r="E105" t="str">
        <f t="shared" si="1"/>
        <v>0003657662</v>
      </c>
    </row>
    <row r="106" spans="1:5">
      <c r="A106" t="s">
        <v>1536</v>
      </c>
      <c r="B106" s="13" t="s">
        <v>1537</v>
      </c>
      <c r="C106" s="13" t="s">
        <v>1538</v>
      </c>
      <c r="D106" s="13" t="s">
        <v>1538</v>
      </c>
      <c r="E106" t="str">
        <f t="shared" si="1"/>
        <v>PD0027-2458</v>
      </c>
    </row>
    <row r="107" spans="1:5">
      <c r="A107" t="s">
        <v>1539</v>
      </c>
      <c r="B107" s="13">
        <v>4235687</v>
      </c>
      <c r="C107" s="13" t="s">
        <v>1540</v>
      </c>
      <c r="D107" s="13" t="s">
        <v>1540</v>
      </c>
      <c r="E107" t="str">
        <f t="shared" si="1"/>
        <v>0004235687</v>
      </c>
    </row>
    <row r="108" spans="1:5">
      <c r="A108" t="s">
        <v>1541</v>
      </c>
      <c r="B108" s="13">
        <v>1046273</v>
      </c>
      <c r="C108" s="13" t="s">
        <v>1542</v>
      </c>
      <c r="D108" s="13" t="s">
        <v>1542</v>
      </c>
      <c r="E108" t="str">
        <f t="shared" si="1"/>
        <v>0001046273</v>
      </c>
    </row>
    <row r="109" spans="1:5">
      <c r="A109" t="s">
        <v>1543</v>
      </c>
      <c r="B109" s="13">
        <v>3569515</v>
      </c>
      <c r="C109" s="13" t="s">
        <v>1544</v>
      </c>
      <c r="D109" s="13" t="s">
        <v>1544</v>
      </c>
      <c r="E109" t="str">
        <f t="shared" si="1"/>
        <v>0003569515</v>
      </c>
    </row>
    <row r="110" spans="1:5">
      <c r="A110" t="s">
        <v>1545</v>
      </c>
      <c r="B110" s="13">
        <v>3654008</v>
      </c>
      <c r="C110" s="13" t="s">
        <v>1546</v>
      </c>
      <c r="D110" s="13" t="s">
        <v>1546</v>
      </c>
      <c r="E110" t="str">
        <f t="shared" si="1"/>
        <v>0003654008</v>
      </c>
    </row>
    <row r="111" spans="1:5">
      <c r="A111" t="s">
        <v>1547</v>
      </c>
      <c r="B111" s="13">
        <v>3661255</v>
      </c>
      <c r="C111" s="13" t="s">
        <v>1548</v>
      </c>
      <c r="D111" s="13" t="s">
        <v>1548</v>
      </c>
      <c r="E111" t="str">
        <f t="shared" si="1"/>
        <v>0003661255</v>
      </c>
    </row>
    <row r="112" spans="1:5">
      <c r="A112" t="s">
        <v>1549</v>
      </c>
      <c r="B112" s="13">
        <v>2997199</v>
      </c>
      <c r="C112" s="13" t="s">
        <v>1550</v>
      </c>
      <c r="D112" s="13" t="s">
        <v>1550</v>
      </c>
      <c r="E112" t="str">
        <f t="shared" si="1"/>
        <v>0002997199</v>
      </c>
    </row>
    <row r="113" spans="1:5">
      <c r="A113" t="s">
        <v>1551</v>
      </c>
      <c r="B113" s="13">
        <v>3007995</v>
      </c>
      <c r="C113" s="13" t="s">
        <v>1552</v>
      </c>
      <c r="D113" s="13" t="s">
        <v>1552</v>
      </c>
      <c r="E113" t="str">
        <f t="shared" si="1"/>
        <v>0003007995</v>
      </c>
    </row>
    <row r="114" spans="1:5">
      <c r="A114" t="s">
        <v>1553</v>
      </c>
      <c r="B114" s="13">
        <v>3647583</v>
      </c>
      <c r="C114" s="13" t="s">
        <v>1554</v>
      </c>
      <c r="D114" s="13" t="s">
        <v>1554</v>
      </c>
      <c r="E114" t="str">
        <f t="shared" si="1"/>
        <v>0003647583</v>
      </c>
    </row>
    <row r="115" spans="1:5">
      <c r="A115" t="s">
        <v>1555</v>
      </c>
      <c r="B115" s="13" t="s">
        <v>1556</v>
      </c>
      <c r="C115" s="13" t="s">
        <v>1557</v>
      </c>
      <c r="D115" s="13" t="s">
        <v>1557</v>
      </c>
      <c r="E115" t="str">
        <f t="shared" si="1"/>
        <v>PD0021-8596</v>
      </c>
    </row>
    <row r="116" spans="1:5">
      <c r="A116" t="s">
        <v>1558</v>
      </c>
      <c r="B116" s="13">
        <v>3653304</v>
      </c>
      <c r="C116" s="13" t="s">
        <v>1559</v>
      </c>
      <c r="D116" s="13" t="s">
        <v>1559</v>
      </c>
      <c r="E116" t="str">
        <f t="shared" si="1"/>
        <v>0003653304</v>
      </c>
    </row>
    <row r="117" spans="1:5">
      <c r="A117" t="s">
        <v>1560</v>
      </c>
      <c r="B117" s="13">
        <v>3643753</v>
      </c>
      <c r="C117" s="13" t="s">
        <v>1561</v>
      </c>
      <c r="D117" s="13" t="s">
        <v>1561</v>
      </c>
      <c r="E117" t="str">
        <f t="shared" si="1"/>
        <v>0003643753</v>
      </c>
    </row>
    <row r="118" spans="1:5">
      <c r="A118" t="s">
        <v>1562</v>
      </c>
      <c r="B118" s="13">
        <v>4235624</v>
      </c>
      <c r="C118" s="13" t="s">
        <v>1563</v>
      </c>
      <c r="D118" s="13" t="s">
        <v>1563</v>
      </c>
      <c r="E118" t="str">
        <f t="shared" si="1"/>
        <v>0004235624</v>
      </c>
    </row>
    <row r="119" spans="1:5">
      <c r="A119" t="s">
        <v>1564</v>
      </c>
      <c r="B119" s="13">
        <v>3643604</v>
      </c>
      <c r="C119" s="13" t="s">
        <v>1565</v>
      </c>
      <c r="D119" s="13" t="s">
        <v>1565</v>
      </c>
      <c r="E119" t="str">
        <f t="shared" si="1"/>
        <v>0003643604</v>
      </c>
    </row>
    <row r="120" spans="1:5">
      <c r="A120" t="s">
        <v>1566</v>
      </c>
      <c r="B120" s="13">
        <v>3667552</v>
      </c>
      <c r="C120" s="13" t="s">
        <v>1567</v>
      </c>
      <c r="D120" s="13" t="s">
        <v>1567</v>
      </c>
      <c r="E120" t="str">
        <f t="shared" si="1"/>
        <v>0003667552</v>
      </c>
    </row>
    <row r="121" spans="1:5">
      <c r="A121" t="s">
        <v>1568</v>
      </c>
      <c r="B121" s="13">
        <v>3000724</v>
      </c>
      <c r="C121" s="13" t="s">
        <v>1569</v>
      </c>
      <c r="D121" s="13" t="s">
        <v>1569</v>
      </c>
      <c r="E121" t="str">
        <f t="shared" si="1"/>
        <v>0003000724</v>
      </c>
    </row>
    <row r="122" spans="1:5">
      <c r="A122" t="s">
        <v>1570</v>
      </c>
      <c r="B122" s="13" t="s">
        <v>1571</v>
      </c>
      <c r="C122" s="13" t="s">
        <v>1572</v>
      </c>
      <c r="D122" s="13" t="s">
        <v>1572</v>
      </c>
      <c r="E122" t="str">
        <f t="shared" si="1"/>
        <v>PD0027-9883</v>
      </c>
    </row>
    <row r="123" spans="1:5">
      <c r="A123" t="s">
        <v>1573</v>
      </c>
      <c r="B123" s="13">
        <v>3658563</v>
      </c>
      <c r="C123" s="13" t="s">
        <v>1574</v>
      </c>
      <c r="D123" s="13" t="s">
        <v>1574</v>
      </c>
      <c r="E123" t="str">
        <f t="shared" si="1"/>
        <v>0003658563</v>
      </c>
    </row>
    <row r="124" spans="1:5">
      <c r="A124" t="s">
        <v>1575</v>
      </c>
      <c r="B124" s="13">
        <v>3643464</v>
      </c>
      <c r="C124" s="13" t="s">
        <v>1576</v>
      </c>
      <c r="D124" s="13" t="s">
        <v>1576</v>
      </c>
      <c r="E124" t="str">
        <f t="shared" si="1"/>
        <v>0003643464</v>
      </c>
    </row>
    <row r="125" spans="1:5">
      <c r="A125" t="s">
        <v>1577</v>
      </c>
      <c r="B125" s="13">
        <v>3676318</v>
      </c>
      <c r="C125" s="13" t="s">
        <v>1578</v>
      </c>
      <c r="D125" s="13" t="s">
        <v>1578</v>
      </c>
      <c r="E125" t="str">
        <f t="shared" si="1"/>
        <v>0003676318</v>
      </c>
    </row>
    <row r="126" spans="1:5">
      <c r="A126" t="s">
        <v>1579</v>
      </c>
      <c r="B126" s="13">
        <v>3007992</v>
      </c>
      <c r="C126" s="13" t="s">
        <v>1580</v>
      </c>
      <c r="D126" s="13" t="s">
        <v>1580</v>
      </c>
      <c r="E126" t="str">
        <f t="shared" si="1"/>
        <v>0003007992</v>
      </c>
    </row>
    <row r="127" spans="1:5">
      <c r="A127" t="s">
        <v>1581</v>
      </c>
      <c r="B127" s="13">
        <v>3007330</v>
      </c>
      <c r="C127" s="13" t="s">
        <v>1582</v>
      </c>
      <c r="D127" s="13" t="s">
        <v>1582</v>
      </c>
      <c r="E127" t="str">
        <f t="shared" si="1"/>
        <v>0003007330</v>
      </c>
    </row>
    <row r="128" spans="1:5">
      <c r="A128" t="s">
        <v>1583</v>
      </c>
      <c r="B128" s="13">
        <v>3646018</v>
      </c>
      <c r="C128" s="13" t="s">
        <v>1584</v>
      </c>
      <c r="D128" s="13" t="s">
        <v>1584</v>
      </c>
      <c r="E128" t="str">
        <f t="shared" si="1"/>
        <v>0003646018</v>
      </c>
    </row>
    <row r="129" spans="1:5">
      <c r="A129" t="s">
        <v>1585</v>
      </c>
      <c r="B129" s="13">
        <v>3661466</v>
      </c>
      <c r="C129" s="13" t="s">
        <v>1586</v>
      </c>
      <c r="D129" s="13" t="s">
        <v>1586</v>
      </c>
      <c r="E129" t="str">
        <f t="shared" si="1"/>
        <v>0003661466</v>
      </c>
    </row>
    <row r="130" spans="1:5">
      <c r="A130" t="s">
        <v>1587</v>
      </c>
      <c r="B130" s="13">
        <v>3650678</v>
      </c>
      <c r="C130" s="13" t="s">
        <v>1588</v>
      </c>
      <c r="D130" s="13" t="s">
        <v>1588</v>
      </c>
      <c r="E130" t="str">
        <f t="shared" si="1"/>
        <v>0003650678</v>
      </c>
    </row>
    <row r="131" spans="1:5">
      <c r="A131" t="s">
        <v>1589</v>
      </c>
      <c r="B131" s="13">
        <v>3644851</v>
      </c>
      <c r="C131" s="13" t="s">
        <v>1590</v>
      </c>
      <c r="D131" s="13" t="s">
        <v>1590</v>
      </c>
      <c r="E131" t="str">
        <f t="shared" si="1"/>
        <v>0003644851</v>
      </c>
    </row>
    <row r="132" spans="1:5">
      <c r="A132" t="s">
        <v>1591</v>
      </c>
      <c r="B132" s="13">
        <v>3654805</v>
      </c>
      <c r="C132" s="13" t="s">
        <v>1592</v>
      </c>
      <c r="D132" s="13" t="s">
        <v>1592</v>
      </c>
      <c r="E132" t="str">
        <f t="shared" ref="E132:E195" si="2">A132</f>
        <v>0003654805</v>
      </c>
    </row>
    <row r="133" spans="1:5">
      <c r="A133" t="s">
        <v>1593</v>
      </c>
      <c r="B133" s="13" t="s">
        <v>1594</v>
      </c>
      <c r="C133" s="13" t="s">
        <v>1595</v>
      </c>
      <c r="D133" s="13" t="s">
        <v>1595</v>
      </c>
      <c r="E133" t="str">
        <f t="shared" si="2"/>
        <v>PD0027-2390</v>
      </c>
    </row>
    <row r="134" spans="1:5">
      <c r="A134" t="s">
        <v>1596</v>
      </c>
      <c r="B134" s="13">
        <v>3643697</v>
      </c>
      <c r="C134" s="13" t="s">
        <v>1597</v>
      </c>
      <c r="D134" s="13" t="s">
        <v>1597</v>
      </c>
      <c r="E134" t="str">
        <f t="shared" si="2"/>
        <v>0003643697</v>
      </c>
    </row>
    <row r="135" spans="1:5">
      <c r="A135" t="s">
        <v>1598</v>
      </c>
      <c r="B135" s="13">
        <v>3690533</v>
      </c>
      <c r="C135" s="13" t="s">
        <v>1599</v>
      </c>
      <c r="D135" s="13" t="s">
        <v>1599</v>
      </c>
      <c r="E135" t="str">
        <f t="shared" si="2"/>
        <v>0003690533</v>
      </c>
    </row>
    <row r="136" spans="1:5">
      <c r="A136" t="s">
        <v>1600</v>
      </c>
      <c r="B136" s="13">
        <v>3654227</v>
      </c>
      <c r="C136" s="13" t="s">
        <v>1601</v>
      </c>
      <c r="D136" s="13" t="s">
        <v>1601</v>
      </c>
      <c r="E136" t="str">
        <f t="shared" si="2"/>
        <v>0003654227</v>
      </c>
    </row>
    <row r="137" spans="1:5">
      <c r="A137" t="s">
        <v>1602</v>
      </c>
      <c r="B137" s="13">
        <v>3008154</v>
      </c>
      <c r="C137" s="13" t="s">
        <v>1603</v>
      </c>
      <c r="D137" s="13" t="s">
        <v>1603</v>
      </c>
      <c r="E137" t="str">
        <f t="shared" si="2"/>
        <v>0003008154</v>
      </c>
    </row>
    <row r="138" spans="1:5">
      <c r="A138" t="s">
        <v>1604</v>
      </c>
      <c r="B138" s="13">
        <v>3661885</v>
      </c>
      <c r="C138" s="13" t="s">
        <v>1605</v>
      </c>
      <c r="D138" s="13" t="s">
        <v>1605</v>
      </c>
      <c r="E138" t="str">
        <f t="shared" si="2"/>
        <v>0003661885</v>
      </c>
    </row>
    <row r="139" spans="1:5">
      <c r="A139" t="s">
        <v>1606</v>
      </c>
      <c r="B139" s="13" t="s">
        <v>1607</v>
      </c>
      <c r="C139" s="13" t="s">
        <v>1608</v>
      </c>
      <c r="D139" s="13" t="s">
        <v>1608</v>
      </c>
      <c r="E139" t="str">
        <f t="shared" si="2"/>
        <v>PD0027-0268</v>
      </c>
    </row>
    <row r="140" spans="1:5">
      <c r="A140" t="s">
        <v>1609</v>
      </c>
      <c r="B140" s="13">
        <v>3664014</v>
      </c>
      <c r="C140" s="13" t="s">
        <v>1610</v>
      </c>
      <c r="D140" s="13" t="s">
        <v>1610</v>
      </c>
      <c r="E140" t="str">
        <f t="shared" si="2"/>
        <v>0003664014</v>
      </c>
    </row>
    <row r="141" spans="1:5">
      <c r="A141" t="s">
        <v>1611</v>
      </c>
      <c r="B141" s="13">
        <v>3643189</v>
      </c>
      <c r="C141" s="13" t="s">
        <v>1612</v>
      </c>
      <c r="D141" s="13" t="s">
        <v>1612</v>
      </c>
      <c r="E141" t="str">
        <f t="shared" si="2"/>
        <v>0003643189</v>
      </c>
    </row>
    <row r="142" spans="1:5">
      <c r="A142" t="s">
        <v>1613</v>
      </c>
      <c r="B142" s="13">
        <v>3008812</v>
      </c>
      <c r="C142" s="13" t="s">
        <v>1614</v>
      </c>
      <c r="D142" s="13" t="s">
        <v>1614</v>
      </c>
      <c r="E142" t="str">
        <f t="shared" si="2"/>
        <v>0003008812</v>
      </c>
    </row>
    <row r="143" spans="1:5">
      <c r="A143" t="s">
        <v>1615</v>
      </c>
      <c r="B143" s="13">
        <v>4235632</v>
      </c>
      <c r="C143" s="13" t="s">
        <v>1616</v>
      </c>
      <c r="D143" s="13" t="s">
        <v>1616</v>
      </c>
      <c r="E143" t="str">
        <f t="shared" si="2"/>
        <v>0004235632</v>
      </c>
    </row>
    <row r="144" spans="1:5">
      <c r="A144" t="s">
        <v>1617</v>
      </c>
      <c r="B144" s="13">
        <v>3658689</v>
      </c>
      <c r="C144" s="13" t="s">
        <v>1618</v>
      </c>
      <c r="D144" s="13" t="s">
        <v>1618</v>
      </c>
      <c r="E144" t="str">
        <f t="shared" si="2"/>
        <v>0003658689</v>
      </c>
    </row>
    <row r="145" spans="1:5">
      <c r="A145" t="s">
        <v>1619</v>
      </c>
      <c r="B145" s="13">
        <v>3664346</v>
      </c>
      <c r="C145" s="13" t="s">
        <v>1620</v>
      </c>
      <c r="D145" s="13" t="s">
        <v>1620</v>
      </c>
      <c r="E145" t="str">
        <f t="shared" si="2"/>
        <v>0003664346</v>
      </c>
    </row>
    <row r="146" spans="1:5">
      <c r="A146" t="s">
        <v>1621</v>
      </c>
      <c r="B146" s="13">
        <v>3711871</v>
      </c>
      <c r="C146" s="13" t="s">
        <v>1622</v>
      </c>
      <c r="D146" s="13" t="s">
        <v>1622</v>
      </c>
      <c r="E146" t="str">
        <f t="shared" si="2"/>
        <v>0003711871</v>
      </c>
    </row>
    <row r="147" spans="1:5">
      <c r="A147" t="s">
        <v>361</v>
      </c>
      <c r="B147" s="13">
        <v>3099546</v>
      </c>
      <c r="C147" s="13" t="s">
        <v>1623</v>
      </c>
      <c r="D147" s="13" t="s">
        <v>1623</v>
      </c>
      <c r="E147" t="str">
        <f t="shared" si="2"/>
        <v>0003099546</v>
      </c>
    </row>
    <row r="148" spans="1:5">
      <c r="A148" t="s">
        <v>114</v>
      </c>
      <c r="B148" s="13">
        <v>3007365</v>
      </c>
      <c r="C148" s="13" t="s">
        <v>1624</v>
      </c>
      <c r="D148" s="13" t="s">
        <v>1624</v>
      </c>
      <c r="E148" t="str">
        <f t="shared" si="2"/>
        <v>0003007365</v>
      </c>
    </row>
    <row r="149" spans="1:5">
      <c r="A149" t="s">
        <v>187</v>
      </c>
      <c r="B149" s="13">
        <v>3091373</v>
      </c>
      <c r="C149" s="13" t="s">
        <v>1625</v>
      </c>
      <c r="D149" s="13" t="s">
        <v>1625</v>
      </c>
      <c r="E149" t="str">
        <f t="shared" si="2"/>
        <v>0003091373</v>
      </c>
    </row>
    <row r="150" spans="1:5">
      <c r="A150" t="s">
        <v>33</v>
      </c>
      <c r="B150" s="13">
        <v>3377620</v>
      </c>
      <c r="C150" s="13" t="s">
        <v>1626</v>
      </c>
      <c r="D150" s="13" t="s">
        <v>1626</v>
      </c>
      <c r="E150" t="str">
        <f t="shared" si="2"/>
        <v>0003377620</v>
      </c>
    </row>
    <row r="151" spans="1:5">
      <c r="A151" t="s">
        <v>230</v>
      </c>
      <c r="B151" s="13">
        <v>3598555</v>
      </c>
      <c r="C151" s="13" t="s">
        <v>1627</v>
      </c>
      <c r="D151" s="13" t="s">
        <v>1627</v>
      </c>
      <c r="E151" t="str">
        <f t="shared" si="2"/>
        <v>0003598555</v>
      </c>
    </row>
    <row r="152" spans="1:5">
      <c r="A152" t="s">
        <v>98</v>
      </c>
      <c r="B152" s="13">
        <v>3092041</v>
      </c>
      <c r="C152" s="13" t="s">
        <v>1628</v>
      </c>
      <c r="D152" s="13" t="s">
        <v>1628</v>
      </c>
      <c r="E152" t="str">
        <f t="shared" si="2"/>
        <v>0003092041</v>
      </c>
    </row>
    <row r="153" spans="1:5">
      <c r="A153" t="s">
        <v>247</v>
      </c>
      <c r="B153" s="13">
        <v>2996442</v>
      </c>
      <c r="C153" s="13" t="s">
        <v>1629</v>
      </c>
      <c r="D153" s="13" t="s">
        <v>1629</v>
      </c>
      <c r="E153" t="str">
        <f t="shared" si="2"/>
        <v>0002996442</v>
      </c>
    </row>
    <row r="154" spans="1:5">
      <c r="A154" t="s">
        <v>339</v>
      </c>
      <c r="B154" s="13">
        <v>2997161</v>
      </c>
      <c r="C154" s="13" t="s">
        <v>1630</v>
      </c>
      <c r="D154" s="13" t="s">
        <v>1630</v>
      </c>
      <c r="E154" t="str">
        <f t="shared" si="2"/>
        <v>0002997161</v>
      </c>
    </row>
    <row r="155" spans="1:5">
      <c r="A155" t="s">
        <v>157</v>
      </c>
      <c r="B155" s="13">
        <v>3657577</v>
      </c>
      <c r="C155" s="13" t="s">
        <v>1631</v>
      </c>
      <c r="D155" s="13" t="s">
        <v>1631</v>
      </c>
      <c r="E155" t="str">
        <f t="shared" si="2"/>
        <v>0003657577</v>
      </c>
    </row>
    <row r="156" spans="1:5">
      <c r="A156" t="s">
        <v>222</v>
      </c>
      <c r="B156" s="13">
        <v>3701799</v>
      </c>
      <c r="C156" s="13" t="s">
        <v>1632</v>
      </c>
      <c r="D156" s="13" t="s">
        <v>1632</v>
      </c>
      <c r="E156" t="str">
        <f t="shared" si="2"/>
        <v>0003701799</v>
      </c>
    </row>
    <row r="157" spans="1:5">
      <c r="A157" t="s">
        <v>268</v>
      </c>
      <c r="B157" s="13">
        <v>3668925</v>
      </c>
      <c r="C157" s="13" t="s">
        <v>1633</v>
      </c>
      <c r="D157" s="13" t="s">
        <v>1633</v>
      </c>
      <c r="E157" t="str">
        <f t="shared" si="2"/>
        <v>0003668925</v>
      </c>
    </row>
    <row r="158" spans="1:5">
      <c r="A158" t="s">
        <v>195</v>
      </c>
      <c r="B158" s="13">
        <v>3026921</v>
      </c>
      <c r="C158" s="13" t="s">
        <v>1634</v>
      </c>
      <c r="D158" s="13" t="s">
        <v>1634</v>
      </c>
      <c r="E158" t="str">
        <f t="shared" si="2"/>
        <v>0003026921</v>
      </c>
    </row>
    <row r="159" spans="1:5">
      <c r="A159" t="s">
        <v>372</v>
      </c>
      <c r="B159" s="13">
        <v>2976520</v>
      </c>
      <c r="C159" s="13" t="s">
        <v>1635</v>
      </c>
      <c r="D159" s="13" t="s">
        <v>1635</v>
      </c>
      <c r="E159" t="str">
        <f t="shared" si="2"/>
        <v>0002976520</v>
      </c>
    </row>
    <row r="160" spans="1:5">
      <c r="A160" t="s">
        <v>281</v>
      </c>
      <c r="B160" s="13">
        <v>3136776</v>
      </c>
      <c r="C160" s="13" t="s">
        <v>1636</v>
      </c>
      <c r="D160" s="13" t="s">
        <v>1636</v>
      </c>
      <c r="E160" t="str">
        <f t="shared" si="2"/>
        <v>0003136776</v>
      </c>
    </row>
    <row r="161" spans="1:5">
      <c r="A161" t="s">
        <v>284</v>
      </c>
      <c r="B161" s="13">
        <v>3099541</v>
      </c>
      <c r="C161" s="13" t="s">
        <v>1637</v>
      </c>
      <c r="D161" s="13" t="s">
        <v>1637</v>
      </c>
      <c r="E161" t="str">
        <f t="shared" si="2"/>
        <v>0003099541</v>
      </c>
    </row>
    <row r="162" spans="1:5">
      <c r="A162" t="s">
        <v>366</v>
      </c>
      <c r="B162" s="13">
        <v>3079515</v>
      </c>
      <c r="C162" s="13" t="s">
        <v>1638</v>
      </c>
      <c r="D162" s="13" t="s">
        <v>1638</v>
      </c>
      <c r="E162" t="str">
        <f t="shared" si="2"/>
        <v>0003079515</v>
      </c>
    </row>
    <row r="163" spans="1:5">
      <c r="A163" t="s">
        <v>266</v>
      </c>
      <c r="B163" s="13">
        <v>3678188</v>
      </c>
      <c r="C163" s="13" t="s">
        <v>1639</v>
      </c>
      <c r="D163" s="13" t="s">
        <v>1639</v>
      </c>
      <c r="E163" t="str">
        <f t="shared" si="2"/>
        <v>0003678188</v>
      </c>
    </row>
    <row r="164" spans="1:5">
      <c r="A164" t="s">
        <v>321</v>
      </c>
      <c r="B164" s="13">
        <v>3391168</v>
      </c>
      <c r="C164" s="13" t="s">
        <v>1640</v>
      </c>
      <c r="D164" s="13" t="s">
        <v>1640</v>
      </c>
      <c r="E164" t="str">
        <f t="shared" si="2"/>
        <v>0003391168</v>
      </c>
    </row>
    <row r="165" spans="1:5">
      <c r="A165" t="s">
        <v>343</v>
      </c>
      <c r="B165" s="13">
        <v>2987014</v>
      </c>
      <c r="C165" s="13" t="s">
        <v>1641</v>
      </c>
      <c r="D165" s="13" t="s">
        <v>1641</v>
      </c>
      <c r="E165" t="str">
        <f t="shared" si="2"/>
        <v>0002987014</v>
      </c>
    </row>
    <row r="166" spans="1:5">
      <c r="A166" t="s">
        <v>341</v>
      </c>
      <c r="B166" s="13">
        <v>2997090</v>
      </c>
      <c r="C166" s="13" t="s">
        <v>1642</v>
      </c>
      <c r="D166" s="13" t="s">
        <v>1642</v>
      </c>
      <c r="E166" t="str">
        <f t="shared" si="2"/>
        <v>0002997090</v>
      </c>
    </row>
    <row r="167" spans="1:5">
      <c r="A167" t="s">
        <v>147</v>
      </c>
      <c r="B167" s="13">
        <v>4235637</v>
      </c>
      <c r="C167" s="13" t="s">
        <v>1643</v>
      </c>
      <c r="D167" s="13" t="s">
        <v>1643</v>
      </c>
      <c r="E167" t="str">
        <f t="shared" si="2"/>
        <v>0004235637</v>
      </c>
    </row>
    <row r="168" spans="1:5">
      <c r="A168" t="s">
        <v>235</v>
      </c>
      <c r="B168" s="13">
        <v>3079598</v>
      </c>
      <c r="C168" s="13" t="s">
        <v>1644</v>
      </c>
      <c r="D168" s="13" t="s">
        <v>1644</v>
      </c>
      <c r="E168" t="str">
        <f t="shared" si="2"/>
        <v>0003079598</v>
      </c>
    </row>
    <row r="169" spans="1:5">
      <c r="A169" t="s">
        <v>363</v>
      </c>
      <c r="B169" s="13">
        <v>3093017</v>
      </c>
      <c r="C169" s="13" t="s">
        <v>1645</v>
      </c>
      <c r="D169" s="13" t="s">
        <v>1645</v>
      </c>
      <c r="E169" t="str">
        <f t="shared" si="2"/>
        <v>0003093017</v>
      </c>
    </row>
    <row r="170" spans="1:5">
      <c r="A170" t="s">
        <v>71</v>
      </c>
      <c r="B170" s="13">
        <v>3618152</v>
      </c>
      <c r="C170" s="13" t="s">
        <v>1646</v>
      </c>
      <c r="D170" s="13" t="s">
        <v>1646</v>
      </c>
      <c r="E170" t="str">
        <f t="shared" si="2"/>
        <v>0003618152</v>
      </c>
    </row>
    <row r="171" spans="1:5">
      <c r="A171" t="s">
        <v>232</v>
      </c>
      <c r="B171" s="13">
        <v>3334483</v>
      </c>
      <c r="C171" s="13" t="s">
        <v>1647</v>
      </c>
      <c r="D171" s="13" t="s">
        <v>1647</v>
      </c>
      <c r="E171" t="str">
        <f t="shared" si="2"/>
        <v>0003334483</v>
      </c>
    </row>
    <row r="172" spans="1:5">
      <c r="A172" t="s">
        <v>243</v>
      </c>
      <c r="B172" s="13">
        <v>3008209</v>
      </c>
      <c r="C172" s="13" t="s">
        <v>1648</v>
      </c>
      <c r="D172" s="13" t="s">
        <v>1648</v>
      </c>
      <c r="E172" t="str">
        <f t="shared" si="2"/>
        <v>0003008209</v>
      </c>
    </row>
    <row r="173" spans="1:5">
      <c r="A173" t="s">
        <v>351</v>
      </c>
      <c r="B173" s="13">
        <v>4235743</v>
      </c>
      <c r="C173" s="13" t="s">
        <v>1649</v>
      </c>
      <c r="D173" s="13" t="s">
        <v>1649</v>
      </c>
      <c r="E173" t="str">
        <f t="shared" si="2"/>
        <v>0004235743</v>
      </c>
    </row>
    <row r="174" spans="1:5">
      <c r="A174" t="s">
        <v>209</v>
      </c>
      <c r="B174" s="13">
        <v>2989786</v>
      </c>
      <c r="C174" s="13" t="s">
        <v>1650</v>
      </c>
      <c r="D174" s="13" t="s">
        <v>1650</v>
      </c>
      <c r="E174" t="str">
        <f t="shared" si="2"/>
        <v>0002989786</v>
      </c>
    </row>
    <row r="175" spans="1:5">
      <c r="A175" t="s">
        <v>80</v>
      </c>
      <c r="B175" s="13">
        <v>3391612</v>
      </c>
      <c r="C175" s="13" t="s">
        <v>1651</v>
      </c>
      <c r="D175" s="13" t="s">
        <v>1651</v>
      </c>
      <c r="E175" t="str">
        <f t="shared" si="2"/>
        <v>0003391612</v>
      </c>
    </row>
    <row r="176" spans="1:5">
      <c r="A176" t="s">
        <v>326</v>
      </c>
      <c r="B176" s="13">
        <v>3083689</v>
      </c>
      <c r="C176" s="13" t="s">
        <v>1652</v>
      </c>
      <c r="D176" s="13" t="s">
        <v>1652</v>
      </c>
      <c r="E176" t="str">
        <f t="shared" si="2"/>
        <v>0003083689</v>
      </c>
    </row>
    <row r="177" spans="1:5">
      <c r="A177" t="s">
        <v>381</v>
      </c>
      <c r="B177" s="13">
        <v>3391968</v>
      </c>
      <c r="C177" s="13" t="s">
        <v>1653</v>
      </c>
      <c r="D177" s="13" t="s">
        <v>1653</v>
      </c>
      <c r="E177" t="str">
        <f t="shared" si="2"/>
        <v>0003391968</v>
      </c>
    </row>
    <row r="178" spans="1:5">
      <c r="A178" t="s">
        <v>424</v>
      </c>
      <c r="B178" s="13">
        <v>2984693</v>
      </c>
      <c r="C178" s="13" t="s">
        <v>1654</v>
      </c>
      <c r="D178" s="13" t="s">
        <v>1654</v>
      </c>
      <c r="E178" t="str">
        <f t="shared" si="2"/>
        <v>0002984693</v>
      </c>
    </row>
    <row r="179" spans="1:5">
      <c r="A179" t="s">
        <v>240</v>
      </c>
      <c r="B179" s="13">
        <v>3026876</v>
      </c>
      <c r="C179" s="13" t="s">
        <v>1655</v>
      </c>
      <c r="D179" s="13" t="s">
        <v>1655</v>
      </c>
      <c r="E179" t="str">
        <f t="shared" si="2"/>
        <v>0003026876</v>
      </c>
    </row>
    <row r="180" spans="1:5">
      <c r="A180" t="s">
        <v>144</v>
      </c>
      <c r="B180" s="13">
        <v>4235762</v>
      </c>
      <c r="C180" s="13" t="s">
        <v>1656</v>
      </c>
      <c r="D180" s="13" t="s">
        <v>1656</v>
      </c>
      <c r="E180" t="str">
        <f t="shared" si="2"/>
        <v>0004235762</v>
      </c>
    </row>
    <row r="181" spans="1:5">
      <c r="A181" t="s">
        <v>160</v>
      </c>
      <c r="B181" s="13">
        <v>3654813</v>
      </c>
      <c r="C181" s="13" t="s">
        <v>1657</v>
      </c>
      <c r="D181" s="13" t="s">
        <v>1657</v>
      </c>
      <c r="E181" t="str">
        <f t="shared" si="2"/>
        <v>0003654813</v>
      </c>
    </row>
    <row r="182" spans="1:5">
      <c r="A182" t="s">
        <v>109</v>
      </c>
      <c r="B182" s="13">
        <v>3083697</v>
      </c>
      <c r="C182" s="13" t="s">
        <v>1658</v>
      </c>
      <c r="D182" s="13" t="s">
        <v>1658</v>
      </c>
      <c r="E182" t="str">
        <f t="shared" si="2"/>
        <v>0003083697</v>
      </c>
    </row>
    <row r="183" spans="1:5">
      <c r="A183" t="s">
        <v>10</v>
      </c>
      <c r="B183" s="13">
        <v>3442313</v>
      </c>
      <c r="C183" s="13" t="s">
        <v>1659</v>
      </c>
      <c r="D183" s="13" t="s">
        <v>1659</v>
      </c>
      <c r="E183" t="str">
        <f t="shared" si="2"/>
        <v>0003442313</v>
      </c>
    </row>
    <row r="184" spans="1:5">
      <c r="A184" t="s">
        <v>331</v>
      </c>
      <c r="B184" s="13">
        <v>3014652</v>
      </c>
      <c r="C184" s="13" t="s">
        <v>1660</v>
      </c>
      <c r="D184" s="13" t="s">
        <v>1660</v>
      </c>
      <c r="E184" t="str">
        <f t="shared" si="2"/>
        <v>0003014652</v>
      </c>
    </row>
    <row r="185" spans="1:5">
      <c r="A185" t="s">
        <v>411</v>
      </c>
      <c r="B185" s="13">
        <v>3014977</v>
      </c>
      <c r="C185" s="13" t="s">
        <v>1661</v>
      </c>
      <c r="D185" s="13" t="s">
        <v>1661</v>
      </c>
      <c r="E185" t="str">
        <f t="shared" si="2"/>
        <v>0003014977</v>
      </c>
    </row>
    <row r="186" spans="1:5">
      <c r="A186" t="s">
        <v>349</v>
      </c>
      <c r="B186" s="13">
        <v>1055061</v>
      </c>
      <c r="C186" s="13" t="s">
        <v>1662</v>
      </c>
      <c r="D186" s="13" t="s">
        <v>1662</v>
      </c>
      <c r="E186" t="str">
        <f t="shared" si="2"/>
        <v>0001055061</v>
      </c>
    </row>
    <row r="187" spans="1:5">
      <c r="A187" t="s">
        <v>172</v>
      </c>
      <c r="B187" s="13">
        <v>3385231</v>
      </c>
      <c r="C187" s="13" t="s">
        <v>1663</v>
      </c>
      <c r="D187" s="13" t="s">
        <v>1663</v>
      </c>
      <c r="E187" t="str">
        <f t="shared" si="2"/>
        <v>0003385231</v>
      </c>
    </row>
    <row r="188" spans="1:5">
      <c r="A188" t="s">
        <v>375</v>
      </c>
      <c r="B188" s="13">
        <v>2939502</v>
      </c>
      <c r="C188" s="13" t="s">
        <v>1664</v>
      </c>
      <c r="D188" s="13" t="s">
        <v>1664</v>
      </c>
      <c r="E188" t="str">
        <f t="shared" si="2"/>
        <v>0002939502</v>
      </c>
    </row>
    <row r="189" spans="1:5">
      <c r="A189" t="s">
        <v>93</v>
      </c>
      <c r="B189" s="13">
        <v>3146489</v>
      </c>
      <c r="C189" s="13" t="s">
        <v>1665</v>
      </c>
      <c r="D189" s="13" t="s">
        <v>1665</v>
      </c>
      <c r="E189" t="str">
        <f t="shared" si="2"/>
        <v>0003146489</v>
      </c>
    </row>
    <row r="190" spans="1:5">
      <c r="A190" t="s">
        <v>90</v>
      </c>
      <c r="B190" s="13">
        <v>3197215</v>
      </c>
      <c r="C190" s="13" t="s">
        <v>1666</v>
      </c>
      <c r="D190" s="13" t="s">
        <v>1666</v>
      </c>
      <c r="E190" t="str">
        <f t="shared" si="2"/>
        <v>0003197215</v>
      </c>
    </row>
    <row r="191" spans="1:5">
      <c r="A191" t="s">
        <v>357</v>
      </c>
      <c r="B191" s="13">
        <v>3685254</v>
      </c>
      <c r="C191" s="13" t="s">
        <v>1667</v>
      </c>
      <c r="D191" s="13" t="s">
        <v>1667</v>
      </c>
      <c r="E191" t="str">
        <f t="shared" si="2"/>
        <v>0003685254</v>
      </c>
    </row>
    <row r="192" spans="1:5">
      <c r="A192" t="s">
        <v>154</v>
      </c>
      <c r="B192" s="13">
        <v>3673331</v>
      </c>
      <c r="C192" s="13" t="s">
        <v>1668</v>
      </c>
      <c r="D192" s="13" t="s">
        <v>1668</v>
      </c>
      <c r="E192" t="str">
        <f t="shared" si="2"/>
        <v>0003673331</v>
      </c>
    </row>
    <row r="193" spans="1:5">
      <c r="A193" t="s">
        <v>87</v>
      </c>
      <c r="B193" s="13">
        <v>3204843</v>
      </c>
      <c r="C193" s="13" t="s">
        <v>1669</v>
      </c>
      <c r="D193" s="13" t="s">
        <v>1669</v>
      </c>
      <c r="E193" t="str">
        <f t="shared" si="2"/>
        <v>0003204843</v>
      </c>
    </row>
    <row r="194" spans="1:5">
      <c r="A194" t="s">
        <v>19</v>
      </c>
      <c r="B194" s="13">
        <v>3439594</v>
      </c>
      <c r="C194" s="13" t="s">
        <v>1670</v>
      </c>
      <c r="D194" s="13" t="s">
        <v>1670</v>
      </c>
      <c r="E194" t="str">
        <f t="shared" si="2"/>
        <v>0003439594</v>
      </c>
    </row>
    <row r="195" spans="1:5">
      <c r="A195" t="s">
        <v>369</v>
      </c>
      <c r="B195" s="13">
        <v>3008143</v>
      </c>
      <c r="C195" s="13" t="s">
        <v>1671</v>
      </c>
      <c r="D195" s="13" t="s">
        <v>1671</v>
      </c>
      <c r="E195" t="str">
        <f t="shared" si="2"/>
        <v>0003008143</v>
      </c>
    </row>
    <row r="196" spans="1:5">
      <c r="A196" t="s">
        <v>204</v>
      </c>
      <c r="B196" s="13">
        <v>2997086</v>
      </c>
      <c r="C196" s="13" t="s">
        <v>1672</v>
      </c>
      <c r="D196" s="13" t="s">
        <v>1672</v>
      </c>
      <c r="E196" t="str">
        <f t="shared" ref="E196:E259" si="3">A196</f>
        <v>0002997086</v>
      </c>
    </row>
    <row r="197" spans="1:5">
      <c r="A197" t="s">
        <v>335</v>
      </c>
      <c r="B197" s="13">
        <v>3008243</v>
      </c>
      <c r="C197" s="13" t="s">
        <v>1673</v>
      </c>
      <c r="D197" s="13" t="s">
        <v>1673</v>
      </c>
      <c r="E197" t="str">
        <f t="shared" si="3"/>
        <v>0003008243</v>
      </c>
    </row>
    <row r="198" spans="1:5">
      <c r="A198" t="s">
        <v>124</v>
      </c>
      <c r="B198" s="13">
        <v>2964692</v>
      </c>
      <c r="C198" s="13" t="s">
        <v>1674</v>
      </c>
      <c r="D198" s="13" t="s">
        <v>1674</v>
      </c>
      <c r="E198" t="str">
        <f t="shared" si="3"/>
        <v>0002964692</v>
      </c>
    </row>
    <row r="199" spans="1:5">
      <c r="A199" t="s">
        <v>59</v>
      </c>
      <c r="B199" s="13">
        <v>2967295</v>
      </c>
      <c r="C199" s="13" t="s">
        <v>1675</v>
      </c>
      <c r="D199" s="13" t="s">
        <v>1675</v>
      </c>
      <c r="E199" t="str">
        <f t="shared" si="3"/>
        <v>0002967295</v>
      </c>
    </row>
    <row r="200" spans="1:5">
      <c r="A200" t="s">
        <v>175</v>
      </c>
      <c r="B200" s="13">
        <v>3383131</v>
      </c>
      <c r="C200" s="13" t="s">
        <v>1676</v>
      </c>
      <c r="D200" s="13" t="s">
        <v>1676</v>
      </c>
      <c r="E200" t="str">
        <f t="shared" si="3"/>
        <v>0003383131</v>
      </c>
    </row>
    <row r="201" spans="1:5">
      <c r="A201" t="s">
        <v>264</v>
      </c>
      <c r="B201" s="13">
        <v>3685210</v>
      </c>
      <c r="C201" s="13" t="s">
        <v>1677</v>
      </c>
      <c r="D201" s="13" t="s">
        <v>1677</v>
      </c>
      <c r="E201" t="str">
        <f t="shared" si="3"/>
        <v>0003685210</v>
      </c>
    </row>
    <row r="202" spans="1:5">
      <c r="A202" t="s">
        <v>408</v>
      </c>
      <c r="B202" s="13">
        <v>3020345</v>
      </c>
      <c r="C202" s="13" t="s">
        <v>1678</v>
      </c>
      <c r="D202" s="13" t="s">
        <v>1678</v>
      </c>
      <c r="E202" t="str">
        <f t="shared" si="3"/>
        <v>0003020345</v>
      </c>
    </row>
    <row r="203" spans="1:5">
      <c r="A203" t="s">
        <v>275</v>
      </c>
      <c r="B203" s="13">
        <v>3651542</v>
      </c>
      <c r="C203" s="13" t="s">
        <v>1679</v>
      </c>
      <c r="D203" s="13" t="s">
        <v>1679</v>
      </c>
      <c r="E203" t="str">
        <f t="shared" si="3"/>
        <v>0003651542</v>
      </c>
    </row>
    <row r="204" spans="1:5">
      <c r="A204" t="s">
        <v>28</v>
      </c>
      <c r="B204" s="13">
        <v>3391100</v>
      </c>
      <c r="C204" s="13" t="s">
        <v>1680</v>
      </c>
      <c r="D204" s="13" t="s">
        <v>1680</v>
      </c>
      <c r="E204" t="str">
        <f t="shared" si="3"/>
        <v>0003391100</v>
      </c>
    </row>
    <row r="205" spans="1:5">
      <c r="A205" t="s">
        <v>55</v>
      </c>
      <c r="B205" s="13">
        <v>2991033</v>
      </c>
      <c r="C205" s="13" t="s">
        <v>1681</v>
      </c>
      <c r="D205" s="13" t="s">
        <v>1681</v>
      </c>
      <c r="E205" t="str">
        <f t="shared" si="3"/>
        <v>0002991033</v>
      </c>
    </row>
    <row r="206" spans="1:5">
      <c r="A206" t="s">
        <v>75</v>
      </c>
      <c r="B206" s="13">
        <v>3569494</v>
      </c>
      <c r="C206" s="13" t="s">
        <v>1682</v>
      </c>
      <c r="D206" s="13" t="s">
        <v>1682</v>
      </c>
      <c r="E206" t="str">
        <f t="shared" si="3"/>
        <v>0003569494</v>
      </c>
    </row>
    <row r="207" spans="1:5">
      <c r="A207" t="s">
        <v>420</v>
      </c>
      <c r="B207" s="13">
        <v>2997094</v>
      </c>
      <c r="C207" s="13" t="s">
        <v>1683</v>
      </c>
      <c r="D207" s="13" t="s">
        <v>1683</v>
      </c>
      <c r="E207" t="str">
        <f t="shared" si="3"/>
        <v>0002997094</v>
      </c>
    </row>
    <row r="208" spans="1:5">
      <c r="A208" t="s">
        <v>249</v>
      </c>
      <c r="B208" s="13">
        <v>2338845</v>
      </c>
      <c r="C208" s="13" t="s">
        <v>1684</v>
      </c>
      <c r="D208" s="13" t="s">
        <v>1684</v>
      </c>
      <c r="E208" t="str">
        <f t="shared" si="3"/>
        <v>0002338845</v>
      </c>
    </row>
    <row r="209" spans="1:5">
      <c r="A209" t="s">
        <v>364</v>
      </c>
      <c r="B209" s="13">
        <v>3091318</v>
      </c>
      <c r="C209" s="13" t="s">
        <v>1685</v>
      </c>
      <c r="D209" s="13" t="s">
        <v>1685</v>
      </c>
      <c r="E209" t="str">
        <f t="shared" si="3"/>
        <v>0003091318</v>
      </c>
    </row>
    <row r="210" spans="1:5">
      <c r="A210" t="s">
        <v>245</v>
      </c>
      <c r="B210" s="13">
        <v>3008202</v>
      </c>
      <c r="C210" s="13" t="s">
        <v>1686</v>
      </c>
      <c r="D210" s="13" t="s">
        <v>1686</v>
      </c>
      <c r="E210" t="str">
        <f t="shared" si="3"/>
        <v>0003008202</v>
      </c>
    </row>
    <row r="211" spans="1:5">
      <c r="A211" t="s">
        <v>84</v>
      </c>
      <c r="B211" s="13">
        <v>3373956</v>
      </c>
      <c r="C211" s="13" t="s">
        <v>1687</v>
      </c>
      <c r="D211" s="13" t="s">
        <v>1687</v>
      </c>
      <c r="E211" t="str">
        <f t="shared" si="3"/>
        <v>0003373956</v>
      </c>
    </row>
    <row r="212" spans="1:5">
      <c r="A212" t="s">
        <v>290</v>
      </c>
      <c r="B212" s="13">
        <v>3026099</v>
      </c>
      <c r="C212" s="13" t="s">
        <v>1688</v>
      </c>
      <c r="D212" s="13" t="s">
        <v>1688</v>
      </c>
      <c r="E212" t="str">
        <f t="shared" si="3"/>
        <v>0003026099</v>
      </c>
    </row>
    <row r="213" spans="1:5">
      <c r="A213" t="s">
        <v>421</v>
      </c>
      <c r="B213" s="13">
        <v>2987766</v>
      </c>
      <c r="C213" s="13" t="s">
        <v>1689</v>
      </c>
      <c r="D213" s="13" t="s">
        <v>1689</v>
      </c>
      <c r="E213" t="str">
        <f t="shared" si="3"/>
        <v>0002987766</v>
      </c>
    </row>
    <row r="214" spans="1:5">
      <c r="A214" t="s">
        <v>118</v>
      </c>
      <c r="B214" s="13">
        <v>2997141</v>
      </c>
      <c r="C214" s="13" t="s">
        <v>1690</v>
      </c>
      <c r="D214" s="13" t="s">
        <v>1690</v>
      </c>
      <c r="E214" t="str">
        <f t="shared" si="3"/>
        <v>0002997141</v>
      </c>
    </row>
    <row r="215" spans="1:5">
      <c r="A215" t="s">
        <v>295</v>
      </c>
      <c r="B215" s="13">
        <v>3007394</v>
      </c>
      <c r="C215" s="13" t="s">
        <v>1691</v>
      </c>
      <c r="D215" s="13" t="s">
        <v>1691</v>
      </c>
      <c r="E215" t="str">
        <f t="shared" si="3"/>
        <v>0003007394</v>
      </c>
    </row>
    <row r="216" spans="1:5">
      <c r="A216" t="s">
        <v>392</v>
      </c>
      <c r="B216" s="13">
        <v>3375758</v>
      </c>
      <c r="C216" s="13" t="s">
        <v>1692</v>
      </c>
      <c r="D216" s="13" t="s">
        <v>1692</v>
      </c>
      <c r="E216" t="str">
        <f t="shared" si="3"/>
        <v>0003375758</v>
      </c>
    </row>
    <row r="217" spans="1:5">
      <c r="A217" t="s">
        <v>257</v>
      </c>
      <c r="B217" s="13">
        <v>3690245</v>
      </c>
      <c r="C217" s="13" t="s">
        <v>1693</v>
      </c>
      <c r="D217" s="13" t="s">
        <v>1693</v>
      </c>
      <c r="E217" t="str">
        <f t="shared" si="3"/>
        <v>0003690245</v>
      </c>
    </row>
    <row r="218" spans="1:5">
      <c r="A218" t="s">
        <v>202</v>
      </c>
      <c r="B218" s="13">
        <v>2997133</v>
      </c>
      <c r="C218" s="13" t="s">
        <v>1694</v>
      </c>
      <c r="D218" s="13" t="s">
        <v>1694</v>
      </c>
      <c r="E218" t="str">
        <f t="shared" si="3"/>
        <v>0002997133</v>
      </c>
    </row>
    <row r="219" spans="1:5">
      <c r="A219" t="s">
        <v>24</v>
      </c>
      <c r="B219" s="13">
        <v>3391126</v>
      </c>
      <c r="C219" s="13" t="s">
        <v>1695</v>
      </c>
      <c r="D219" s="13" t="s">
        <v>1695</v>
      </c>
      <c r="E219" t="str">
        <f t="shared" si="3"/>
        <v>0003391126</v>
      </c>
    </row>
    <row r="220" spans="1:5">
      <c r="A220" t="s">
        <v>416</v>
      </c>
      <c r="B220" s="13">
        <v>3008176</v>
      </c>
      <c r="C220" s="13" t="s">
        <v>1696</v>
      </c>
      <c r="D220" s="13" t="s">
        <v>1696</v>
      </c>
      <c r="E220" t="str">
        <f t="shared" si="3"/>
        <v>0003008176</v>
      </c>
    </row>
    <row r="221" spans="1:5">
      <c r="A221" t="s">
        <v>399</v>
      </c>
      <c r="B221" s="13">
        <v>3135429</v>
      </c>
      <c r="C221" s="13" t="s">
        <v>1697</v>
      </c>
      <c r="D221" s="13" t="s">
        <v>1697</v>
      </c>
      <c r="E221" t="str">
        <f t="shared" si="3"/>
        <v>0003135429</v>
      </c>
    </row>
    <row r="222" spans="1:5">
      <c r="A222" t="s">
        <v>224</v>
      </c>
      <c r="B222" s="13">
        <v>3660599</v>
      </c>
      <c r="C222" s="13" t="s">
        <v>1698</v>
      </c>
      <c r="D222" s="13" t="s">
        <v>1698</v>
      </c>
      <c r="E222" t="str">
        <f t="shared" si="3"/>
        <v>0003660599</v>
      </c>
    </row>
    <row r="223" spans="1:5">
      <c r="A223" t="s">
        <v>178</v>
      </c>
      <c r="B223" s="13">
        <v>3374057</v>
      </c>
      <c r="C223" s="13" t="s">
        <v>1699</v>
      </c>
      <c r="D223" s="13" t="s">
        <v>1699</v>
      </c>
      <c r="E223" t="str">
        <f t="shared" si="3"/>
        <v>0003374057</v>
      </c>
    </row>
    <row r="224" spans="1:5">
      <c r="A224" t="s">
        <v>132</v>
      </c>
      <c r="B224" s="13">
        <v>2957573</v>
      </c>
      <c r="C224" s="13" t="s">
        <v>1700</v>
      </c>
      <c r="D224" s="13" t="s">
        <v>1700</v>
      </c>
      <c r="E224" t="str">
        <f t="shared" si="3"/>
        <v>0002957573</v>
      </c>
    </row>
    <row r="225" spans="1:5">
      <c r="A225" t="s">
        <v>66</v>
      </c>
      <c r="B225" s="13">
        <v>3651405</v>
      </c>
      <c r="C225" s="13" t="s">
        <v>1701</v>
      </c>
      <c r="D225" s="13" t="s">
        <v>1701</v>
      </c>
      <c r="E225" t="str">
        <f t="shared" si="3"/>
        <v>0003651405</v>
      </c>
    </row>
    <row r="226" spans="1:5">
      <c r="A226" t="s">
        <v>402</v>
      </c>
      <c r="B226" s="13">
        <v>3091339</v>
      </c>
      <c r="C226" s="13" t="s">
        <v>1702</v>
      </c>
      <c r="D226" s="13" t="s">
        <v>1702</v>
      </c>
      <c r="E226" t="str">
        <f t="shared" si="3"/>
        <v>0003091339</v>
      </c>
    </row>
    <row r="227" spans="1:5">
      <c r="A227" t="s">
        <v>167</v>
      </c>
      <c r="B227" s="13">
        <v>3557072</v>
      </c>
      <c r="C227" s="13" t="s">
        <v>1703</v>
      </c>
      <c r="D227" s="13" t="s">
        <v>1703</v>
      </c>
      <c r="E227" t="str">
        <f t="shared" si="3"/>
        <v>0003557072</v>
      </c>
    </row>
    <row r="228" spans="1:5">
      <c r="A228" t="s">
        <v>318</v>
      </c>
      <c r="B228" s="13">
        <v>3392023</v>
      </c>
      <c r="C228" s="13" t="s">
        <v>1704</v>
      </c>
      <c r="D228" s="13" t="s">
        <v>1704</v>
      </c>
      <c r="E228" t="str">
        <f t="shared" si="3"/>
        <v>0003392023</v>
      </c>
    </row>
    <row r="229" spans="1:5">
      <c r="A229" t="s">
        <v>102</v>
      </c>
      <c r="B229" s="13">
        <v>3091344</v>
      </c>
      <c r="C229" s="13" t="s">
        <v>1705</v>
      </c>
      <c r="D229" s="13" t="s">
        <v>1705</v>
      </c>
      <c r="E229" t="str">
        <f t="shared" si="3"/>
        <v>0003091344</v>
      </c>
    </row>
    <row r="230" spans="1:5">
      <c r="A230" t="s">
        <v>379</v>
      </c>
      <c r="B230" s="13">
        <v>3605673</v>
      </c>
      <c r="C230" s="13" t="s">
        <v>1706</v>
      </c>
      <c r="D230" s="13" t="s">
        <v>1706</v>
      </c>
      <c r="E230" t="str">
        <f t="shared" si="3"/>
        <v>0003605673</v>
      </c>
    </row>
    <row r="231" spans="1:5">
      <c r="A231" t="s">
        <v>429</v>
      </c>
      <c r="B231" s="13">
        <v>1203243</v>
      </c>
      <c r="C231" s="13" t="s">
        <v>1707</v>
      </c>
      <c r="D231" s="13" t="s">
        <v>1707</v>
      </c>
      <c r="E231" t="str">
        <f t="shared" si="3"/>
        <v>0001203243</v>
      </c>
    </row>
    <row r="232" spans="1:5">
      <c r="A232" t="s">
        <v>384</v>
      </c>
      <c r="B232" s="13">
        <v>3391153</v>
      </c>
      <c r="C232" s="13" t="s">
        <v>1708</v>
      </c>
      <c r="D232" s="13" t="s">
        <v>1708</v>
      </c>
      <c r="E232" t="str">
        <f t="shared" si="3"/>
        <v>0003391153</v>
      </c>
    </row>
    <row r="233" spans="1:5">
      <c r="A233" t="s">
        <v>323</v>
      </c>
      <c r="B233" s="13">
        <v>3383089</v>
      </c>
      <c r="C233" s="13" t="s">
        <v>1709</v>
      </c>
      <c r="D233" s="13" t="s">
        <v>1709</v>
      </c>
      <c r="E233" t="str">
        <f t="shared" si="3"/>
        <v>0003383089</v>
      </c>
    </row>
    <row r="234" spans="1:5">
      <c r="A234" t="s">
        <v>297</v>
      </c>
      <c r="B234" s="13">
        <v>3007338</v>
      </c>
      <c r="C234" s="13" t="s">
        <v>1710</v>
      </c>
      <c r="D234" s="13" t="s">
        <v>1710</v>
      </c>
      <c r="E234" t="str">
        <f t="shared" si="3"/>
        <v>0003007338</v>
      </c>
    </row>
    <row r="235" spans="1:5">
      <c r="A235" t="s">
        <v>302</v>
      </c>
      <c r="B235" s="13">
        <v>2989790</v>
      </c>
      <c r="C235" s="13" t="s">
        <v>1711</v>
      </c>
      <c r="D235" s="13" t="s">
        <v>1711</v>
      </c>
      <c r="E235" t="str">
        <f t="shared" si="3"/>
        <v>0002989790</v>
      </c>
    </row>
    <row r="236" spans="1:5">
      <c r="A236" t="s">
        <v>277</v>
      </c>
      <c r="B236" s="13">
        <v>3567973</v>
      </c>
      <c r="C236" s="13" t="s">
        <v>1712</v>
      </c>
      <c r="D236" s="13" t="s">
        <v>1712</v>
      </c>
      <c r="E236" t="str">
        <f t="shared" si="3"/>
        <v>0003567973</v>
      </c>
    </row>
    <row r="237" spans="1:5">
      <c r="A237" t="s">
        <v>396</v>
      </c>
      <c r="B237" s="13">
        <v>3202718</v>
      </c>
      <c r="C237" s="13" t="s">
        <v>1713</v>
      </c>
      <c r="D237" s="13" t="s">
        <v>1713</v>
      </c>
      <c r="E237" t="str">
        <f t="shared" si="3"/>
        <v>0003202718</v>
      </c>
    </row>
    <row r="238" spans="1:5">
      <c r="A238" t="s">
        <v>112</v>
      </c>
      <c r="B238" s="13">
        <v>3083677</v>
      </c>
      <c r="C238" s="13" t="s">
        <v>1714</v>
      </c>
      <c r="D238" s="13" t="s">
        <v>1714</v>
      </c>
      <c r="E238" t="str">
        <f t="shared" si="3"/>
        <v>0003083677</v>
      </c>
    </row>
    <row r="239" spans="1:5">
      <c r="A239" t="s">
        <v>346</v>
      </c>
      <c r="B239" s="13">
        <v>2959522</v>
      </c>
      <c r="C239" s="13" t="s">
        <v>1715</v>
      </c>
      <c r="D239" s="13" t="s">
        <v>1715</v>
      </c>
      <c r="E239" t="str">
        <f t="shared" si="3"/>
        <v>0002959522</v>
      </c>
    </row>
    <row r="240" spans="1:5">
      <c r="A240" t="s">
        <v>377</v>
      </c>
      <c r="B240" s="13">
        <v>4229221</v>
      </c>
      <c r="C240" s="13" t="s">
        <v>1716</v>
      </c>
      <c r="D240" s="13" t="s">
        <v>1716</v>
      </c>
      <c r="E240" t="str">
        <f t="shared" si="3"/>
        <v>0004229221</v>
      </c>
    </row>
    <row r="241" spans="1:5">
      <c r="A241" t="s">
        <v>38</v>
      </c>
      <c r="B241" s="13">
        <v>3334514</v>
      </c>
      <c r="C241" s="13" t="s">
        <v>1717</v>
      </c>
      <c r="D241" s="13" t="s">
        <v>1717</v>
      </c>
      <c r="E241" t="str">
        <f t="shared" si="3"/>
        <v>0003334514</v>
      </c>
    </row>
    <row r="242" spans="1:5">
      <c r="A242" t="s">
        <v>354</v>
      </c>
      <c r="B242" s="13">
        <v>3699360</v>
      </c>
      <c r="C242" s="13" t="s">
        <v>1718</v>
      </c>
      <c r="D242" s="13" t="s">
        <v>1718</v>
      </c>
      <c r="E242" t="str">
        <f t="shared" si="3"/>
        <v>0003699360</v>
      </c>
    </row>
    <row r="243" spans="1:5">
      <c r="A243" t="s">
        <v>212</v>
      </c>
      <c r="B243" s="13">
        <v>2962543</v>
      </c>
      <c r="C243" s="13" t="s">
        <v>1719</v>
      </c>
      <c r="D243" s="13" t="s">
        <v>1719</v>
      </c>
      <c r="E243" t="str">
        <f t="shared" si="3"/>
        <v>0002962543</v>
      </c>
    </row>
    <row r="244" spans="1:5">
      <c r="A244" t="s">
        <v>252</v>
      </c>
      <c r="B244" s="13">
        <v>4235774</v>
      </c>
      <c r="C244" s="13" t="s">
        <v>1720</v>
      </c>
      <c r="D244" s="13" t="s">
        <v>1720</v>
      </c>
      <c r="E244" t="str">
        <f t="shared" si="3"/>
        <v>0004235774</v>
      </c>
    </row>
    <row r="245" spans="1:5">
      <c r="A245" t="s">
        <v>431</v>
      </c>
      <c r="B245" s="13">
        <v>1046219</v>
      </c>
      <c r="C245" s="13" t="s">
        <v>1721</v>
      </c>
      <c r="D245" s="13" t="s">
        <v>1721</v>
      </c>
      <c r="E245" t="str">
        <f t="shared" si="3"/>
        <v>0001046219</v>
      </c>
    </row>
    <row r="246" spans="1:5">
      <c r="A246" t="s">
        <v>418</v>
      </c>
      <c r="B246" s="13">
        <v>2997148</v>
      </c>
      <c r="C246" s="13" t="s">
        <v>1722</v>
      </c>
      <c r="D246" s="13" t="s">
        <v>1722</v>
      </c>
      <c r="E246" t="str">
        <f t="shared" si="3"/>
        <v>0002997148</v>
      </c>
    </row>
    <row r="247" spans="1:5">
      <c r="A247" t="s">
        <v>128</v>
      </c>
      <c r="B247" s="13">
        <v>2961532</v>
      </c>
      <c r="C247" s="13" t="s">
        <v>1723</v>
      </c>
      <c r="D247" s="13" t="s">
        <v>1723</v>
      </c>
      <c r="E247" t="str">
        <f t="shared" si="3"/>
        <v>0002961532</v>
      </c>
    </row>
    <row r="248" spans="1:5">
      <c r="A248" t="s">
        <v>305</v>
      </c>
      <c r="B248" s="13">
        <v>2976537</v>
      </c>
      <c r="C248" s="13" t="s">
        <v>1724</v>
      </c>
      <c r="D248" s="13" t="s">
        <v>1724</v>
      </c>
      <c r="E248" t="str">
        <f t="shared" si="3"/>
        <v>0002976537</v>
      </c>
    </row>
    <row r="249" spans="1:5">
      <c r="A249" t="s">
        <v>63</v>
      </c>
      <c r="B249" s="13" t="s">
        <v>1725</v>
      </c>
      <c r="C249" s="13" t="s">
        <v>1726</v>
      </c>
      <c r="D249" s="13" t="s">
        <v>1726</v>
      </c>
      <c r="E249" t="str">
        <f t="shared" si="3"/>
        <v>PD0030-8959</v>
      </c>
    </row>
    <row r="250" spans="1:5">
      <c r="A250" t="s">
        <v>219</v>
      </c>
      <c r="B250" s="13">
        <v>4235779</v>
      </c>
      <c r="C250" s="13" t="s">
        <v>1727</v>
      </c>
      <c r="D250" s="13" t="s">
        <v>1727</v>
      </c>
      <c r="E250" t="str">
        <f t="shared" si="3"/>
        <v>0004235779</v>
      </c>
    </row>
    <row r="251" spans="1:5">
      <c r="A251" t="s">
        <v>333</v>
      </c>
      <c r="B251" s="13">
        <v>3008690</v>
      </c>
      <c r="C251" s="13" t="s">
        <v>1728</v>
      </c>
      <c r="D251" s="13" t="s">
        <v>1728</v>
      </c>
      <c r="E251" t="str">
        <f t="shared" si="3"/>
        <v>0003008690</v>
      </c>
    </row>
    <row r="252" spans="1:5">
      <c r="A252" t="s">
        <v>43</v>
      </c>
      <c r="B252" s="13">
        <v>3222121</v>
      </c>
      <c r="C252" s="13" t="s">
        <v>1729</v>
      </c>
      <c r="D252" s="13" t="s">
        <v>1729</v>
      </c>
      <c r="E252" t="str">
        <f t="shared" si="3"/>
        <v>0003222121</v>
      </c>
    </row>
    <row r="253" spans="1:5">
      <c r="A253" t="s">
        <v>300</v>
      </c>
      <c r="B253" s="13">
        <v>2989793</v>
      </c>
      <c r="C253" s="13" t="s">
        <v>1730</v>
      </c>
      <c r="D253" s="13" t="s">
        <v>1730</v>
      </c>
      <c r="E253" t="str">
        <f t="shared" si="3"/>
        <v>0002989793</v>
      </c>
    </row>
    <row r="254" spans="1:5">
      <c r="A254" t="s">
        <v>390</v>
      </c>
      <c r="B254" s="13">
        <v>3377498</v>
      </c>
      <c r="C254" s="13" t="s">
        <v>1731</v>
      </c>
      <c r="D254" s="13" t="s">
        <v>1731</v>
      </c>
      <c r="E254" t="str">
        <f t="shared" si="3"/>
        <v>0003377498</v>
      </c>
    </row>
    <row r="255" spans="1:5">
      <c r="A255" t="s">
        <v>121</v>
      </c>
      <c r="B255" s="13">
        <v>2996436</v>
      </c>
      <c r="C255" s="13" t="s">
        <v>1732</v>
      </c>
      <c r="D255" s="13" t="s">
        <v>1732</v>
      </c>
      <c r="E255" t="str">
        <f t="shared" si="3"/>
        <v>0002996436</v>
      </c>
    </row>
    <row r="256" spans="1:5">
      <c r="A256" t="s">
        <v>193</v>
      </c>
      <c r="B256" s="13">
        <v>3083669</v>
      </c>
      <c r="C256" s="13" t="s">
        <v>1733</v>
      </c>
      <c r="D256" s="13" t="s">
        <v>1733</v>
      </c>
      <c r="E256" t="str">
        <f t="shared" si="3"/>
        <v>0003083669</v>
      </c>
    </row>
    <row r="257" spans="1:5">
      <c r="A257" t="s">
        <v>190</v>
      </c>
      <c r="B257" s="13">
        <v>3083693</v>
      </c>
      <c r="C257" s="13" t="s">
        <v>1734</v>
      </c>
      <c r="D257" s="13" t="s">
        <v>1734</v>
      </c>
      <c r="E257" t="str">
        <f t="shared" si="3"/>
        <v>0003083693</v>
      </c>
    </row>
    <row r="258" spans="1:5">
      <c r="A258" t="s">
        <v>329</v>
      </c>
      <c r="B258" s="13">
        <v>3014726</v>
      </c>
      <c r="C258" s="13" t="s">
        <v>1735</v>
      </c>
      <c r="D258" s="13" t="s">
        <v>1735</v>
      </c>
      <c r="E258" t="str">
        <f t="shared" si="3"/>
        <v>0003014726</v>
      </c>
    </row>
    <row r="259" spans="1:5">
      <c r="A259" t="s">
        <v>308</v>
      </c>
      <c r="B259" s="13">
        <v>2967326</v>
      </c>
      <c r="C259" s="13" t="s">
        <v>1736</v>
      </c>
      <c r="D259" s="13" t="s">
        <v>1736</v>
      </c>
      <c r="E259" t="str">
        <f t="shared" si="3"/>
        <v>0002967326</v>
      </c>
    </row>
    <row r="260" spans="1:5">
      <c r="A260" t="s">
        <v>426</v>
      </c>
      <c r="B260" s="13">
        <v>2961558</v>
      </c>
      <c r="C260" s="13" t="s">
        <v>1737</v>
      </c>
      <c r="D260" s="13" t="s">
        <v>1737</v>
      </c>
      <c r="E260" t="str">
        <f t="shared" ref="E260:E290" si="4">A260</f>
        <v>0002961558</v>
      </c>
    </row>
    <row r="261" spans="1:5">
      <c r="A261" t="s">
        <v>406</v>
      </c>
      <c r="B261" s="13">
        <v>3064050</v>
      </c>
      <c r="C261" s="13" t="s">
        <v>1738</v>
      </c>
      <c r="D261" s="13" t="s">
        <v>1738</v>
      </c>
      <c r="E261" t="str">
        <f t="shared" si="4"/>
        <v>0003064050</v>
      </c>
    </row>
    <row r="262" spans="1:5">
      <c r="A262" t="s">
        <v>46</v>
      </c>
      <c r="B262" s="13">
        <v>3222113</v>
      </c>
      <c r="C262" s="13" t="s">
        <v>1739</v>
      </c>
      <c r="D262" s="13" t="s">
        <v>1739</v>
      </c>
      <c r="E262" t="str">
        <f t="shared" si="4"/>
        <v>0003222113</v>
      </c>
    </row>
    <row r="263" spans="1:5">
      <c r="A263" t="s">
        <v>316</v>
      </c>
      <c r="B263" s="13">
        <v>3686313</v>
      </c>
      <c r="C263" s="13" t="s">
        <v>1740</v>
      </c>
      <c r="D263" s="13" t="s">
        <v>1740</v>
      </c>
      <c r="E263" t="str">
        <f t="shared" si="4"/>
        <v>0003686313</v>
      </c>
    </row>
    <row r="264" spans="1:5">
      <c r="A264" t="s">
        <v>106</v>
      </c>
      <c r="B264" s="13">
        <v>3084465</v>
      </c>
      <c r="C264" s="13" t="s">
        <v>1741</v>
      </c>
      <c r="D264" s="13" t="s">
        <v>1741</v>
      </c>
      <c r="E264" t="str">
        <f t="shared" si="4"/>
        <v>0003084465</v>
      </c>
    </row>
    <row r="265" spans="1:5">
      <c r="A265" t="s">
        <v>313</v>
      </c>
      <c r="B265" s="13">
        <v>3758262</v>
      </c>
      <c r="C265" s="13" t="s">
        <v>1742</v>
      </c>
      <c r="D265" s="13" t="s">
        <v>1742</v>
      </c>
      <c r="E265" t="str">
        <f t="shared" si="4"/>
        <v>0003758262</v>
      </c>
    </row>
    <row r="266" spans="1:5">
      <c r="A266" t="s">
        <v>141</v>
      </c>
      <c r="B266" s="13">
        <v>1032915</v>
      </c>
      <c r="C266" s="13" t="s">
        <v>1743</v>
      </c>
      <c r="D266" s="13" t="s">
        <v>1743</v>
      </c>
      <c r="E266" t="str">
        <f t="shared" si="4"/>
        <v>0001032915</v>
      </c>
    </row>
    <row r="267" spans="1:5">
      <c r="A267" t="s">
        <v>135</v>
      </c>
      <c r="B267" s="13">
        <v>2939002</v>
      </c>
      <c r="C267" s="13" t="s">
        <v>1744</v>
      </c>
      <c r="D267" s="13" t="s">
        <v>1744</v>
      </c>
      <c r="E267" t="str">
        <f t="shared" si="4"/>
        <v>0002939002</v>
      </c>
    </row>
    <row r="268" spans="1:5">
      <c r="A268" t="s">
        <v>151</v>
      </c>
      <c r="B268" s="13">
        <v>3699111</v>
      </c>
      <c r="C268" s="13" t="s">
        <v>1745</v>
      </c>
      <c r="D268" s="13" t="s">
        <v>1745</v>
      </c>
      <c r="E268" t="str">
        <f t="shared" si="4"/>
        <v>0003699111</v>
      </c>
    </row>
    <row r="269" spans="1:5">
      <c r="A269" t="s">
        <v>238</v>
      </c>
      <c r="B269" s="13">
        <v>3064094</v>
      </c>
      <c r="C269" s="13" t="s">
        <v>1746</v>
      </c>
      <c r="D269" s="13" t="s">
        <v>1746</v>
      </c>
      <c r="E269" t="str">
        <f t="shared" si="4"/>
        <v>0003064094</v>
      </c>
    </row>
    <row r="270" spans="1:5">
      <c r="A270" t="s">
        <v>310</v>
      </c>
      <c r="B270" s="13">
        <v>2938241</v>
      </c>
      <c r="C270" s="13" t="s">
        <v>1747</v>
      </c>
      <c r="D270" s="13" t="s">
        <v>1747</v>
      </c>
      <c r="E270" t="str">
        <f t="shared" si="4"/>
        <v>0002938241</v>
      </c>
    </row>
    <row r="271" spans="1:5">
      <c r="A271" t="s">
        <v>227</v>
      </c>
      <c r="B271" s="13">
        <v>3598636</v>
      </c>
      <c r="C271" s="13" t="s">
        <v>1748</v>
      </c>
      <c r="D271" s="13" t="s">
        <v>1748</v>
      </c>
      <c r="E271" t="str">
        <f t="shared" si="4"/>
        <v>0003598636</v>
      </c>
    </row>
    <row r="272" spans="1:5">
      <c r="A272" t="s">
        <v>254</v>
      </c>
      <c r="B272" s="13">
        <v>3695852</v>
      </c>
      <c r="C272" s="13" t="s">
        <v>1749</v>
      </c>
      <c r="D272" s="13" t="s">
        <v>1749</v>
      </c>
      <c r="E272" t="str">
        <f t="shared" si="4"/>
        <v>0003695852</v>
      </c>
    </row>
    <row r="273" spans="1:5">
      <c r="A273" t="s">
        <v>404</v>
      </c>
      <c r="B273" s="13">
        <v>3083655</v>
      </c>
      <c r="C273" s="13" t="s">
        <v>1750</v>
      </c>
      <c r="D273" s="13" t="s">
        <v>1750</v>
      </c>
      <c r="E273" t="str">
        <f t="shared" si="4"/>
        <v>0003083655</v>
      </c>
    </row>
    <row r="274" spans="1:5">
      <c r="A274" t="s">
        <v>184</v>
      </c>
      <c r="B274" s="13">
        <v>3204912</v>
      </c>
      <c r="C274" s="13" t="s">
        <v>1751</v>
      </c>
      <c r="D274" s="13" t="s">
        <v>1751</v>
      </c>
      <c r="E274" t="str">
        <f t="shared" si="4"/>
        <v>0003204912</v>
      </c>
    </row>
    <row r="275" spans="1:5">
      <c r="A275" t="s">
        <v>272</v>
      </c>
      <c r="B275" s="13">
        <v>3654816</v>
      </c>
      <c r="C275" s="13" t="s">
        <v>1752</v>
      </c>
      <c r="D275" s="13" t="s">
        <v>1752</v>
      </c>
      <c r="E275" t="str">
        <f t="shared" si="4"/>
        <v>0003654816</v>
      </c>
    </row>
    <row r="276" spans="1:5">
      <c r="A276" t="s">
        <v>292</v>
      </c>
      <c r="B276" s="13">
        <v>3020299</v>
      </c>
      <c r="C276" s="13" t="s">
        <v>1753</v>
      </c>
      <c r="D276" s="13" t="s">
        <v>1753</v>
      </c>
      <c r="E276" t="str">
        <f t="shared" si="4"/>
        <v>0003020299</v>
      </c>
    </row>
    <row r="277" spans="1:5">
      <c r="A277" t="s">
        <v>199</v>
      </c>
      <c r="B277" s="13">
        <v>3000862</v>
      </c>
      <c r="C277" s="13" t="s">
        <v>1754</v>
      </c>
      <c r="D277" s="13" t="s">
        <v>1754</v>
      </c>
      <c r="E277" t="str">
        <f t="shared" si="4"/>
        <v>0003000862</v>
      </c>
    </row>
    <row r="278" spans="1:5">
      <c r="A278" t="s">
        <v>207</v>
      </c>
      <c r="B278" s="13">
        <v>2991047</v>
      </c>
      <c r="C278" s="13" t="s">
        <v>1755</v>
      </c>
      <c r="D278" s="13" t="s">
        <v>1755</v>
      </c>
      <c r="E278" t="str">
        <f t="shared" si="4"/>
        <v>0002991047</v>
      </c>
    </row>
    <row r="279" spans="1:5">
      <c r="A279" t="s">
        <v>261</v>
      </c>
      <c r="B279" s="13">
        <v>3687260</v>
      </c>
      <c r="C279" s="13" t="s">
        <v>1756</v>
      </c>
      <c r="D279" s="13" t="s">
        <v>1756</v>
      </c>
      <c r="E279" t="str">
        <f t="shared" si="4"/>
        <v>0003687260</v>
      </c>
    </row>
    <row r="280" spans="1:5">
      <c r="A280" t="s">
        <v>181</v>
      </c>
      <c r="B280" s="13">
        <v>3367334</v>
      </c>
      <c r="C280" s="13" t="s">
        <v>1757</v>
      </c>
      <c r="D280" s="13" t="s">
        <v>1757</v>
      </c>
      <c r="E280" t="str">
        <f t="shared" si="4"/>
        <v>0003367334</v>
      </c>
    </row>
    <row r="281" spans="1:5">
      <c r="A281" t="s">
        <v>414</v>
      </c>
      <c r="B281" s="13">
        <v>3009438</v>
      </c>
      <c r="C281" s="13" t="s">
        <v>1758</v>
      </c>
      <c r="D281" s="13" t="s">
        <v>1758</v>
      </c>
      <c r="E281" t="str">
        <f t="shared" si="4"/>
        <v>0003009438</v>
      </c>
    </row>
    <row r="282" spans="1:5">
      <c r="A282" t="s">
        <v>287</v>
      </c>
      <c r="B282" s="13">
        <v>3066248</v>
      </c>
      <c r="C282" s="13" t="s">
        <v>1759</v>
      </c>
      <c r="D282" s="13" t="s">
        <v>1759</v>
      </c>
      <c r="E282" t="str">
        <f t="shared" si="4"/>
        <v>0003066248</v>
      </c>
    </row>
    <row r="283" spans="1:5">
      <c r="A283" t="s">
        <v>278</v>
      </c>
      <c r="B283" s="13">
        <v>3221943</v>
      </c>
      <c r="C283" s="13" t="s">
        <v>1760</v>
      </c>
      <c r="D283" s="13" t="s">
        <v>1760</v>
      </c>
      <c r="E283" t="str">
        <f t="shared" si="4"/>
        <v>0003221943</v>
      </c>
    </row>
    <row r="284" spans="1:5">
      <c r="A284" t="s">
        <v>216</v>
      </c>
      <c r="B284" s="13">
        <v>2960107</v>
      </c>
      <c r="C284" s="13" t="s">
        <v>1761</v>
      </c>
      <c r="D284" s="13" t="s">
        <v>1761</v>
      </c>
      <c r="E284" t="str">
        <f t="shared" si="4"/>
        <v>0002960107</v>
      </c>
    </row>
    <row r="285" spans="1:5">
      <c r="A285" t="s">
        <v>359</v>
      </c>
      <c r="B285" s="13">
        <v>3674986</v>
      </c>
      <c r="C285" s="13" t="s">
        <v>1762</v>
      </c>
      <c r="D285" s="13" t="s">
        <v>1762</v>
      </c>
      <c r="E285" t="str">
        <f t="shared" si="4"/>
        <v>0003674986</v>
      </c>
    </row>
    <row r="286" spans="1:5">
      <c r="A286" t="s">
        <v>138</v>
      </c>
      <c r="B286" s="13">
        <v>2338849</v>
      </c>
      <c r="C286" s="13" t="s">
        <v>1763</v>
      </c>
      <c r="D286" s="13" t="s">
        <v>1763</v>
      </c>
      <c r="E286" t="str">
        <f t="shared" si="4"/>
        <v>0002338849</v>
      </c>
    </row>
    <row r="287" spans="1:5">
      <c r="A287" t="s">
        <v>163</v>
      </c>
      <c r="B287" s="13">
        <v>3648999</v>
      </c>
      <c r="C287" s="13" t="s">
        <v>1764</v>
      </c>
      <c r="D287" s="13" t="s">
        <v>1764</v>
      </c>
      <c r="E287" t="str">
        <f t="shared" si="4"/>
        <v>0003648999</v>
      </c>
    </row>
    <row r="288" spans="1:5">
      <c r="A288" t="s">
        <v>387</v>
      </c>
      <c r="B288" s="13">
        <v>3388702</v>
      </c>
      <c r="C288" s="13" t="s">
        <v>1765</v>
      </c>
      <c r="D288" s="13" t="s">
        <v>1765</v>
      </c>
      <c r="E288" t="str">
        <f t="shared" si="4"/>
        <v>0003388702</v>
      </c>
    </row>
    <row r="289" spans="1:5">
      <c r="A289" t="s">
        <v>338</v>
      </c>
      <c r="B289" s="13">
        <v>3000708</v>
      </c>
      <c r="C289" s="13" t="s">
        <v>1766</v>
      </c>
      <c r="D289" s="13" t="s">
        <v>1766</v>
      </c>
      <c r="E289" t="str">
        <f t="shared" si="4"/>
        <v>0003000708</v>
      </c>
    </row>
    <row r="290" spans="1:5">
      <c r="A290" t="s">
        <v>50</v>
      </c>
      <c r="B290" s="13">
        <v>3008535</v>
      </c>
      <c r="C290" s="13" t="s">
        <v>1767</v>
      </c>
      <c r="D290" s="13" t="s">
        <v>1767</v>
      </c>
      <c r="E290" t="str">
        <f t="shared" si="4"/>
        <v>0003008535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A471-A6B6-8841-980A-45AF732594C1}">
  <dimension ref="A1:B181"/>
  <sheetViews>
    <sheetView workbookViewId="0">
      <selection activeCell="B159" sqref="B159"/>
    </sheetView>
  </sheetViews>
  <sheetFormatPr baseColWidth="10" defaultRowHeight="15"/>
  <sheetData>
    <row r="1" spans="1:2">
      <c r="A1" t="s">
        <v>725</v>
      </c>
      <c r="B1" t="s">
        <v>2079</v>
      </c>
    </row>
    <row r="2" spans="1:2">
      <c r="A2" t="s">
        <v>644</v>
      </c>
      <c r="B2" t="s">
        <v>2080</v>
      </c>
    </row>
    <row r="3" spans="1:2">
      <c r="A3" t="s">
        <v>1773</v>
      </c>
      <c r="B3" t="s">
        <v>2081</v>
      </c>
    </row>
    <row r="4" spans="1:2">
      <c r="A4" t="s">
        <v>679</v>
      </c>
      <c r="B4" t="s">
        <v>2082</v>
      </c>
    </row>
    <row r="5" spans="1:2">
      <c r="A5" t="s">
        <v>1778</v>
      </c>
      <c r="B5" t="s">
        <v>2083</v>
      </c>
    </row>
    <row r="6" spans="1:2">
      <c r="A6" t="s">
        <v>650</v>
      </c>
      <c r="B6" t="s">
        <v>2082</v>
      </c>
    </row>
    <row r="7" spans="1:2">
      <c r="A7" t="s">
        <v>1783</v>
      </c>
      <c r="B7" t="s">
        <v>2084</v>
      </c>
    </row>
    <row r="8" spans="1:2">
      <c r="A8" t="s">
        <v>651</v>
      </c>
      <c r="B8" t="s">
        <v>2080</v>
      </c>
    </row>
    <row r="9" spans="1:2">
      <c r="A9" t="s">
        <v>603</v>
      </c>
      <c r="B9" t="s">
        <v>2082</v>
      </c>
    </row>
    <row r="10" spans="1:2">
      <c r="A10" t="s">
        <v>705</v>
      </c>
      <c r="B10" t="s">
        <v>2082</v>
      </c>
    </row>
    <row r="11" spans="1:2">
      <c r="A11" t="s">
        <v>674</v>
      </c>
      <c r="B11" t="s">
        <v>2083</v>
      </c>
    </row>
    <row r="12" spans="1:2">
      <c r="A12" t="s">
        <v>616</v>
      </c>
      <c r="B12" t="s">
        <v>2080</v>
      </c>
    </row>
    <row r="13" spans="1:2">
      <c r="A13" t="s">
        <v>622</v>
      </c>
      <c r="B13" t="s">
        <v>2080</v>
      </c>
    </row>
    <row r="14" spans="1:2">
      <c r="A14" t="s">
        <v>618</v>
      </c>
      <c r="B14" t="s">
        <v>2081</v>
      </c>
    </row>
    <row r="15" spans="1:2">
      <c r="A15" t="s">
        <v>708</v>
      </c>
      <c r="B15" t="s">
        <v>2081</v>
      </c>
    </row>
    <row r="16" spans="1:2">
      <c r="A16" t="s">
        <v>703</v>
      </c>
      <c r="B16" t="s">
        <v>2080</v>
      </c>
    </row>
    <row r="17" spans="1:2">
      <c r="A17" t="s">
        <v>665</v>
      </c>
      <c r="B17" t="s">
        <v>2083</v>
      </c>
    </row>
    <row r="18" spans="1:2">
      <c r="A18" t="s">
        <v>1798</v>
      </c>
      <c r="B18" t="s">
        <v>2081</v>
      </c>
    </row>
    <row r="19" spans="1:2">
      <c r="A19" t="s">
        <v>702</v>
      </c>
      <c r="B19" t="s">
        <v>2082</v>
      </c>
    </row>
    <row r="20" spans="1:2">
      <c r="A20" t="s">
        <v>714</v>
      </c>
      <c r="B20" t="s">
        <v>2081</v>
      </c>
    </row>
    <row r="21" spans="1:2">
      <c r="A21" t="s">
        <v>597</v>
      </c>
      <c r="B21" t="s">
        <v>2082</v>
      </c>
    </row>
    <row r="22" spans="1:2">
      <c r="A22" t="s">
        <v>1806</v>
      </c>
      <c r="B22" t="s">
        <v>2084</v>
      </c>
    </row>
    <row r="23" spans="1:2">
      <c r="A23" t="s">
        <v>715</v>
      </c>
      <c r="B23" t="s">
        <v>2080</v>
      </c>
    </row>
    <row r="24" spans="1:2">
      <c r="A24" t="s">
        <v>682</v>
      </c>
      <c r="B24" t="s">
        <v>2080</v>
      </c>
    </row>
    <row r="25" spans="1:2">
      <c r="A25" t="s">
        <v>718</v>
      </c>
      <c r="B25" t="s">
        <v>2081</v>
      </c>
    </row>
    <row r="26" spans="1:2">
      <c r="A26" t="s">
        <v>669</v>
      </c>
      <c r="B26" t="s">
        <v>2080</v>
      </c>
    </row>
    <row r="27" spans="1:2">
      <c r="A27" t="s">
        <v>604</v>
      </c>
      <c r="B27" t="s">
        <v>2080</v>
      </c>
    </row>
    <row r="28" spans="1:2">
      <c r="A28" t="s">
        <v>1817</v>
      </c>
      <c r="B28" t="s">
        <v>2081</v>
      </c>
    </row>
    <row r="29" spans="1:2">
      <c r="A29" t="s">
        <v>619</v>
      </c>
      <c r="B29" t="s">
        <v>2082</v>
      </c>
    </row>
    <row r="30" spans="1:2">
      <c r="A30" t="s">
        <v>717</v>
      </c>
      <c r="B30" t="s">
        <v>2081</v>
      </c>
    </row>
    <row r="31" spans="1:2">
      <c r="A31" t="s">
        <v>584</v>
      </c>
      <c r="B31" t="s">
        <v>2082</v>
      </c>
    </row>
    <row r="32" spans="1:2">
      <c r="A32" t="s">
        <v>635</v>
      </c>
      <c r="B32" t="s">
        <v>2081</v>
      </c>
    </row>
    <row r="33" spans="1:2">
      <c r="A33" t="s">
        <v>690</v>
      </c>
      <c r="B33" t="s">
        <v>2084</v>
      </c>
    </row>
    <row r="34" spans="1:2">
      <c r="A34" t="s">
        <v>1825</v>
      </c>
      <c r="B34" t="s">
        <v>2084</v>
      </c>
    </row>
    <row r="35" spans="1:2">
      <c r="A35" t="s">
        <v>676</v>
      </c>
      <c r="B35" t="s">
        <v>2082</v>
      </c>
    </row>
    <row r="36" spans="1:2">
      <c r="A36" t="s">
        <v>684</v>
      </c>
      <c r="B36" t="s">
        <v>2080</v>
      </c>
    </row>
    <row r="37" spans="1:2">
      <c r="A37" t="s">
        <v>723</v>
      </c>
      <c r="B37" t="s">
        <v>2083</v>
      </c>
    </row>
    <row r="38" spans="1:2">
      <c r="A38" t="s">
        <v>595</v>
      </c>
      <c r="B38" t="s">
        <v>2080</v>
      </c>
    </row>
    <row r="39" spans="1:2">
      <c r="A39" t="s">
        <v>1832</v>
      </c>
      <c r="B39" t="s">
        <v>2080</v>
      </c>
    </row>
    <row r="40" spans="1:2">
      <c r="A40" t="s">
        <v>613</v>
      </c>
      <c r="B40" t="s">
        <v>2083</v>
      </c>
    </row>
    <row r="41" spans="1:2">
      <c r="A41" t="s">
        <v>1835</v>
      </c>
      <c r="B41" t="s">
        <v>2084</v>
      </c>
    </row>
    <row r="42" spans="1:2">
      <c r="A42" t="s">
        <v>611</v>
      </c>
      <c r="B42" t="s">
        <v>2084</v>
      </c>
    </row>
    <row r="43" spans="1:2">
      <c r="A43" t="s">
        <v>589</v>
      </c>
      <c r="B43" t="s">
        <v>2080</v>
      </c>
    </row>
    <row r="44" spans="1:2">
      <c r="A44" t="s">
        <v>664</v>
      </c>
      <c r="B44" t="s">
        <v>2082</v>
      </c>
    </row>
    <row r="45" spans="1:2">
      <c r="A45" t="s">
        <v>1840</v>
      </c>
      <c r="B45" t="s">
        <v>2083</v>
      </c>
    </row>
    <row r="46" spans="1:2">
      <c r="A46" t="s">
        <v>654</v>
      </c>
      <c r="B46" t="s">
        <v>2082</v>
      </c>
    </row>
    <row r="47" spans="1:2">
      <c r="A47" t="s">
        <v>1844</v>
      </c>
      <c r="B47" t="s">
        <v>2083</v>
      </c>
    </row>
    <row r="48" spans="1:2">
      <c r="A48" t="s">
        <v>657</v>
      </c>
      <c r="B48" t="s">
        <v>2080</v>
      </c>
    </row>
    <row r="49" spans="1:2">
      <c r="A49" t="s">
        <v>652</v>
      </c>
      <c r="B49" t="s">
        <v>2080</v>
      </c>
    </row>
    <row r="50" spans="1:2">
      <c r="A50" t="s">
        <v>701</v>
      </c>
      <c r="B50" t="s">
        <v>2080</v>
      </c>
    </row>
    <row r="51" spans="1:2">
      <c r="A51" t="s">
        <v>712</v>
      </c>
      <c r="B51" t="s">
        <v>2082</v>
      </c>
    </row>
    <row r="52" spans="1:2">
      <c r="A52" t="s">
        <v>672</v>
      </c>
      <c r="B52" t="s">
        <v>2082</v>
      </c>
    </row>
    <row r="53" spans="1:2">
      <c r="A53" t="s">
        <v>707</v>
      </c>
      <c r="B53" t="s">
        <v>2082</v>
      </c>
    </row>
    <row r="54" spans="1:2">
      <c r="A54" t="s">
        <v>599</v>
      </c>
      <c r="B54" t="s">
        <v>2082</v>
      </c>
    </row>
    <row r="55" spans="1:2">
      <c r="A55" t="s">
        <v>694</v>
      </c>
      <c r="B55" t="s">
        <v>2081</v>
      </c>
    </row>
    <row r="56" spans="1:2">
      <c r="A56" t="s">
        <v>1857</v>
      </c>
      <c r="B56" t="s">
        <v>2083</v>
      </c>
    </row>
    <row r="57" spans="1:2">
      <c r="A57" t="s">
        <v>656</v>
      </c>
      <c r="B57" t="s">
        <v>2082</v>
      </c>
    </row>
    <row r="58" spans="1:2">
      <c r="A58" t="s">
        <v>614</v>
      </c>
      <c r="B58" t="s">
        <v>2082</v>
      </c>
    </row>
    <row r="59" spans="1:2">
      <c r="A59" t="s">
        <v>642</v>
      </c>
      <c r="B59" t="s">
        <v>2080</v>
      </c>
    </row>
    <row r="60" spans="1:2">
      <c r="A60" t="s">
        <v>627</v>
      </c>
      <c r="B60" t="s">
        <v>2082</v>
      </c>
    </row>
    <row r="61" spans="1:2">
      <c r="A61" t="s">
        <v>1866</v>
      </c>
      <c r="B61" t="s">
        <v>2083</v>
      </c>
    </row>
    <row r="62" spans="1:2">
      <c r="A62" t="s">
        <v>583</v>
      </c>
      <c r="B62" t="s">
        <v>2080</v>
      </c>
    </row>
    <row r="63" spans="1:2">
      <c r="A63" t="s">
        <v>1872</v>
      </c>
      <c r="B63" t="s">
        <v>2083</v>
      </c>
    </row>
    <row r="64" spans="1:2">
      <c r="A64" t="s">
        <v>640</v>
      </c>
      <c r="B64" t="s">
        <v>2080</v>
      </c>
    </row>
    <row r="65" spans="1:2">
      <c r="A65" t="s">
        <v>586</v>
      </c>
      <c r="B65" t="s">
        <v>2082</v>
      </c>
    </row>
    <row r="66" spans="1:2">
      <c r="A66" t="s">
        <v>710</v>
      </c>
      <c r="B66" t="s">
        <v>2081</v>
      </c>
    </row>
    <row r="67" spans="1:2">
      <c r="A67" t="s">
        <v>1878</v>
      </c>
      <c r="B67" t="s">
        <v>2081</v>
      </c>
    </row>
    <row r="68" spans="1:2">
      <c r="A68" t="s">
        <v>591</v>
      </c>
      <c r="B68" t="s">
        <v>2082</v>
      </c>
    </row>
    <row r="69" spans="1:2">
      <c r="A69" t="s">
        <v>623</v>
      </c>
      <c r="B69" t="s">
        <v>2082</v>
      </c>
    </row>
    <row r="70" spans="1:2">
      <c r="A70" t="s">
        <v>601</v>
      </c>
      <c r="B70" t="s">
        <v>2080</v>
      </c>
    </row>
    <row r="71" spans="1:2">
      <c r="A71" t="s">
        <v>663</v>
      </c>
      <c r="B71" t="s">
        <v>2081</v>
      </c>
    </row>
    <row r="72" spans="1:2">
      <c r="A72" t="s">
        <v>647</v>
      </c>
      <c r="B72" t="s">
        <v>2082</v>
      </c>
    </row>
    <row r="73" spans="1:2">
      <c r="A73" t="s">
        <v>706</v>
      </c>
      <c r="B73" t="s">
        <v>2082</v>
      </c>
    </row>
    <row r="74" spans="1:2">
      <c r="A74" t="s">
        <v>697</v>
      </c>
      <c r="B74" t="s">
        <v>2080</v>
      </c>
    </row>
    <row r="75" spans="1:2">
      <c r="A75" t="s">
        <v>643</v>
      </c>
      <c r="B75" t="s">
        <v>2080</v>
      </c>
    </row>
    <row r="76" spans="1:2">
      <c r="A76" t="s">
        <v>637</v>
      </c>
      <c r="B76" t="s">
        <v>2080</v>
      </c>
    </row>
    <row r="77" spans="1:2">
      <c r="A77" t="s">
        <v>695</v>
      </c>
      <c r="B77" t="s">
        <v>2081</v>
      </c>
    </row>
    <row r="78" spans="1:2">
      <c r="A78" t="s">
        <v>700</v>
      </c>
      <c r="B78" t="s">
        <v>2080</v>
      </c>
    </row>
    <row r="79" spans="1:2">
      <c r="A79" t="s">
        <v>1893</v>
      </c>
      <c r="B79" t="s">
        <v>2084</v>
      </c>
    </row>
    <row r="80" spans="1:2">
      <c r="A80" t="s">
        <v>649</v>
      </c>
      <c r="B80" t="s">
        <v>2082</v>
      </c>
    </row>
    <row r="81" spans="1:2">
      <c r="A81" t="s">
        <v>1898</v>
      </c>
      <c r="B81" t="s">
        <v>2083</v>
      </c>
    </row>
    <row r="82" spans="1:2">
      <c r="A82" t="s">
        <v>1902</v>
      </c>
      <c r="B82" t="s">
        <v>2084</v>
      </c>
    </row>
    <row r="83" spans="1:2">
      <c r="A83" t="s">
        <v>629</v>
      </c>
      <c r="B83" t="s">
        <v>2080</v>
      </c>
    </row>
    <row r="84" spans="1:2">
      <c r="A84" t="s">
        <v>630</v>
      </c>
      <c r="B84" t="s">
        <v>2080</v>
      </c>
    </row>
    <row r="85" spans="1:2">
      <c r="A85" t="s">
        <v>1907</v>
      </c>
      <c r="B85" t="s">
        <v>2084</v>
      </c>
    </row>
    <row r="86" spans="1:2">
      <c r="A86" t="s">
        <v>671</v>
      </c>
      <c r="B86" t="s">
        <v>2080</v>
      </c>
    </row>
    <row r="87" spans="1:2">
      <c r="A87" t="s">
        <v>1911</v>
      </c>
      <c r="B87" t="s">
        <v>2081</v>
      </c>
    </row>
    <row r="88" spans="1:2">
      <c r="A88" t="s">
        <v>1914</v>
      </c>
      <c r="B88" t="s">
        <v>2081</v>
      </c>
    </row>
    <row r="89" spans="1:2">
      <c r="A89" t="s">
        <v>667</v>
      </c>
      <c r="B89" t="s">
        <v>2080</v>
      </c>
    </row>
    <row r="90" spans="1:2">
      <c r="A90" t="s">
        <v>638</v>
      </c>
      <c r="B90" t="s">
        <v>2084</v>
      </c>
    </row>
    <row r="91" spans="1:2">
      <c r="A91" t="s">
        <v>641</v>
      </c>
      <c r="B91" t="s">
        <v>2082</v>
      </c>
    </row>
    <row r="92" spans="1:2">
      <c r="A92" t="s">
        <v>1920</v>
      </c>
      <c r="B92" t="s">
        <v>2081</v>
      </c>
    </row>
    <row r="93" spans="1:2">
      <c r="A93" t="s">
        <v>688</v>
      </c>
      <c r="B93" t="s">
        <v>2082</v>
      </c>
    </row>
    <row r="94" spans="1:2">
      <c r="A94" t="s">
        <v>605</v>
      </c>
      <c r="B94" t="s">
        <v>2082</v>
      </c>
    </row>
    <row r="95" spans="1:2">
      <c r="A95" t="s">
        <v>1926</v>
      </c>
      <c r="B95" t="s">
        <v>2081</v>
      </c>
    </row>
    <row r="96" spans="1:2">
      <c r="A96" t="s">
        <v>628</v>
      </c>
      <c r="B96" t="s">
        <v>2080</v>
      </c>
    </row>
    <row r="97" spans="1:2">
      <c r="A97" t="s">
        <v>722</v>
      </c>
      <c r="B97" t="s">
        <v>2084</v>
      </c>
    </row>
    <row r="98" spans="1:2">
      <c r="A98" t="s">
        <v>681</v>
      </c>
      <c r="B98" t="s">
        <v>2080</v>
      </c>
    </row>
    <row r="99" spans="1:2">
      <c r="A99" t="s">
        <v>626</v>
      </c>
      <c r="B99" t="s">
        <v>2081</v>
      </c>
    </row>
    <row r="100" spans="1:2">
      <c r="A100" t="s">
        <v>709</v>
      </c>
      <c r="B100" t="s">
        <v>2081</v>
      </c>
    </row>
    <row r="101" spans="1:2">
      <c r="A101" t="s">
        <v>632</v>
      </c>
      <c r="B101" t="s">
        <v>2082</v>
      </c>
    </row>
    <row r="102" spans="1:2">
      <c r="A102" t="s">
        <v>1933</v>
      </c>
      <c r="B102" t="s">
        <v>2081</v>
      </c>
    </row>
    <row r="103" spans="1:2">
      <c r="A103" t="s">
        <v>592</v>
      </c>
      <c r="B103" t="s">
        <v>2081</v>
      </c>
    </row>
    <row r="104" spans="1:2">
      <c r="A104" t="s">
        <v>602</v>
      </c>
      <c r="B104" t="s">
        <v>2080</v>
      </c>
    </row>
    <row r="105" spans="1:2">
      <c r="A105" t="s">
        <v>677</v>
      </c>
      <c r="B105" t="s">
        <v>2080</v>
      </c>
    </row>
    <row r="106" spans="1:2">
      <c r="A106" t="s">
        <v>1939</v>
      </c>
      <c r="B106" t="s">
        <v>2083</v>
      </c>
    </row>
    <row r="107" spans="1:2">
      <c r="A107" t="s">
        <v>693</v>
      </c>
      <c r="B107" t="s">
        <v>2083</v>
      </c>
    </row>
    <row r="108" spans="1:2">
      <c r="A108" t="s">
        <v>639</v>
      </c>
      <c r="B108" t="s">
        <v>2080</v>
      </c>
    </row>
    <row r="109" spans="1:2">
      <c r="A109" t="s">
        <v>713</v>
      </c>
      <c r="B109" t="s">
        <v>2083</v>
      </c>
    </row>
    <row r="110" spans="1:2">
      <c r="A110" t="s">
        <v>594</v>
      </c>
      <c r="B110" t="s">
        <v>2082</v>
      </c>
    </row>
    <row r="111" spans="1:2">
      <c r="A111" t="s">
        <v>696</v>
      </c>
      <c r="B111" t="s">
        <v>2082</v>
      </c>
    </row>
    <row r="112" spans="1:2">
      <c r="A112" t="s">
        <v>668</v>
      </c>
      <c r="B112" t="s">
        <v>2082</v>
      </c>
    </row>
    <row r="113" spans="1:2">
      <c r="A113" t="s">
        <v>704</v>
      </c>
      <c r="B113" t="s">
        <v>2080</v>
      </c>
    </row>
    <row r="114" spans="1:2">
      <c r="A114" t="s">
        <v>666</v>
      </c>
      <c r="B114" t="s">
        <v>2082</v>
      </c>
    </row>
    <row r="115" spans="1:2">
      <c r="A115" t="s">
        <v>719</v>
      </c>
      <c r="B115" t="s">
        <v>2081</v>
      </c>
    </row>
    <row r="116" spans="1:2">
      <c r="A116" t="s">
        <v>633</v>
      </c>
      <c r="B116" t="s">
        <v>2081</v>
      </c>
    </row>
    <row r="117" spans="1:2">
      <c r="A117" t="s">
        <v>661</v>
      </c>
      <c r="B117" t="s">
        <v>2080</v>
      </c>
    </row>
    <row r="118" spans="1:2">
      <c r="A118" t="s">
        <v>675</v>
      </c>
      <c r="B118" t="s">
        <v>2083</v>
      </c>
    </row>
    <row r="119" spans="1:2">
      <c r="A119" t="s">
        <v>680</v>
      </c>
      <c r="B119" t="s">
        <v>2080</v>
      </c>
    </row>
    <row r="120" spans="1:2">
      <c r="A120" t="s">
        <v>588</v>
      </c>
      <c r="B120" t="s">
        <v>2080</v>
      </c>
    </row>
    <row r="121" spans="1:2">
      <c r="A121" t="s">
        <v>587</v>
      </c>
      <c r="B121" t="s">
        <v>2082</v>
      </c>
    </row>
    <row r="122" spans="1:2">
      <c r="A122" t="s">
        <v>686</v>
      </c>
      <c r="B122" t="s">
        <v>2080</v>
      </c>
    </row>
    <row r="123" spans="1:2">
      <c r="A123" t="s">
        <v>593</v>
      </c>
      <c r="B123" t="s">
        <v>2080</v>
      </c>
    </row>
    <row r="124" spans="1:2">
      <c r="A124" t="s">
        <v>692</v>
      </c>
      <c r="B124" t="s">
        <v>2084</v>
      </c>
    </row>
    <row r="125" spans="1:2">
      <c r="A125" t="s">
        <v>607</v>
      </c>
      <c r="B125" t="s">
        <v>2082</v>
      </c>
    </row>
    <row r="126" spans="1:2">
      <c r="A126" t="s">
        <v>1960</v>
      </c>
      <c r="B126" t="s">
        <v>2081</v>
      </c>
    </row>
    <row r="127" spans="1:2">
      <c r="A127" t="s">
        <v>660</v>
      </c>
      <c r="B127" t="s">
        <v>2082</v>
      </c>
    </row>
    <row r="128" spans="1:2">
      <c r="A128" t="s">
        <v>1964</v>
      </c>
      <c r="B128" t="s">
        <v>2081</v>
      </c>
    </row>
    <row r="129" spans="1:2">
      <c r="A129" t="s">
        <v>1967</v>
      </c>
      <c r="B129" t="s">
        <v>2083</v>
      </c>
    </row>
    <row r="130" spans="1:2">
      <c r="A130" t="s">
        <v>716</v>
      </c>
      <c r="B130" t="s">
        <v>2080</v>
      </c>
    </row>
    <row r="131" spans="1:2">
      <c r="A131" t="s">
        <v>673</v>
      </c>
      <c r="B131" t="s">
        <v>2081</v>
      </c>
    </row>
    <row r="132" spans="1:2">
      <c r="A132" t="s">
        <v>662</v>
      </c>
      <c r="B132" t="s">
        <v>2080</v>
      </c>
    </row>
    <row r="133" spans="1:2">
      <c r="A133" t="s">
        <v>670</v>
      </c>
      <c r="B133" t="s">
        <v>2080</v>
      </c>
    </row>
    <row r="134" spans="1:2">
      <c r="A134" t="s">
        <v>598</v>
      </c>
      <c r="B134" t="s">
        <v>2080</v>
      </c>
    </row>
    <row r="135" spans="1:2">
      <c r="A135" t="s">
        <v>658</v>
      </c>
      <c r="B135" t="s">
        <v>2082</v>
      </c>
    </row>
    <row r="136" spans="1:2">
      <c r="A136" t="s">
        <v>691</v>
      </c>
      <c r="B136" t="s">
        <v>2082</v>
      </c>
    </row>
    <row r="137" spans="1:2">
      <c r="A137" t="s">
        <v>1978</v>
      </c>
      <c r="B137" t="s">
        <v>2081</v>
      </c>
    </row>
    <row r="138" spans="1:2">
      <c r="A138" t="s">
        <v>1981</v>
      </c>
      <c r="B138" t="s">
        <v>2081</v>
      </c>
    </row>
    <row r="139" spans="1:2">
      <c r="A139" t="s">
        <v>621</v>
      </c>
      <c r="B139" t="s">
        <v>2080</v>
      </c>
    </row>
    <row r="140" spans="1:2">
      <c r="A140" t="s">
        <v>606</v>
      </c>
      <c r="B140" t="s">
        <v>2080</v>
      </c>
    </row>
    <row r="141" spans="1:2">
      <c r="A141" t="s">
        <v>600</v>
      </c>
      <c r="B141" t="s">
        <v>2082</v>
      </c>
    </row>
    <row r="142" spans="1:2">
      <c r="A142" t="s">
        <v>610</v>
      </c>
      <c r="B142" t="s">
        <v>2081</v>
      </c>
    </row>
    <row r="143" spans="1:2">
      <c r="A143" t="s">
        <v>624</v>
      </c>
      <c r="B143" t="s">
        <v>2080</v>
      </c>
    </row>
    <row r="144" spans="1:2">
      <c r="A144" t="s">
        <v>648</v>
      </c>
      <c r="B144" t="s">
        <v>2080</v>
      </c>
    </row>
    <row r="145" spans="1:2">
      <c r="A145" t="s">
        <v>1989</v>
      </c>
      <c r="B145" t="s">
        <v>2081</v>
      </c>
    </row>
    <row r="146" spans="1:2">
      <c r="A146" t="s">
        <v>620</v>
      </c>
      <c r="B146" t="s">
        <v>2080</v>
      </c>
    </row>
    <row r="147" spans="1:2">
      <c r="A147" t="s">
        <v>1994</v>
      </c>
      <c r="B147" t="s">
        <v>2081</v>
      </c>
    </row>
    <row r="148" spans="1:2">
      <c r="A148" t="s">
        <v>685</v>
      </c>
      <c r="B148" t="s">
        <v>2082</v>
      </c>
    </row>
    <row r="149" spans="1:2">
      <c r="A149" t="s">
        <v>646</v>
      </c>
      <c r="B149" t="s">
        <v>2080</v>
      </c>
    </row>
    <row r="150" spans="1:2">
      <c r="A150" t="s">
        <v>612</v>
      </c>
      <c r="B150" t="s">
        <v>2082</v>
      </c>
    </row>
    <row r="151" spans="1:2">
      <c r="A151" t="s">
        <v>636</v>
      </c>
      <c r="B151" t="s">
        <v>2080</v>
      </c>
    </row>
    <row r="152" spans="1:2">
      <c r="A152" t="s">
        <v>617</v>
      </c>
      <c r="B152" t="s">
        <v>2082</v>
      </c>
    </row>
    <row r="153" spans="1:2">
      <c r="A153" t="s">
        <v>724</v>
      </c>
      <c r="B153" t="s">
        <v>2084</v>
      </c>
    </row>
    <row r="154" spans="1:2">
      <c r="A154" t="s">
        <v>608</v>
      </c>
      <c r="B154" t="s">
        <v>2082</v>
      </c>
    </row>
    <row r="155" spans="1:2">
      <c r="A155" t="s">
        <v>653</v>
      </c>
      <c r="B155" t="s">
        <v>2080</v>
      </c>
    </row>
    <row r="156" spans="1:2">
      <c r="A156" t="s">
        <v>585</v>
      </c>
      <c r="B156" t="s">
        <v>2080</v>
      </c>
    </row>
    <row r="157" spans="1:2">
      <c r="A157" t="s">
        <v>2008</v>
      </c>
      <c r="B157" t="s">
        <v>2081</v>
      </c>
    </row>
    <row r="158" spans="1:2">
      <c r="A158" t="s">
        <v>698</v>
      </c>
      <c r="B158" t="s">
        <v>2082</v>
      </c>
    </row>
    <row r="159" spans="1:2">
      <c r="A159" t="s">
        <v>631</v>
      </c>
      <c r="B159" t="s">
        <v>2082</v>
      </c>
    </row>
    <row r="160" spans="1:2">
      <c r="A160" t="s">
        <v>659</v>
      </c>
      <c r="B160" t="s">
        <v>2080</v>
      </c>
    </row>
    <row r="161" spans="1:2">
      <c r="A161" t="s">
        <v>720</v>
      </c>
      <c r="B161" t="s">
        <v>2083</v>
      </c>
    </row>
    <row r="162" spans="1:2">
      <c r="A162" t="s">
        <v>582</v>
      </c>
      <c r="B162" t="s">
        <v>2082</v>
      </c>
    </row>
    <row r="163" spans="1:2">
      <c r="A163" t="s">
        <v>625</v>
      </c>
      <c r="B163" t="s">
        <v>2080</v>
      </c>
    </row>
    <row r="164" spans="1:2">
      <c r="A164" t="s">
        <v>2016</v>
      </c>
      <c r="B164" t="s">
        <v>2081</v>
      </c>
    </row>
    <row r="165" spans="1:2">
      <c r="A165" t="s">
        <v>2019</v>
      </c>
      <c r="B165" t="s">
        <v>2083</v>
      </c>
    </row>
    <row r="166" spans="1:2">
      <c r="A166" t="s">
        <v>683</v>
      </c>
      <c r="B166" t="s">
        <v>2082</v>
      </c>
    </row>
    <row r="167" spans="1:2">
      <c r="A167" t="s">
        <v>678</v>
      </c>
      <c r="B167" t="s">
        <v>2082</v>
      </c>
    </row>
    <row r="168" spans="1:2">
      <c r="A168" t="s">
        <v>699</v>
      </c>
      <c r="B168" t="s">
        <v>2080</v>
      </c>
    </row>
    <row r="169" spans="1:2">
      <c r="A169" t="s">
        <v>590</v>
      </c>
      <c r="B169" t="s">
        <v>2082</v>
      </c>
    </row>
    <row r="170" spans="1:2">
      <c r="A170" t="s">
        <v>609</v>
      </c>
      <c r="B170" t="s">
        <v>2080</v>
      </c>
    </row>
    <row r="171" spans="1:2">
      <c r="A171" t="s">
        <v>711</v>
      </c>
      <c r="B171" t="s">
        <v>2080</v>
      </c>
    </row>
    <row r="172" spans="1:2">
      <c r="A172" t="s">
        <v>2030</v>
      </c>
      <c r="B172" t="s">
        <v>2083</v>
      </c>
    </row>
    <row r="173" spans="1:2">
      <c r="A173" t="s">
        <v>687</v>
      </c>
      <c r="B173" t="s">
        <v>2082</v>
      </c>
    </row>
    <row r="174" spans="1:2">
      <c r="A174" t="s">
        <v>634</v>
      </c>
      <c r="B174" t="s">
        <v>2082</v>
      </c>
    </row>
    <row r="175" spans="1:2">
      <c r="A175" t="s">
        <v>596</v>
      </c>
      <c r="B175" t="s">
        <v>2080</v>
      </c>
    </row>
    <row r="176" spans="1:2">
      <c r="A176" t="s">
        <v>615</v>
      </c>
      <c r="B176" t="s">
        <v>2083</v>
      </c>
    </row>
    <row r="177" spans="1:2">
      <c r="A177" t="s">
        <v>655</v>
      </c>
      <c r="B177" t="s">
        <v>2083</v>
      </c>
    </row>
    <row r="178" spans="1:2">
      <c r="A178" t="s">
        <v>2037</v>
      </c>
      <c r="B178" t="s">
        <v>2083</v>
      </c>
    </row>
    <row r="179" spans="1:2">
      <c r="A179" t="s">
        <v>689</v>
      </c>
      <c r="B179" t="s">
        <v>2084</v>
      </c>
    </row>
    <row r="180" spans="1:2">
      <c r="A180" t="s">
        <v>721</v>
      </c>
      <c r="B180" t="s">
        <v>2083</v>
      </c>
    </row>
    <row r="181" spans="1:2">
      <c r="A181" t="s">
        <v>645</v>
      </c>
      <c r="B181" t="s">
        <v>2082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5670-5DB9-4C42-8653-D47487C58B6E}">
  <dimension ref="A1:R145"/>
  <sheetViews>
    <sheetView workbookViewId="0">
      <selection activeCell="A107" sqref="A1:A1048576"/>
    </sheetView>
  </sheetViews>
  <sheetFormatPr baseColWidth="10" defaultRowHeight="15"/>
  <sheetData>
    <row r="1" spans="1:18">
      <c r="A1" t="s">
        <v>0</v>
      </c>
      <c r="B1" s="5" t="s">
        <v>581</v>
      </c>
      <c r="C1" s="15" t="s">
        <v>725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433</v>
      </c>
      <c r="N1" s="2" t="s">
        <v>436</v>
      </c>
      <c r="O1" s="2" t="s">
        <v>437</v>
      </c>
    </row>
    <row r="2" spans="1:18">
      <c r="A2" t="s">
        <v>361</v>
      </c>
      <c r="B2" s="3" t="s">
        <v>505</v>
      </c>
      <c r="C2" s="18" t="s">
        <v>631</v>
      </c>
      <c r="D2" s="3" t="s">
        <v>11</v>
      </c>
      <c r="E2" s="3" t="s">
        <v>12</v>
      </c>
      <c r="F2" s="4">
        <v>1</v>
      </c>
      <c r="G2" s="3" t="s">
        <v>13</v>
      </c>
      <c r="H2" s="3" t="s">
        <v>362</v>
      </c>
      <c r="I2" s="3" t="s">
        <v>15</v>
      </c>
      <c r="J2" s="3" t="s">
        <v>174</v>
      </c>
      <c r="K2" s="3" t="s">
        <v>22</v>
      </c>
      <c r="L2" s="3" t="s">
        <v>62</v>
      </c>
      <c r="M2" s="4" t="s">
        <v>434</v>
      </c>
      <c r="N2" s="4">
        <v>1</v>
      </c>
      <c r="O2" s="1">
        <v>1</v>
      </c>
    </row>
    <row r="3" spans="1:18">
      <c r="A3" t="s">
        <v>114</v>
      </c>
      <c r="B3" s="3" t="s">
        <v>554</v>
      </c>
      <c r="C3" s="18" t="s">
        <v>717</v>
      </c>
      <c r="D3" s="3" t="s">
        <v>39</v>
      </c>
      <c r="E3" s="3" t="s">
        <v>12</v>
      </c>
      <c r="F3" s="4">
        <v>1</v>
      </c>
      <c r="G3" s="3" t="s">
        <v>13</v>
      </c>
      <c r="H3" s="3" t="s">
        <v>115</v>
      </c>
      <c r="I3" s="3" t="s">
        <v>15</v>
      </c>
      <c r="J3" s="3" t="s">
        <v>116</v>
      </c>
      <c r="K3" s="3" t="s">
        <v>117</v>
      </c>
      <c r="L3" s="3" t="s">
        <v>74</v>
      </c>
      <c r="M3" s="4" t="s">
        <v>434</v>
      </c>
      <c r="N3" s="4">
        <v>2</v>
      </c>
      <c r="O3" s="1">
        <v>1</v>
      </c>
    </row>
    <row r="4" spans="1:18">
      <c r="A4" t="s">
        <v>187</v>
      </c>
      <c r="B4" s="3" t="s">
        <v>558</v>
      </c>
      <c r="C4" s="18" t="s">
        <v>677</v>
      </c>
      <c r="D4" s="3" t="s">
        <v>11</v>
      </c>
      <c r="E4" s="3" t="s">
        <v>12</v>
      </c>
      <c r="F4" s="4">
        <v>1</v>
      </c>
      <c r="G4" s="3" t="s">
        <v>13</v>
      </c>
      <c r="H4" s="3" t="s">
        <v>188</v>
      </c>
      <c r="I4" s="3" t="s">
        <v>15</v>
      </c>
      <c r="J4" s="3" t="s">
        <v>189</v>
      </c>
      <c r="K4" s="3" t="s">
        <v>22</v>
      </c>
      <c r="L4" s="3" t="s">
        <v>42</v>
      </c>
      <c r="M4" s="4" t="s">
        <v>434</v>
      </c>
      <c r="N4" s="4">
        <v>3</v>
      </c>
      <c r="O4" s="1">
        <v>1</v>
      </c>
    </row>
    <row r="5" spans="1:18">
      <c r="A5" t="s">
        <v>33</v>
      </c>
      <c r="B5" s="3" t="s">
        <v>577</v>
      </c>
      <c r="C5" s="18" t="s">
        <v>598</v>
      </c>
      <c r="D5" s="3" t="s">
        <v>11</v>
      </c>
      <c r="E5" s="3" t="s">
        <v>12</v>
      </c>
      <c r="F5" s="4">
        <v>1</v>
      </c>
      <c r="G5" s="3" t="s">
        <v>13</v>
      </c>
      <c r="H5" s="3" t="s">
        <v>34</v>
      </c>
      <c r="I5" s="3" t="s">
        <v>15</v>
      </c>
      <c r="J5" s="3" t="s">
        <v>35</v>
      </c>
      <c r="K5" s="3" t="s">
        <v>36</v>
      </c>
      <c r="L5" s="3" t="s">
        <v>37</v>
      </c>
      <c r="M5" s="4" t="s">
        <v>434</v>
      </c>
      <c r="N5" s="4">
        <v>4</v>
      </c>
      <c r="O5" s="1">
        <v>1</v>
      </c>
    </row>
    <row r="6" spans="1:18">
      <c r="A6" t="s">
        <v>230</v>
      </c>
      <c r="B6" s="3" t="s">
        <v>468</v>
      </c>
      <c r="C6" s="18" t="s">
        <v>706</v>
      </c>
      <c r="D6" s="3" t="s">
        <v>11</v>
      </c>
      <c r="E6" s="3" t="s">
        <v>12</v>
      </c>
      <c r="F6" s="4">
        <v>1</v>
      </c>
      <c r="G6" s="3" t="s">
        <v>13</v>
      </c>
      <c r="H6" s="3" t="s">
        <v>231</v>
      </c>
      <c r="I6" s="3" t="s">
        <v>15</v>
      </c>
      <c r="J6" s="3" t="s">
        <v>214</v>
      </c>
      <c r="K6" s="3" t="s">
        <v>36</v>
      </c>
      <c r="L6" s="3" t="s">
        <v>62</v>
      </c>
      <c r="M6" s="4" t="s">
        <v>434</v>
      </c>
      <c r="N6" s="4">
        <v>5</v>
      </c>
      <c r="O6" s="1">
        <v>1</v>
      </c>
    </row>
    <row r="7" spans="1:18">
      <c r="A7" t="s">
        <v>98</v>
      </c>
      <c r="B7" s="3" t="s">
        <v>483</v>
      </c>
      <c r="C7" s="18" t="s">
        <v>606</v>
      </c>
      <c r="D7" s="3" t="s">
        <v>11</v>
      </c>
      <c r="E7" s="3" t="s">
        <v>12</v>
      </c>
      <c r="F7" s="4">
        <v>1</v>
      </c>
      <c r="G7" s="3" t="s">
        <v>13</v>
      </c>
      <c r="H7" s="3" t="s">
        <v>99</v>
      </c>
      <c r="I7" s="3" t="s">
        <v>15</v>
      </c>
      <c r="J7" s="3" t="s">
        <v>100</v>
      </c>
      <c r="K7" s="3" t="s">
        <v>36</v>
      </c>
      <c r="L7" s="3" t="s">
        <v>101</v>
      </c>
      <c r="M7" s="4" t="s">
        <v>434</v>
      </c>
      <c r="N7" s="4">
        <v>6</v>
      </c>
      <c r="O7" s="1">
        <v>1</v>
      </c>
    </row>
    <row r="8" spans="1:18">
      <c r="A8" t="s">
        <v>247</v>
      </c>
      <c r="B8" s="3" t="s">
        <v>441</v>
      </c>
      <c r="C8" s="18" t="s">
        <v>664</v>
      </c>
      <c r="D8" s="3" t="s">
        <v>11</v>
      </c>
      <c r="E8" s="3" t="s">
        <v>12</v>
      </c>
      <c r="F8" s="4">
        <v>1</v>
      </c>
      <c r="G8" s="3" t="s">
        <v>13</v>
      </c>
      <c r="H8" s="3" t="s">
        <v>248</v>
      </c>
      <c r="I8" s="3" t="s">
        <v>15</v>
      </c>
      <c r="J8" s="3" t="s">
        <v>174</v>
      </c>
      <c r="K8" s="3" t="s">
        <v>117</v>
      </c>
      <c r="L8" s="3" t="s">
        <v>62</v>
      </c>
      <c r="M8" s="4" t="s">
        <v>434</v>
      </c>
      <c r="N8" s="4">
        <v>7</v>
      </c>
      <c r="O8" s="1">
        <v>1</v>
      </c>
    </row>
    <row r="9" spans="1:18">
      <c r="A9" t="s">
        <v>339</v>
      </c>
      <c r="B9" s="3" t="s">
        <v>499</v>
      </c>
      <c r="C9" s="18" t="s">
        <v>624</v>
      </c>
      <c r="D9" s="3" t="s">
        <v>11</v>
      </c>
      <c r="E9" s="3" t="s">
        <v>12</v>
      </c>
      <c r="F9" s="4">
        <v>1</v>
      </c>
      <c r="G9" s="3" t="s">
        <v>13</v>
      </c>
      <c r="H9" s="3" t="s">
        <v>340</v>
      </c>
      <c r="I9" s="3" t="s">
        <v>15</v>
      </c>
      <c r="J9" s="3" t="s">
        <v>194</v>
      </c>
      <c r="K9" s="3" t="s">
        <v>117</v>
      </c>
      <c r="L9" s="3" t="s">
        <v>32</v>
      </c>
      <c r="M9" s="4" t="s">
        <v>434</v>
      </c>
      <c r="N9" s="4">
        <v>8</v>
      </c>
      <c r="O9" s="1">
        <v>1</v>
      </c>
      <c r="R9" t="s">
        <v>272</v>
      </c>
    </row>
    <row r="10" spans="1:18">
      <c r="A10" t="s">
        <v>157</v>
      </c>
      <c r="B10" s="3" t="s">
        <v>447</v>
      </c>
      <c r="C10" s="18" t="s">
        <v>719</v>
      </c>
      <c r="D10" s="3" t="s">
        <v>39</v>
      </c>
      <c r="E10" s="3" t="s">
        <v>12</v>
      </c>
      <c r="F10" s="4">
        <v>1</v>
      </c>
      <c r="G10" s="3" t="s">
        <v>13</v>
      </c>
      <c r="H10" s="3" t="s">
        <v>158</v>
      </c>
      <c r="I10" s="3" t="s">
        <v>15</v>
      </c>
      <c r="J10" s="3" t="s">
        <v>159</v>
      </c>
      <c r="K10" s="3" t="s">
        <v>53</v>
      </c>
      <c r="L10" s="3" t="s">
        <v>131</v>
      </c>
      <c r="M10" s="4" t="s">
        <v>434</v>
      </c>
      <c r="N10" s="4">
        <v>10</v>
      </c>
      <c r="O10" s="1">
        <v>2</v>
      </c>
    </row>
    <row r="11" spans="1:18">
      <c r="A11" t="s">
        <v>222</v>
      </c>
      <c r="B11" s="3" t="s">
        <v>451</v>
      </c>
      <c r="C11" s="18" t="s">
        <v>675</v>
      </c>
      <c r="D11" s="3" t="s">
        <v>39</v>
      </c>
      <c r="E11" s="3" t="s">
        <v>12</v>
      </c>
      <c r="F11" s="4">
        <v>1</v>
      </c>
      <c r="G11" s="3" t="s">
        <v>13</v>
      </c>
      <c r="H11" s="3" t="s">
        <v>223</v>
      </c>
      <c r="I11" s="3" t="s">
        <v>15</v>
      </c>
      <c r="J11" s="3" t="s">
        <v>31</v>
      </c>
      <c r="K11" s="3" t="s">
        <v>31</v>
      </c>
      <c r="L11" s="3" t="s">
        <v>198</v>
      </c>
      <c r="M11" s="4" t="s">
        <v>434</v>
      </c>
      <c r="N11" s="4">
        <v>11</v>
      </c>
      <c r="O11" s="1">
        <v>2</v>
      </c>
    </row>
    <row r="12" spans="1:18">
      <c r="A12" t="s">
        <v>268</v>
      </c>
      <c r="B12" s="3" t="s">
        <v>564</v>
      </c>
      <c r="C12" s="18" t="s">
        <v>690</v>
      </c>
      <c r="D12" s="3" t="s">
        <v>39</v>
      </c>
      <c r="E12" s="3" t="s">
        <v>12</v>
      </c>
      <c r="F12" s="4">
        <v>1</v>
      </c>
      <c r="G12" s="3" t="s">
        <v>13</v>
      </c>
      <c r="H12" s="3" t="s">
        <v>269</v>
      </c>
      <c r="I12" s="3" t="s">
        <v>15</v>
      </c>
      <c r="J12" s="3" t="s">
        <v>270</v>
      </c>
      <c r="K12" s="3" t="s">
        <v>22</v>
      </c>
      <c r="L12" s="3" t="s">
        <v>271</v>
      </c>
      <c r="M12" s="4" t="s">
        <v>434</v>
      </c>
      <c r="N12" s="4">
        <v>12</v>
      </c>
      <c r="O12" s="1">
        <v>2</v>
      </c>
    </row>
    <row r="13" spans="1:18">
      <c r="A13" t="s">
        <v>195</v>
      </c>
      <c r="B13" s="3" t="s">
        <v>502</v>
      </c>
      <c r="C13" s="18" t="s">
        <v>701</v>
      </c>
      <c r="D13" s="3" t="s">
        <v>11</v>
      </c>
      <c r="E13" s="3" t="s">
        <v>12</v>
      </c>
      <c r="F13" s="4">
        <v>1</v>
      </c>
      <c r="G13" s="3" t="s">
        <v>13</v>
      </c>
      <c r="H13" s="3" t="s">
        <v>196</v>
      </c>
      <c r="I13" s="3" t="s">
        <v>15</v>
      </c>
      <c r="J13" s="3" t="s">
        <v>26</v>
      </c>
      <c r="K13" s="3" t="s">
        <v>197</v>
      </c>
      <c r="L13" s="3" t="s">
        <v>198</v>
      </c>
      <c r="M13" s="4" t="s">
        <v>434</v>
      </c>
      <c r="N13" s="4">
        <v>13</v>
      </c>
      <c r="O13" s="1">
        <v>2</v>
      </c>
    </row>
    <row r="14" spans="1:18">
      <c r="A14" t="s">
        <v>372</v>
      </c>
      <c r="B14" s="3" t="s">
        <v>496</v>
      </c>
      <c r="C14" s="18" t="s">
        <v>603</v>
      </c>
      <c r="D14" s="3" t="s">
        <v>11</v>
      </c>
      <c r="E14" s="3" t="s">
        <v>12</v>
      </c>
      <c r="F14" s="4">
        <v>1</v>
      </c>
      <c r="G14" s="3" t="s">
        <v>13</v>
      </c>
      <c r="H14" s="3" t="s">
        <v>373</v>
      </c>
      <c r="I14" s="3" t="s">
        <v>15</v>
      </c>
      <c r="J14" s="3" t="s">
        <v>374</v>
      </c>
      <c r="K14" s="3" t="s">
        <v>22</v>
      </c>
      <c r="L14" s="3" t="s">
        <v>27</v>
      </c>
      <c r="M14" s="4" t="s">
        <v>434</v>
      </c>
      <c r="N14" s="4">
        <v>14</v>
      </c>
      <c r="O14" s="1">
        <v>2</v>
      </c>
    </row>
    <row r="15" spans="1:18">
      <c r="A15" t="s">
        <v>281</v>
      </c>
      <c r="B15" s="3" t="s">
        <v>573</v>
      </c>
      <c r="C15" s="18" t="s">
        <v>609</v>
      </c>
      <c r="D15" s="3" t="s">
        <v>11</v>
      </c>
      <c r="E15" s="3" t="s">
        <v>12</v>
      </c>
      <c r="F15" s="4">
        <v>1</v>
      </c>
      <c r="G15" s="3" t="s">
        <v>13</v>
      </c>
      <c r="H15" s="3" t="s">
        <v>282</v>
      </c>
      <c r="I15" s="3" t="s">
        <v>15</v>
      </c>
      <c r="J15" s="3" t="s">
        <v>283</v>
      </c>
      <c r="K15" s="3" t="s">
        <v>58</v>
      </c>
      <c r="L15" s="3" t="s">
        <v>32</v>
      </c>
      <c r="M15" s="4" t="s">
        <v>434</v>
      </c>
      <c r="N15" s="4">
        <v>15</v>
      </c>
      <c r="O15" s="1">
        <v>2</v>
      </c>
    </row>
    <row r="16" spans="1:18">
      <c r="A16" t="s">
        <v>284</v>
      </c>
      <c r="B16" s="3" t="s">
        <v>523</v>
      </c>
      <c r="C16" s="18" t="s">
        <v>682</v>
      </c>
      <c r="D16" s="3" t="s">
        <v>11</v>
      </c>
      <c r="E16" s="3" t="s">
        <v>12</v>
      </c>
      <c r="F16" s="4">
        <v>1</v>
      </c>
      <c r="G16" s="3" t="s">
        <v>13</v>
      </c>
      <c r="H16" s="3" t="s">
        <v>285</v>
      </c>
      <c r="I16" s="3" t="s">
        <v>15</v>
      </c>
      <c r="J16" s="3" t="s">
        <v>286</v>
      </c>
      <c r="K16" s="3" t="s">
        <v>22</v>
      </c>
      <c r="L16" s="3" t="s">
        <v>23</v>
      </c>
      <c r="M16" s="4" t="s">
        <v>434</v>
      </c>
      <c r="N16" s="4">
        <v>16</v>
      </c>
      <c r="O16" s="1">
        <v>2</v>
      </c>
    </row>
    <row r="17" spans="1:15">
      <c r="A17" t="s">
        <v>366</v>
      </c>
      <c r="B17" s="3" t="s">
        <v>522</v>
      </c>
      <c r="C17" s="18" t="s">
        <v>688</v>
      </c>
      <c r="D17" s="3" t="s">
        <v>11</v>
      </c>
      <c r="E17" s="3" t="s">
        <v>12</v>
      </c>
      <c r="F17" s="4">
        <v>1</v>
      </c>
      <c r="G17" s="3" t="s">
        <v>13</v>
      </c>
      <c r="H17" s="3" t="s">
        <v>367</v>
      </c>
      <c r="I17" s="3" t="s">
        <v>15</v>
      </c>
      <c r="J17" s="3" t="s">
        <v>368</v>
      </c>
      <c r="K17" s="3" t="s">
        <v>117</v>
      </c>
      <c r="L17" s="3" t="s">
        <v>62</v>
      </c>
      <c r="M17" s="4" t="s">
        <v>434</v>
      </c>
      <c r="N17" s="4">
        <v>17</v>
      </c>
      <c r="O17" s="1">
        <v>2</v>
      </c>
    </row>
    <row r="18" spans="1:15">
      <c r="A18" t="s">
        <v>266</v>
      </c>
      <c r="B18" s="3" t="s">
        <v>527</v>
      </c>
      <c r="C18" s="18" t="s">
        <v>720</v>
      </c>
      <c r="D18" s="3" t="s">
        <v>39</v>
      </c>
      <c r="E18" s="3" t="s">
        <v>12</v>
      </c>
      <c r="F18" s="4">
        <v>1</v>
      </c>
      <c r="G18" s="3" t="s">
        <v>13</v>
      </c>
      <c r="H18" s="3" t="s">
        <v>267</v>
      </c>
      <c r="I18" s="3" t="s">
        <v>15</v>
      </c>
      <c r="J18" s="3" t="s">
        <v>197</v>
      </c>
      <c r="K18" s="3" t="s">
        <v>22</v>
      </c>
      <c r="L18" s="3" t="s">
        <v>150</v>
      </c>
      <c r="M18" s="4" t="s">
        <v>434</v>
      </c>
      <c r="N18" s="4">
        <v>19</v>
      </c>
      <c r="O18" s="1">
        <v>3</v>
      </c>
    </row>
    <row r="19" spans="1:15">
      <c r="A19" t="s">
        <v>321</v>
      </c>
      <c r="B19" s="3" t="s">
        <v>525</v>
      </c>
      <c r="C19" s="18" t="s">
        <v>697</v>
      </c>
      <c r="D19" s="3" t="s">
        <v>11</v>
      </c>
      <c r="E19" s="3" t="s">
        <v>12</v>
      </c>
      <c r="F19" s="4">
        <v>1</v>
      </c>
      <c r="G19" s="3" t="s">
        <v>13</v>
      </c>
      <c r="H19" s="3" t="s">
        <v>322</v>
      </c>
      <c r="I19" s="3" t="s">
        <v>15</v>
      </c>
      <c r="J19" s="3" t="s">
        <v>61</v>
      </c>
      <c r="K19" s="3" t="s">
        <v>17</v>
      </c>
      <c r="L19" s="3" t="s">
        <v>260</v>
      </c>
      <c r="M19" s="4" t="s">
        <v>434</v>
      </c>
      <c r="N19" s="4">
        <v>20</v>
      </c>
      <c r="O19" s="1">
        <v>3</v>
      </c>
    </row>
    <row r="20" spans="1:15">
      <c r="A20" t="s">
        <v>343</v>
      </c>
      <c r="B20" s="3" t="s">
        <v>570</v>
      </c>
      <c r="C20" s="18" t="s">
        <v>645</v>
      </c>
      <c r="D20" s="3" t="s">
        <v>11</v>
      </c>
      <c r="E20" s="3" t="s">
        <v>12</v>
      </c>
      <c r="F20" s="4">
        <v>1</v>
      </c>
      <c r="G20" s="3" t="s">
        <v>13</v>
      </c>
      <c r="H20" s="3" t="s">
        <v>344</v>
      </c>
      <c r="I20" s="3" t="s">
        <v>15</v>
      </c>
      <c r="J20" s="3" t="s">
        <v>345</v>
      </c>
      <c r="K20" s="3" t="s">
        <v>36</v>
      </c>
      <c r="L20" s="3" t="s">
        <v>62</v>
      </c>
      <c r="M20" s="4" t="s">
        <v>434</v>
      </c>
      <c r="N20" s="4">
        <v>21</v>
      </c>
      <c r="O20" s="1">
        <v>3</v>
      </c>
    </row>
    <row r="21" spans="1:15">
      <c r="A21" t="s">
        <v>341</v>
      </c>
      <c r="B21" s="3" t="s">
        <v>571</v>
      </c>
      <c r="C21" s="18" t="s">
        <v>622</v>
      </c>
      <c r="D21" s="3" t="s">
        <v>11</v>
      </c>
      <c r="E21" s="3" t="s">
        <v>12</v>
      </c>
      <c r="F21" s="4">
        <v>1</v>
      </c>
      <c r="G21" s="3" t="s">
        <v>13</v>
      </c>
      <c r="H21" s="3" t="s">
        <v>342</v>
      </c>
      <c r="I21" s="3" t="s">
        <v>15</v>
      </c>
      <c r="J21" s="3" t="s">
        <v>186</v>
      </c>
      <c r="K21" s="3" t="s">
        <v>49</v>
      </c>
      <c r="L21" s="3" t="s">
        <v>79</v>
      </c>
      <c r="M21" s="4" t="s">
        <v>434</v>
      </c>
      <c r="N21" s="4">
        <v>22</v>
      </c>
      <c r="O21" s="1">
        <v>3</v>
      </c>
    </row>
    <row r="22" spans="1:15">
      <c r="A22" t="s">
        <v>147</v>
      </c>
      <c r="B22" s="3" t="s">
        <v>529</v>
      </c>
      <c r="C22" s="18" t="s">
        <v>610</v>
      </c>
      <c r="D22" s="3" t="s">
        <v>39</v>
      </c>
      <c r="E22" s="3" t="s">
        <v>12</v>
      </c>
      <c r="F22" s="4">
        <v>1</v>
      </c>
      <c r="G22" s="3" t="s">
        <v>13</v>
      </c>
      <c r="H22" s="3" t="s">
        <v>148</v>
      </c>
      <c r="I22" s="3" t="s">
        <v>15</v>
      </c>
      <c r="J22" s="3" t="s">
        <v>149</v>
      </c>
      <c r="K22" s="3" t="s">
        <v>83</v>
      </c>
      <c r="L22" s="3" t="s">
        <v>150</v>
      </c>
      <c r="M22" s="4" t="s">
        <v>434</v>
      </c>
      <c r="N22" s="4">
        <v>23</v>
      </c>
      <c r="O22" s="1">
        <v>3</v>
      </c>
    </row>
    <row r="23" spans="1:15">
      <c r="A23" t="s">
        <v>235</v>
      </c>
      <c r="B23" s="3" t="s">
        <v>556</v>
      </c>
      <c r="C23" s="18" t="s">
        <v>666</v>
      </c>
      <c r="D23" s="3" t="s">
        <v>11</v>
      </c>
      <c r="E23" s="3" t="s">
        <v>12</v>
      </c>
      <c r="F23" s="4">
        <v>1</v>
      </c>
      <c r="G23" s="3" t="s">
        <v>13</v>
      </c>
      <c r="H23" s="3" t="s">
        <v>236</v>
      </c>
      <c r="I23" s="3" t="s">
        <v>15</v>
      </c>
      <c r="J23" s="3" t="s">
        <v>237</v>
      </c>
      <c r="K23" s="3" t="s">
        <v>22</v>
      </c>
      <c r="L23" s="3" t="s">
        <v>42</v>
      </c>
      <c r="M23" s="4" t="s">
        <v>434</v>
      </c>
      <c r="N23" s="4">
        <v>24</v>
      </c>
      <c r="O23" s="1">
        <v>3</v>
      </c>
    </row>
    <row r="24" spans="1:15">
      <c r="A24" t="s">
        <v>363</v>
      </c>
      <c r="B24" s="3" t="s">
        <v>504</v>
      </c>
      <c r="C24" s="18" t="s">
        <v>595</v>
      </c>
      <c r="D24" s="3" t="s">
        <v>11</v>
      </c>
      <c r="E24" s="3" t="s">
        <v>12</v>
      </c>
      <c r="F24" s="4">
        <v>1</v>
      </c>
      <c r="G24" s="3" t="s">
        <v>13</v>
      </c>
      <c r="H24" s="3" t="s">
        <v>88</v>
      </c>
      <c r="I24" s="3" t="s">
        <v>15</v>
      </c>
      <c r="J24" s="3" t="s">
        <v>174</v>
      </c>
      <c r="K24" s="3" t="s">
        <v>49</v>
      </c>
      <c r="L24" s="3" t="s">
        <v>150</v>
      </c>
      <c r="M24" s="4" t="s">
        <v>434</v>
      </c>
      <c r="N24" s="4">
        <v>25</v>
      </c>
      <c r="O24" s="1">
        <v>3</v>
      </c>
    </row>
    <row r="25" spans="1:15">
      <c r="A25" t="s">
        <v>71</v>
      </c>
      <c r="B25" s="3" t="s">
        <v>488</v>
      </c>
      <c r="C25" s="18" t="s">
        <v>614</v>
      </c>
      <c r="D25" s="3" t="s">
        <v>11</v>
      </c>
      <c r="E25" s="3" t="s">
        <v>12</v>
      </c>
      <c r="F25" s="4">
        <v>1</v>
      </c>
      <c r="G25" s="3" t="s">
        <v>13</v>
      </c>
      <c r="H25" s="3" t="s">
        <v>72</v>
      </c>
      <c r="I25" s="3" t="s">
        <v>15</v>
      </c>
      <c r="J25" s="3" t="s">
        <v>73</v>
      </c>
      <c r="K25" s="3" t="s">
        <v>49</v>
      </c>
      <c r="L25" s="3" t="s">
        <v>74</v>
      </c>
      <c r="M25" s="4" t="s">
        <v>434</v>
      </c>
      <c r="N25" s="4">
        <v>26</v>
      </c>
      <c r="O25" s="1">
        <v>3</v>
      </c>
    </row>
    <row r="26" spans="1:15">
      <c r="A26" t="s">
        <v>232</v>
      </c>
      <c r="B26" s="3" t="s">
        <v>508</v>
      </c>
      <c r="C26" s="18" t="s">
        <v>651</v>
      </c>
      <c r="D26" s="3" t="s">
        <v>11</v>
      </c>
      <c r="E26" s="3" t="s">
        <v>12</v>
      </c>
      <c r="F26" s="4">
        <v>1</v>
      </c>
      <c r="G26" s="3" t="s">
        <v>13</v>
      </c>
      <c r="H26" s="3" t="s">
        <v>233</v>
      </c>
      <c r="I26" s="3" t="s">
        <v>15</v>
      </c>
      <c r="J26" s="3" t="s">
        <v>234</v>
      </c>
      <c r="K26" s="3" t="s">
        <v>49</v>
      </c>
      <c r="L26" s="3" t="s">
        <v>74</v>
      </c>
      <c r="M26" s="4" t="s">
        <v>434</v>
      </c>
      <c r="N26" s="4">
        <v>28</v>
      </c>
      <c r="O26" s="1">
        <v>4</v>
      </c>
    </row>
    <row r="27" spans="1:15">
      <c r="A27" t="s">
        <v>243</v>
      </c>
      <c r="B27" s="3" t="s">
        <v>460</v>
      </c>
      <c r="C27" s="18" t="s">
        <v>678</v>
      </c>
      <c r="D27" s="3" t="s">
        <v>11</v>
      </c>
      <c r="E27" s="3" t="s">
        <v>12</v>
      </c>
      <c r="F27" s="4">
        <v>1</v>
      </c>
      <c r="G27" s="3" t="s">
        <v>13</v>
      </c>
      <c r="H27" s="3" t="s">
        <v>244</v>
      </c>
      <c r="I27" s="3" t="s">
        <v>15</v>
      </c>
      <c r="J27" s="3" t="s">
        <v>162</v>
      </c>
      <c r="K27" s="3" t="s">
        <v>36</v>
      </c>
      <c r="L27" s="3" t="s">
        <v>23</v>
      </c>
      <c r="M27" s="4" t="s">
        <v>434</v>
      </c>
      <c r="N27" s="4">
        <v>29</v>
      </c>
      <c r="O27" s="1">
        <v>4</v>
      </c>
    </row>
    <row r="28" spans="1:15">
      <c r="A28" t="s">
        <v>351</v>
      </c>
      <c r="B28" s="3" t="s">
        <v>548</v>
      </c>
      <c r="C28" s="18" t="s">
        <v>615</v>
      </c>
      <c r="D28" s="3" t="s">
        <v>39</v>
      </c>
      <c r="E28" s="3" t="s">
        <v>12</v>
      </c>
      <c r="F28" s="4">
        <v>1</v>
      </c>
      <c r="G28" s="3" t="s">
        <v>13</v>
      </c>
      <c r="H28" s="3" t="s">
        <v>352</v>
      </c>
      <c r="I28" s="3" t="s">
        <v>15</v>
      </c>
      <c r="J28" s="3" t="s">
        <v>337</v>
      </c>
      <c r="K28" s="3" t="s">
        <v>58</v>
      </c>
      <c r="L28" s="3" t="s">
        <v>353</v>
      </c>
      <c r="M28" s="4" t="s">
        <v>434</v>
      </c>
      <c r="N28" s="4">
        <v>30</v>
      </c>
      <c r="O28" s="1">
        <v>4</v>
      </c>
    </row>
    <row r="29" spans="1:15">
      <c r="A29" t="s">
        <v>209</v>
      </c>
      <c r="B29" s="3" t="s">
        <v>535</v>
      </c>
      <c r="C29" s="18" t="s">
        <v>646</v>
      </c>
      <c r="D29" s="3" t="s">
        <v>11</v>
      </c>
      <c r="E29" s="3" t="s">
        <v>12</v>
      </c>
      <c r="F29" s="4">
        <v>1</v>
      </c>
      <c r="G29" s="3" t="s">
        <v>13</v>
      </c>
      <c r="H29" s="3" t="s">
        <v>210</v>
      </c>
      <c r="I29" s="3" t="s">
        <v>15</v>
      </c>
      <c r="J29" s="3" t="s">
        <v>211</v>
      </c>
      <c r="K29" s="3" t="s">
        <v>36</v>
      </c>
      <c r="L29" s="3" t="s">
        <v>62</v>
      </c>
      <c r="M29" s="4" t="s">
        <v>434</v>
      </c>
      <c r="N29" s="4">
        <v>31</v>
      </c>
      <c r="O29" s="1">
        <v>4</v>
      </c>
    </row>
    <row r="30" spans="1:15">
      <c r="A30" t="s">
        <v>80</v>
      </c>
      <c r="B30" s="3" t="s">
        <v>546</v>
      </c>
      <c r="C30" s="18" t="s">
        <v>635</v>
      </c>
      <c r="D30" s="3" t="s">
        <v>39</v>
      </c>
      <c r="E30" s="3" t="s">
        <v>12</v>
      </c>
      <c r="F30" s="4">
        <v>1</v>
      </c>
      <c r="G30" s="3" t="s">
        <v>13</v>
      </c>
      <c r="H30" s="3" t="s">
        <v>81</v>
      </c>
      <c r="I30" s="3" t="s">
        <v>15</v>
      </c>
      <c r="J30" s="3" t="s">
        <v>82</v>
      </c>
      <c r="K30" s="3" t="s">
        <v>83</v>
      </c>
      <c r="L30" s="3" t="s">
        <v>18</v>
      </c>
      <c r="M30" s="4" t="s">
        <v>434</v>
      </c>
      <c r="N30" s="4">
        <v>32</v>
      </c>
      <c r="O30" s="1">
        <v>4</v>
      </c>
    </row>
    <row r="31" spans="1:15">
      <c r="A31" t="s">
        <v>326</v>
      </c>
      <c r="B31" s="3" t="s">
        <v>479</v>
      </c>
      <c r="C31" s="18" t="s">
        <v>594</v>
      </c>
      <c r="D31" s="3" t="s">
        <v>11</v>
      </c>
      <c r="E31" s="3" t="s">
        <v>12</v>
      </c>
      <c r="F31" s="4">
        <v>1</v>
      </c>
      <c r="G31" s="3" t="s">
        <v>13</v>
      </c>
      <c r="H31" s="3" t="s">
        <v>327</v>
      </c>
      <c r="I31" s="3" t="s">
        <v>15</v>
      </c>
      <c r="J31" s="3" t="s">
        <v>206</v>
      </c>
      <c r="K31" s="3" t="s">
        <v>117</v>
      </c>
      <c r="L31" s="3" t="s">
        <v>328</v>
      </c>
      <c r="M31" s="4" t="s">
        <v>434</v>
      </c>
      <c r="N31" s="4">
        <v>33</v>
      </c>
      <c r="O31" s="1">
        <v>4</v>
      </c>
    </row>
    <row r="32" spans="1:15">
      <c r="A32" t="s">
        <v>381</v>
      </c>
      <c r="B32" s="3" t="s">
        <v>578</v>
      </c>
      <c r="C32" s="18" t="s">
        <v>617</v>
      </c>
      <c r="D32" s="3" t="s">
        <v>11</v>
      </c>
      <c r="E32" s="3" t="s">
        <v>12</v>
      </c>
      <c r="F32" s="4">
        <v>1</v>
      </c>
      <c r="G32" s="3" t="s">
        <v>13</v>
      </c>
      <c r="H32" s="3" t="s">
        <v>382</v>
      </c>
      <c r="I32" s="3" t="s">
        <v>15</v>
      </c>
      <c r="J32" s="3" t="s">
        <v>383</v>
      </c>
      <c r="K32" s="3" t="s">
        <v>58</v>
      </c>
      <c r="L32" s="3" t="s">
        <v>62</v>
      </c>
      <c r="M32" s="4" t="s">
        <v>434</v>
      </c>
      <c r="N32" s="4">
        <v>34</v>
      </c>
      <c r="O32" s="1">
        <v>4</v>
      </c>
    </row>
    <row r="33" spans="1:15">
      <c r="A33" t="s">
        <v>424</v>
      </c>
      <c r="B33" s="3" t="s">
        <v>569</v>
      </c>
      <c r="C33" s="18" t="s">
        <v>715</v>
      </c>
      <c r="D33" s="3" t="s">
        <v>11</v>
      </c>
      <c r="E33" s="3" t="s">
        <v>12</v>
      </c>
      <c r="F33" s="4">
        <v>1</v>
      </c>
      <c r="G33" s="3" t="s">
        <v>13</v>
      </c>
      <c r="H33" s="3" t="s">
        <v>425</v>
      </c>
      <c r="I33" s="3" t="s">
        <v>15</v>
      </c>
      <c r="J33" s="3" t="s">
        <v>239</v>
      </c>
      <c r="K33" s="3" t="s">
        <v>17</v>
      </c>
      <c r="L33" s="3" t="s">
        <v>62</v>
      </c>
      <c r="M33" s="4" t="s">
        <v>434</v>
      </c>
      <c r="N33" s="4">
        <v>35</v>
      </c>
      <c r="O33" s="1">
        <v>4</v>
      </c>
    </row>
    <row r="34" spans="1:15">
      <c r="A34" t="s">
        <v>240</v>
      </c>
      <c r="B34" s="3" t="s">
        <v>463</v>
      </c>
      <c r="C34" s="18" t="s">
        <v>630</v>
      </c>
      <c r="D34" s="3" t="s">
        <v>11</v>
      </c>
      <c r="E34" s="3" t="s">
        <v>12</v>
      </c>
      <c r="F34" s="4">
        <v>1</v>
      </c>
      <c r="G34" s="3" t="s">
        <v>13</v>
      </c>
      <c r="H34" s="3" t="s">
        <v>241</v>
      </c>
      <c r="I34" s="3" t="s">
        <v>15</v>
      </c>
      <c r="J34" s="3" t="s">
        <v>242</v>
      </c>
      <c r="K34" s="3" t="s">
        <v>49</v>
      </c>
      <c r="L34" s="3" t="s">
        <v>105</v>
      </c>
      <c r="M34" s="4" t="s">
        <v>434</v>
      </c>
      <c r="N34" s="4">
        <v>37</v>
      </c>
      <c r="O34" s="1">
        <v>5</v>
      </c>
    </row>
    <row r="35" spans="1:15">
      <c r="A35" t="s">
        <v>144</v>
      </c>
      <c r="B35" s="3" t="s">
        <v>567</v>
      </c>
      <c r="C35" s="18" t="s">
        <v>723</v>
      </c>
      <c r="D35" s="3" t="s">
        <v>39</v>
      </c>
      <c r="E35" s="3" t="s">
        <v>12</v>
      </c>
      <c r="F35" s="4">
        <v>1</v>
      </c>
      <c r="G35" s="3" t="s">
        <v>13</v>
      </c>
      <c r="H35" s="3" t="s">
        <v>145</v>
      </c>
      <c r="I35" s="3" t="s">
        <v>15</v>
      </c>
      <c r="J35" s="3" t="s">
        <v>146</v>
      </c>
      <c r="K35" s="3" t="s">
        <v>31</v>
      </c>
      <c r="L35" s="3" t="s">
        <v>70</v>
      </c>
      <c r="M35" s="4" t="s">
        <v>434</v>
      </c>
      <c r="N35" s="4">
        <v>38</v>
      </c>
      <c r="O35" s="1">
        <v>5</v>
      </c>
    </row>
    <row r="36" spans="1:15">
      <c r="A36" t="s">
        <v>160</v>
      </c>
      <c r="B36" s="3" t="s">
        <v>490</v>
      </c>
      <c r="C36" s="18" t="s">
        <v>710</v>
      </c>
      <c r="D36" s="3" t="s">
        <v>39</v>
      </c>
      <c r="E36" s="3" t="s">
        <v>12</v>
      </c>
      <c r="F36" s="4">
        <v>1</v>
      </c>
      <c r="G36" s="3" t="s">
        <v>13</v>
      </c>
      <c r="H36" s="3" t="s">
        <v>161</v>
      </c>
      <c r="I36" s="3" t="s">
        <v>15</v>
      </c>
      <c r="J36" s="3" t="s">
        <v>162</v>
      </c>
      <c r="K36" s="3" t="s">
        <v>117</v>
      </c>
      <c r="L36" s="3" t="s">
        <v>97</v>
      </c>
      <c r="M36" s="4" t="s">
        <v>434</v>
      </c>
      <c r="N36" s="4">
        <v>39</v>
      </c>
      <c r="O36" s="1">
        <v>5</v>
      </c>
    </row>
    <row r="37" spans="1:15">
      <c r="A37" t="s">
        <v>109</v>
      </c>
      <c r="B37" s="3" t="s">
        <v>557</v>
      </c>
      <c r="C37" s="18" t="s">
        <v>698</v>
      </c>
      <c r="D37" s="3" t="s">
        <v>11</v>
      </c>
      <c r="E37" s="3" t="s">
        <v>12</v>
      </c>
      <c r="F37" s="4">
        <v>1</v>
      </c>
      <c r="G37" s="3" t="s">
        <v>13</v>
      </c>
      <c r="H37" s="3" t="s">
        <v>110</v>
      </c>
      <c r="I37" s="3" t="s">
        <v>15</v>
      </c>
      <c r="J37" s="3" t="s">
        <v>111</v>
      </c>
      <c r="K37" s="3" t="s">
        <v>36</v>
      </c>
      <c r="L37" s="3" t="s">
        <v>32</v>
      </c>
      <c r="M37" s="4" t="s">
        <v>434</v>
      </c>
      <c r="N37" s="4">
        <v>40</v>
      </c>
      <c r="O37" s="1">
        <v>5</v>
      </c>
    </row>
    <row r="38" spans="1:15">
      <c r="A38" t="s">
        <v>10</v>
      </c>
      <c r="B38" s="3" t="s">
        <v>467</v>
      </c>
      <c r="C38" s="18" t="s">
        <v>601</v>
      </c>
      <c r="D38" s="3" t="s">
        <v>11</v>
      </c>
      <c r="E38" s="3" t="s">
        <v>12</v>
      </c>
      <c r="F38" s="4">
        <v>1</v>
      </c>
      <c r="G38" s="3" t="s">
        <v>13</v>
      </c>
      <c r="H38" s="3" t="s">
        <v>14</v>
      </c>
      <c r="I38" s="3" t="s">
        <v>15</v>
      </c>
      <c r="J38" s="3" t="s">
        <v>16</v>
      </c>
      <c r="K38" s="3" t="s">
        <v>17</v>
      </c>
      <c r="L38" s="3" t="s">
        <v>18</v>
      </c>
      <c r="M38" s="4" t="s">
        <v>434</v>
      </c>
      <c r="N38" s="4">
        <v>41</v>
      </c>
      <c r="O38" s="1">
        <v>5</v>
      </c>
    </row>
    <row r="39" spans="1:15">
      <c r="A39" t="s">
        <v>331</v>
      </c>
      <c r="B39" s="3" t="s">
        <v>501</v>
      </c>
      <c r="C39" s="18" t="s">
        <v>656</v>
      </c>
      <c r="D39" s="3" t="s">
        <v>11</v>
      </c>
      <c r="E39" s="3" t="s">
        <v>12</v>
      </c>
      <c r="F39" s="4">
        <v>1</v>
      </c>
      <c r="G39" s="3" t="s">
        <v>13</v>
      </c>
      <c r="H39" s="3" t="s">
        <v>332</v>
      </c>
      <c r="I39" s="3" t="s">
        <v>15</v>
      </c>
      <c r="J39" s="3" t="s">
        <v>35</v>
      </c>
      <c r="K39" s="3" t="s">
        <v>36</v>
      </c>
      <c r="L39" s="3" t="s">
        <v>79</v>
      </c>
      <c r="M39" s="4" t="s">
        <v>434</v>
      </c>
      <c r="N39" s="4">
        <v>42</v>
      </c>
      <c r="O39" s="1">
        <v>5</v>
      </c>
    </row>
    <row r="40" spans="1:15">
      <c r="A40" t="s">
        <v>411</v>
      </c>
      <c r="B40" s="3" t="s">
        <v>443</v>
      </c>
      <c r="C40" s="18" t="s">
        <v>659</v>
      </c>
      <c r="D40" s="3" t="s">
        <v>11</v>
      </c>
      <c r="E40" s="3" t="s">
        <v>12</v>
      </c>
      <c r="F40" s="4">
        <v>1</v>
      </c>
      <c r="G40" s="3" t="s">
        <v>13</v>
      </c>
      <c r="H40" s="3" t="s">
        <v>412</v>
      </c>
      <c r="I40" s="3" t="s">
        <v>15</v>
      </c>
      <c r="J40" s="3" t="s">
        <v>413</v>
      </c>
      <c r="K40" s="3" t="s">
        <v>58</v>
      </c>
      <c r="L40" s="3" t="s">
        <v>127</v>
      </c>
      <c r="M40" s="4" t="s">
        <v>434</v>
      </c>
      <c r="N40" s="4">
        <v>43</v>
      </c>
      <c r="O40" s="1">
        <v>5</v>
      </c>
    </row>
    <row r="41" spans="1:15">
      <c r="A41" t="s">
        <v>349</v>
      </c>
      <c r="B41" s="3" t="s">
        <v>530</v>
      </c>
      <c r="C41" s="18" t="s">
        <v>707</v>
      </c>
      <c r="D41" s="3" t="s">
        <v>11</v>
      </c>
      <c r="E41" s="3" t="s">
        <v>12</v>
      </c>
      <c r="F41" s="4">
        <v>1</v>
      </c>
      <c r="G41" s="3" t="s">
        <v>13</v>
      </c>
      <c r="H41" s="3" t="s">
        <v>350</v>
      </c>
      <c r="I41" s="3" t="s">
        <v>15</v>
      </c>
      <c r="J41" s="3" t="s">
        <v>294</v>
      </c>
      <c r="K41" s="3" t="s">
        <v>36</v>
      </c>
      <c r="L41" s="3" t="s">
        <v>101</v>
      </c>
      <c r="M41" s="4" t="s">
        <v>434</v>
      </c>
      <c r="N41" s="4">
        <v>44</v>
      </c>
      <c r="O41" s="1">
        <v>5</v>
      </c>
    </row>
    <row r="42" spans="1:15">
      <c r="A42" t="s">
        <v>172</v>
      </c>
      <c r="B42" s="3" t="s">
        <v>562</v>
      </c>
      <c r="C42" s="18" t="s">
        <v>685</v>
      </c>
      <c r="D42" s="3" t="s">
        <v>11</v>
      </c>
      <c r="E42" s="3" t="s">
        <v>12</v>
      </c>
      <c r="F42" s="4">
        <v>1</v>
      </c>
      <c r="G42" s="3" t="s">
        <v>13</v>
      </c>
      <c r="H42" s="3" t="s">
        <v>173</v>
      </c>
      <c r="I42" s="3" t="s">
        <v>15</v>
      </c>
      <c r="J42" s="3" t="s">
        <v>174</v>
      </c>
      <c r="K42" s="3" t="s">
        <v>49</v>
      </c>
      <c r="L42" s="3" t="s">
        <v>127</v>
      </c>
      <c r="M42" s="4" t="s">
        <v>434</v>
      </c>
      <c r="N42" s="4">
        <v>46</v>
      </c>
      <c r="O42" s="1">
        <v>6</v>
      </c>
    </row>
    <row r="43" spans="1:15">
      <c r="A43" t="s">
        <v>375</v>
      </c>
      <c r="B43" s="3" t="s">
        <v>438</v>
      </c>
      <c r="C43" s="18" t="s">
        <v>620</v>
      </c>
      <c r="D43" s="3" t="s">
        <v>11</v>
      </c>
      <c r="E43" s="3" t="s">
        <v>12</v>
      </c>
      <c r="F43" s="4">
        <v>1</v>
      </c>
      <c r="G43" s="3" t="s">
        <v>13</v>
      </c>
      <c r="H43" s="3" t="s">
        <v>376</v>
      </c>
      <c r="I43" s="3" t="s">
        <v>15</v>
      </c>
      <c r="J43" s="3" t="s">
        <v>108</v>
      </c>
      <c r="K43" s="3" t="s">
        <v>58</v>
      </c>
      <c r="L43" s="3" t="s">
        <v>101</v>
      </c>
      <c r="M43" s="4" t="s">
        <v>434</v>
      </c>
      <c r="N43" s="4">
        <v>47</v>
      </c>
      <c r="O43" s="1">
        <v>6</v>
      </c>
    </row>
    <row r="44" spans="1:15">
      <c r="A44" t="s">
        <v>93</v>
      </c>
      <c r="B44" s="3" t="s">
        <v>574</v>
      </c>
      <c r="C44" s="18" t="s">
        <v>583</v>
      </c>
      <c r="D44" s="3" t="s">
        <v>11</v>
      </c>
      <c r="E44" s="3" t="s">
        <v>12</v>
      </c>
      <c r="F44" s="4">
        <v>1</v>
      </c>
      <c r="G44" s="3" t="s">
        <v>13</v>
      </c>
      <c r="H44" s="3" t="s">
        <v>94</v>
      </c>
      <c r="I44" s="3" t="s">
        <v>15</v>
      </c>
      <c r="J44" s="3" t="s">
        <v>95</v>
      </c>
      <c r="K44" s="3" t="s">
        <v>96</v>
      </c>
      <c r="L44" s="3" t="s">
        <v>97</v>
      </c>
      <c r="M44" s="4" t="s">
        <v>434</v>
      </c>
      <c r="N44" s="4">
        <v>48</v>
      </c>
      <c r="O44" s="1">
        <v>6</v>
      </c>
    </row>
    <row r="45" spans="1:15">
      <c r="A45" t="s">
        <v>90</v>
      </c>
      <c r="B45" s="3" t="s">
        <v>543</v>
      </c>
      <c r="C45" s="18" t="s">
        <v>632</v>
      </c>
      <c r="D45" s="3" t="s">
        <v>11</v>
      </c>
      <c r="E45" s="3" t="s">
        <v>12</v>
      </c>
      <c r="F45" s="4">
        <v>1</v>
      </c>
      <c r="G45" s="3" t="s">
        <v>13</v>
      </c>
      <c r="H45" s="3" t="s">
        <v>91</v>
      </c>
      <c r="I45" s="3" t="s">
        <v>15</v>
      </c>
      <c r="J45" s="3" t="s">
        <v>92</v>
      </c>
      <c r="K45" s="3" t="s">
        <v>86</v>
      </c>
      <c r="L45" s="3" t="s">
        <v>27</v>
      </c>
      <c r="M45" s="4" t="s">
        <v>434</v>
      </c>
      <c r="N45" s="4">
        <v>49</v>
      </c>
      <c r="O45" s="1">
        <v>6</v>
      </c>
    </row>
    <row r="46" spans="1:15">
      <c r="A46" t="s">
        <v>357</v>
      </c>
      <c r="B46" s="3" t="s">
        <v>448</v>
      </c>
      <c r="C46" s="18" t="s">
        <v>611</v>
      </c>
      <c r="D46" s="3" t="s">
        <v>39</v>
      </c>
      <c r="E46" s="3" t="s">
        <v>12</v>
      </c>
      <c r="F46" s="4">
        <v>1</v>
      </c>
      <c r="G46" s="3" t="s">
        <v>13</v>
      </c>
      <c r="H46" s="3" t="s">
        <v>358</v>
      </c>
      <c r="I46" s="3" t="s">
        <v>15</v>
      </c>
      <c r="J46" s="3" t="s">
        <v>137</v>
      </c>
      <c r="K46" s="3" t="s">
        <v>49</v>
      </c>
      <c r="L46" s="3" t="s">
        <v>97</v>
      </c>
      <c r="M46" s="4" t="s">
        <v>434</v>
      </c>
      <c r="N46" s="4">
        <v>50</v>
      </c>
      <c r="O46" s="1">
        <v>6</v>
      </c>
    </row>
    <row r="47" spans="1:15">
      <c r="A47" t="s">
        <v>154</v>
      </c>
      <c r="B47" s="3" t="s">
        <v>529</v>
      </c>
      <c r="C47" s="18" t="s">
        <v>610</v>
      </c>
      <c r="D47" s="3" t="s">
        <v>155</v>
      </c>
      <c r="E47" s="3" t="s">
        <v>12</v>
      </c>
      <c r="F47" s="4">
        <v>1</v>
      </c>
      <c r="G47" s="3" t="s">
        <v>13</v>
      </c>
      <c r="H47" s="3" t="s">
        <v>156</v>
      </c>
      <c r="I47" s="3" t="s">
        <v>15</v>
      </c>
      <c r="J47" s="3" t="s">
        <v>137</v>
      </c>
      <c r="K47" s="3" t="s">
        <v>22</v>
      </c>
      <c r="L47" s="3" t="s">
        <v>150</v>
      </c>
      <c r="M47" s="4" t="s">
        <v>434</v>
      </c>
      <c r="N47" s="4">
        <v>51</v>
      </c>
      <c r="O47" s="1">
        <v>6</v>
      </c>
    </row>
    <row r="48" spans="1:15">
      <c r="A48" t="s">
        <v>87</v>
      </c>
      <c r="B48" s="3" t="s">
        <v>484</v>
      </c>
      <c r="C48" s="18" t="s">
        <v>607</v>
      </c>
      <c r="D48" s="3" t="s">
        <v>11</v>
      </c>
      <c r="E48" s="3" t="s">
        <v>12</v>
      </c>
      <c r="F48" s="4">
        <v>1</v>
      </c>
      <c r="G48" s="3" t="s">
        <v>13</v>
      </c>
      <c r="H48" s="3" t="s">
        <v>88</v>
      </c>
      <c r="I48" s="3" t="s">
        <v>15</v>
      </c>
      <c r="J48" s="3" t="s">
        <v>89</v>
      </c>
      <c r="K48" s="3" t="s">
        <v>86</v>
      </c>
      <c r="L48" s="3" t="s">
        <v>74</v>
      </c>
      <c r="M48" s="4" t="s">
        <v>434</v>
      </c>
      <c r="N48" s="4">
        <v>52</v>
      </c>
      <c r="O48" s="1">
        <v>6</v>
      </c>
    </row>
    <row r="49" spans="1:15">
      <c r="A49" t="s">
        <v>19</v>
      </c>
      <c r="B49" s="3" t="s">
        <v>579</v>
      </c>
      <c r="C49" s="18" t="s">
        <v>699</v>
      </c>
      <c r="D49" s="3" t="s">
        <v>11</v>
      </c>
      <c r="E49" s="3" t="s">
        <v>12</v>
      </c>
      <c r="F49" s="4">
        <v>1</v>
      </c>
      <c r="G49" s="3" t="s">
        <v>13</v>
      </c>
      <c r="H49" s="3" t="s">
        <v>20</v>
      </c>
      <c r="I49" s="3" t="s">
        <v>15</v>
      </c>
      <c r="J49" s="3" t="s">
        <v>21</v>
      </c>
      <c r="K49" s="3" t="s">
        <v>22</v>
      </c>
      <c r="L49" s="3" t="s">
        <v>23</v>
      </c>
      <c r="M49" s="4" t="s">
        <v>434</v>
      </c>
      <c r="N49" s="4">
        <v>53</v>
      </c>
      <c r="O49" s="1">
        <v>6</v>
      </c>
    </row>
    <row r="50" spans="1:15">
      <c r="A50" t="s">
        <v>369</v>
      </c>
      <c r="B50" s="3" t="s">
        <v>458</v>
      </c>
      <c r="C50" s="18" t="s">
        <v>694</v>
      </c>
      <c r="D50" s="3" t="s">
        <v>39</v>
      </c>
      <c r="E50" s="3" t="s">
        <v>12</v>
      </c>
      <c r="F50" s="4">
        <v>1</v>
      </c>
      <c r="G50" s="3" t="s">
        <v>13</v>
      </c>
      <c r="H50" s="3" t="s">
        <v>370</v>
      </c>
      <c r="I50" s="3" t="s">
        <v>15</v>
      </c>
      <c r="J50" s="3" t="s">
        <v>371</v>
      </c>
      <c r="K50" s="3" t="s">
        <v>69</v>
      </c>
      <c r="L50" s="3" t="s">
        <v>62</v>
      </c>
      <c r="M50" s="4" t="s">
        <v>434</v>
      </c>
      <c r="N50" s="4">
        <v>55</v>
      </c>
      <c r="O50" s="1">
        <v>7</v>
      </c>
    </row>
    <row r="51" spans="1:15">
      <c r="A51" t="s">
        <v>204</v>
      </c>
      <c r="B51" s="3" t="s">
        <v>498</v>
      </c>
      <c r="C51" s="18" t="s">
        <v>637</v>
      </c>
      <c r="D51" s="3" t="s">
        <v>11</v>
      </c>
      <c r="E51" s="3" t="s">
        <v>12</v>
      </c>
      <c r="F51" s="4">
        <v>1</v>
      </c>
      <c r="G51" s="3" t="s">
        <v>13</v>
      </c>
      <c r="H51" s="3" t="s">
        <v>205</v>
      </c>
      <c r="I51" s="3" t="s">
        <v>15</v>
      </c>
      <c r="J51" s="3" t="s">
        <v>206</v>
      </c>
      <c r="K51" s="3" t="s">
        <v>58</v>
      </c>
      <c r="L51" s="3" t="s">
        <v>23</v>
      </c>
      <c r="M51" s="4" t="s">
        <v>434</v>
      </c>
      <c r="N51" s="4">
        <v>56</v>
      </c>
      <c r="O51" s="1">
        <v>7</v>
      </c>
    </row>
    <row r="52" spans="1:15">
      <c r="A52" t="s">
        <v>335</v>
      </c>
      <c r="B52" s="3" t="s">
        <v>461</v>
      </c>
      <c r="C52" s="18" t="s">
        <v>591</v>
      </c>
      <c r="D52" s="3" t="s">
        <v>11</v>
      </c>
      <c r="E52" s="3" t="s">
        <v>12</v>
      </c>
      <c r="F52" s="4">
        <v>1</v>
      </c>
      <c r="G52" s="3" t="s">
        <v>13</v>
      </c>
      <c r="H52" s="3" t="s">
        <v>336</v>
      </c>
      <c r="I52" s="3" t="s">
        <v>15</v>
      </c>
      <c r="J52" s="3" t="s">
        <v>337</v>
      </c>
      <c r="K52" s="3" t="s">
        <v>58</v>
      </c>
      <c r="L52" s="3" t="s">
        <v>127</v>
      </c>
      <c r="M52" s="4" t="s">
        <v>434</v>
      </c>
      <c r="N52" s="4">
        <v>57</v>
      </c>
      <c r="O52" s="1">
        <v>7</v>
      </c>
    </row>
    <row r="53" spans="1:15">
      <c r="A53" t="s">
        <v>124</v>
      </c>
      <c r="B53" s="3" t="s">
        <v>518</v>
      </c>
      <c r="C53" s="18" t="s">
        <v>668</v>
      </c>
      <c r="D53" s="3" t="s">
        <v>11</v>
      </c>
      <c r="E53" s="3" t="s">
        <v>12</v>
      </c>
      <c r="F53" s="4">
        <v>1</v>
      </c>
      <c r="G53" s="3" t="s">
        <v>13</v>
      </c>
      <c r="H53" s="3" t="s">
        <v>125</v>
      </c>
      <c r="I53" s="3" t="s">
        <v>15</v>
      </c>
      <c r="J53" s="3" t="s">
        <v>126</v>
      </c>
      <c r="K53" s="3" t="s">
        <v>49</v>
      </c>
      <c r="L53" s="3" t="s">
        <v>127</v>
      </c>
      <c r="M53" s="4" t="s">
        <v>434</v>
      </c>
      <c r="N53" s="4">
        <v>58</v>
      </c>
      <c r="O53" s="1">
        <v>7</v>
      </c>
    </row>
    <row r="54" spans="1:15">
      <c r="A54" t="s">
        <v>59</v>
      </c>
      <c r="B54" s="3" t="s">
        <v>455</v>
      </c>
      <c r="C54" s="18" t="s">
        <v>621</v>
      </c>
      <c r="D54" s="3" t="s">
        <v>11</v>
      </c>
      <c r="E54" s="3" t="s">
        <v>12</v>
      </c>
      <c r="F54" s="4">
        <v>1</v>
      </c>
      <c r="G54" s="3" t="s">
        <v>13</v>
      </c>
      <c r="H54" s="3" t="s">
        <v>60</v>
      </c>
      <c r="I54" s="3" t="s">
        <v>15</v>
      </c>
      <c r="J54" s="3" t="s">
        <v>61</v>
      </c>
      <c r="K54" s="3" t="s">
        <v>36</v>
      </c>
      <c r="L54" s="3" t="s">
        <v>62</v>
      </c>
      <c r="M54" s="4" t="s">
        <v>434</v>
      </c>
      <c r="N54" s="4">
        <v>59</v>
      </c>
      <c r="O54" s="1">
        <v>7</v>
      </c>
    </row>
    <row r="55" spans="1:15">
      <c r="A55" t="s">
        <v>175</v>
      </c>
      <c r="B55" s="3" t="s">
        <v>561</v>
      </c>
      <c r="C55" s="18" t="s">
        <v>640</v>
      </c>
      <c r="D55" s="3" t="s">
        <v>11</v>
      </c>
      <c r="E55" s="3" t="s">
        <v>12</v>
      </c>
      <c r="F55" s="4">
        <v>1</v>
      </c>
      <c r="G55" s="3" t="s">
        <v>13</v>
      </c>
      <c r="H55" s="3" t="s">
        <v>176</v>
      </c>
      <c r="I55" s="3" t="s">
        <v>15</v>
      </c>
      <c r="J55" s="3" t="s">
        <v>177</v>
      </c>
      <c r="K55" s="3" t="s">
        <v>49</v>
      </c>
      <c r="L55" s="3" t="s">
        <v>127</v>
      </c>
      <c r="M55" s="4" t="s">
        <v>434</v>
      </c>
      <c r="N55" s="4">
        <v>60</v>
      </c>
      <c r="O55" s="1">
        <v>7</v>
      </c>
    </row>
    <row r="56" spans="1:15">
      <c r="A56" t="s">
        <v>264</v>
      </c>
      <c r="B56" s="3" t="s">
        <v>565</v>
      </c>
      <c r="C56" s="18" t="s">
        <v>692</v>
      </c>
      <c r="D56" s="3" t="s">
        <v>39</v>
      </c>
      <c r="E56" s="3" t="s">
        <v>12</v>
      </c>
      <c r="F56" s="4">
        <v>1</v>
      </c>
      <c r="G56" s="3" t="s">
        <v>13</v>
      </c>
      <c r="H56" s="3" t="s">
        <v>265</v>
      </c>
      <c r="I56" s="3" t="s">
        <v>15</v>
      </c>
      <c r="J56" s="3" t="s">
        <v>48</v>
      </c>
      <c r="K56" s="3" t="s">
        <v>117</v>
      </c>
      <c r="L56" s="3" t="s">
        <v>97</v>
      </c>
      <c r="M56" s="4" t="s">
        <v>434</v>
      </c>
      <c r="N56" s="4">
        <v>61</v>
      </c>
      <c r="O56" s="1">
        <v>7</v>
      </c>
    </row>
    <row r="57" spans="1:15">
      <c r="A57" t="s">
        <v>408</v>
      </c>
      <c r="B57" s="3" t="s">
        <v>555</v>
      </c>
      <c r="C57" s="18" t="s">
        <v>593</v>
      </c>
      <c r="D57" s="3" t="s">
        <v>11</v>
      </c>
      <c r="E57" s="3" t="s">
        <v>12</v>
      </c>
      <c r="F57" s="4">
        <v>1</v>
      </c>
      <c r="G57" s="3" t="s">
        <v>13</v>
      </c>
      <c r="H57" s="3" t="s">
        <v>409</v>
      </c>
      <c r="I57" s="3" t="s">
        <v>15</v>
      </c>
      <c r="J57" s="3" t="s">
        <v>410</v>
      </c>
      <c r="K57" s="3" t="s">
        <v>58</v>
      </c>
      <c r="L57" s="3" t="s">
        <v>79</v>
      </c>
      <c r="M57" s="4" t="s">
        <v>434</v>
      </c>
      <c r="N57" s="4">
        <v>62</v>
      </c>
      <c r="O57" s="1">
        <v>7</v>
      </c>
    </row>
    <row r="58" spans="1:15">
      <c r="A58" t="s">
        <v>275</v>
      </c>
      <c r="B58" s="3" t="s">
        <v>515</v>
      </c>
      <c r="C58" s="18" t="s">
        <v>709</v>
      </c>
      <c r="D58" s="3" t="s">
        <v>39</v>
      </c>
      <c r="E58" s="3" t="s">
        <v>12</v>
      </c>
      <c r="F58" s="4">
        <v>1</v>
      </c>
      <c r="G58" s="3" t="s">
        <v>13</v>
      </c>
      <c r="H58" s="3" t="s">
        <v>276</v>
      </c>
      <c r="I58" s="3" t="s">
        <v>15</v>
      </c>
      <c r="J58" s="3" t="s">
        <v>86</v>
      </c>
      <c r="K58" s="3" t="s">
        <v>78</v>
      </c>
      <c r="L58" s="3" t="s">
        <v>65</v>
      </c>
      <c r="M58" s="4" t="s">
        <v>434</v>
      </c>
      <c r="N58" s="4">
        <v>64</v>
      </c>
      <c r="O58" s="1">
        <v>8</v>
      </c>
    </row>
    <row r="59" spans="1:15">
      <c r="A59" t="s">
        <v>28</v>
      </c>
      <c r="B59" s="3" t="s">
        <v>544</v>
      </c>
      <c r="C59" s="18" t="s">
        <v>599</v>
      </c>
      <c r="D59" s="3" t="s">
        <v>11</v>
      </c>
      <c r="E59" s="3" t="s">
        <v>12</v>
      </c>
      <c r="F59" s="4">
        <v>1</v>
      </c>
      <c r="G59" s="3" t="s">
        <v>13</v>
      </c>
      <c r="H59" s="3" t="s">
        <v>29</v>
      </c>
      <c r="I59" s="3" t="s">
        <v>15</v>
      </c>
      <c r="J59" s="3" t="s">
        <v>30</v>
      </c>
      <c r="K59" s="3" t="s">
        <v>31</v>
      </c>
      <c r="L59" s="3" t="s">
        <v>32</v>
      </c>
      <c r="M59" s="4" t="s">
        <v>434</v>
      </c>
      <c r="N59" s="4">
        <v>65</v>
      </c>
      <c r="O59" s="1">
        <v>8</v>
      </c>
    </row>
    <row r="60" spans="1:15">
      <c r="A60" t="s">
        <v>55</v>
      </c>
      <c r="B60" s="3" t="s">
        <v>553</v>
      </c>
      <c r="C60" s="18" t="s">
        <v>589</v>
      </c>
      <c r="D60" s="3" t="s">
        <v>11</v>
      </c>
      <c r="E60" s="3" t="s">
        <v>12</v>
      </c>
      <c r="F60" s="4">
        <v>1</v>
      </c>
      <c r="G60" s="3" t="s">
        <v>13</v>
      </c>
      <c r="H60" s="3" t="s">
        <v>56</v>
      </c>
      <c r="I60" s="3" t="s">
        <v>15</v>
      </c>
      <c r="J60" s="3" t="s">
        <v>57</v>
      </c>
      <c r="K60" s="3" t="s">
        <v>58</v>
      </c>
      <c r="L60" s="3" t="s">
        <v>32</v>
      </c>
      <c r="M60" s="4" t="s">
        <v>434</v>
      </c>
      <c r="N60" s="4">
        <v>66</v>
      </c>
      <c r="O60" s="1">
        <v>8</v>
      </c>
    </row>
    <row r="61" spans="1:15">
      <c r="A61" t="s">
        <v>75</v>
      </c>
      <c r="B61" s="3" t="s">
        <v>513</v>
      </c>
      <c r="C61" s="18" t="s">
        <v>686</v>
      </c>
      <c r="D61" s="3" t="s">
        <v>11</v>
      </c>
      <c r="E61" s="3" t="s">
        <v>12</v>
      </c>
      <c r="F61" s="4">
        <v>1</v>
      </c>
      <c r="G61" s="3" t="s">
        <v>13</v>
      </c>
      <c r="H61" s="3" t="s">
        <v>76</v>
      </c>
      <c r="I61" s="3" t="s">
        <v>15</v>
      </c>
      <c r="J61" s="3" t="s">
        <v>77</v>
      </c>
      <c r="K61" s="3" t="s">
        <v>78</v>
      </c>
      <c r="L61" s="3" t="s">
        <v>79</v>
      </c>
      <c r="M61" s="4" t="s">
        <v>434</v>
      </c>
      <c r="N61" s="4">
        <v>67</v>
      </c>
      <c r="O61" s="1">
        <v>8</v>
      </c>
    </row>
    <row r="62" spans="1:15">
      <c r="A62" t="s">
        <v>420</v>
      </c>
      <c r="B62" s="3" t="s">
        <v>473</v>
      </c>
      <c r="C62" s="18" t="s">
        <v>687</v>
      </c>
      <c r="D62" s="3" t="s">
        <v>11</v>
      </c>
      <c r="E62" s="3" t="s">
        <v>12</v>
      </c>
      <c r="F62" s="4">
        <v>1</v>
      </c>
      <c r="G62" s="3" t="s">
        <v>13</v>
      </c>
      <c r="H62" s="3" t="s">
        <v>182</v>
      </c>
      <c r="I62" s="3" t="s">
        <v>15</v>
      </c>
      <c r="J62" s="3" t="s">
        <v>165</v>
      </c>
      <c r="K62" s="3" t="s">
        <v>22</v>
      </c>
      <c r="L62" s="3" t="s">
        <v>150</v>
      </c>
      <c r="M62" s="4" t="s">
        <v>434</v>
      </c>
      <c r="N62" s="4">
        <v>68</v>
      </c>
      <c r="O62" s="1">
        <v>8</v>
      </c>
    </row>
    <row r="63" spans="1:15">
      <c r="A63" t="s">
        <v>249</v>
      </c>
      <c r="B63" s="3" t="s">
        <v>532</v>
      </c>
      <c r="C63" s="18" t="s">
        <v>679</v>
      </c>
      <c r="D63" s="3" t="s">
        <v>11</v>
      </c>
      <c r="E63" s="3" t="s">
        <v>12</v>
      </c>
      <c r="F63" s="4">
        <v>1</v>
      </c>
      <c r="G63" s="3" t="s">
        <v>13</v>
      </c>
      <c r="H63" s="3" t="s">
        <v>250</v>
      </c>
      <c r="I63" s="3" t="s">
        <v>15</v>
      </c>
      <c r="J63" s="3" t="s">
        <v>251</v>
      </c>
      <c r="K63" s="3" t="s">
        <v>117</v>
      </c>
      <c r="L63" s="3" t="s">
        <v>62</v>
      </c>
      <c r="M63" s="4" t="s">
        <v>434</v>
      </c>
      <c r="N63" s="4">
        <v>69</v>
      </c>
      <c r="O63" s="1">
        <v>8</v>
      </c>
    </row>
    <row r="64" spans="1:15">
      <c r="A64" t="s">
        <v>364</v>
      </c>
      <c r="B64" s="3" t="s">
        <v>541</v>
      </c>
      <c r="C64" s="18" t="s">
        <v>696</v>
      </c>
      <c r="D64" s="3" t="s">
        <v>11</v>
      </c>
      <c r="E64" s="3" t="s">
        <v>12</v>
      </c>
      <c r="F64" s="4">
        <v>1</v>
      </c>
      <c r="G64" s="3" t="s">
        <v>13</v>
      </c>
      <c r="H64" s="3" t="s">
        <v>365</v>
      </c>
      <c r="I64" s="3" t="s">
        <v>15</v>
      </c>
      <c r="J64" s="3" t="s">
        <v>221</v>
      </c>
      <c r="K64" s="3" t="s">
        <v>69</v>
      </c>
      <c r="L64" s="3" t="s">
        <v>150</v>
      </c>
      <c r="M64" s="4" t="s">
        <v>434</v>
      </c>
      <c r="N64" s="4">
        <v>70</v>
      </c>
      <c r="O64" s="1">
        <v>8</v>
      </c>
    </row>
    <row r="65" spans="1:15">
      <c r="A65" t="s">
        <v>245</v>
      </c>
      <c r="B65" s="3" t="s">
        <v>459</v>
      </c>
      <c r="C65" s="18" t="s">
        <v>704</v>
      </c>
      <c r="D65" s="3" t="s">
        <v>11</v>
      </c>
      <c r="E65" s="3" t="s">
        <v>12</v>
      </c>
      <c r="F65" s="4">
        <v>1</v>
      </c>
      <c r="G65" s="3" t="s">
        <v>13</v>
      </c>
      <c r="H65" s="3" t="s">
        <v>246</v>
      </c>
      <c r="I65" s="3" t="s">
        <v>15</v>
      </c>
      <c r="J65" s="3" t="s">
        <v>186</v>
      </c>
      <c r="K65" s="3" t="s">
        <v>117</v>
      </c>
      <c r="L65" s="3" t="s">
        <v>42</v>
      </c>
      <c r="M65" s="4" t="s">
        <v>434</v>
      </c>
      <c r="N65" s="4">
        <v>71</v>
      </c>
      <c r="O65" s="1">
        <v>8</v>
      </c>
    </row>
    <row r="66" spans="1:15">
      <c r="A66" t="s">
        <v>84</v>
      </c>
      <c r="B66" s="3" t="s">
        <v>485</v>
      </c>
      <c r="C66" s="18" t="s">
        <v>602</v>
      </c>
      <c r="D66" s="3" t="s">
        <v>11</v>
      </c>
      <c r="E66" s="3" t="s">
        <v>12</v>
      </c>
      <c r="F66" s="4">
        <v>1</v>
      </c>
      <c r="G66" s="3" t="s">
        <v>13</v>
      </c>
      <c r="H66" s="3" t="s">
        <v>85</v>
      </c>
      <c r="I66" s="3" t="s">
        <v>15</v>
      </c>
      <c r="J66" s="3" t="s">
        <v>30</v>
      </c>
      <c r="K66" s="3" t="s">
        <v>86</v>
      </c>
      <c r="L66" s="3" t="s">
        <v>32</v>
      </c>
      <c r="M66" s="4" t="s">
        <v>434</v>
      </c>
      <c r="N66" s="4">
        <v>73</v>
      </c>
      <c r="O66" s="1">
        <v>9</v>
      </c>
    </row>
    <row r="67" spans="1:15">
      <c r="A67" t="s">
        <v>290</v>
      </c>
      <c r="B67" s="3" t="s">
        <v>539</v>
      </c>
      <c r="C67" s="18" t="s">
        <v>718</v>
      </c>
      <c r="D67" s="3" t="s">
        <v>39</v>
      </c>
      <c r="E67" s="3" t="s">
        <v>12</v>
      </c>
      <c r="F67" s="4">
        <v>1</v>
      </c>
      <c r="G67" s="3" t="s">
        <v>13</v>
      </c>
      <c r="H67" s="3" t="s">
        <v>291</v>
      </c>
      <c r="I67" s="3" t="s">
        <v>15</v>
      </c>
      <c r="J67" s="3" t="s">
        <v>68</v>
      </c>
      <c r="K67" s="3" t="s">
        <v>49</v>
      </c>
      <c r="L67" s="3" t="s">
        <v>79</v>
      </c>
      <c r="M67" s="4" t="s">
        <v>434</v>
      </c>
      <c r="N67" s="4">
        <v>74</v>
      </c>
      <c r="O67" s="1">
        <v>9</v>
      </c>
    </row>
    <row r="68" spans="1:15">
      <c r="A68" t="s">
        <v>421</v>
      </c>
      <c r="B68" s="3" t="s">
        <v>472</v>
      </c>
      <c r="C68" s="18" t="s">
        <v>588</v>
      </c>
      <c r="D68" s="3" t="s">
        <v>11</v>
      </c>
      <c r="E68" s="3" t="s">
        <v>12</v>
      </c>
      <c r="F68" s="4">
        <v>1</v>
      </c>
      <c r="G68" s="3" t="s">
        <v>13</v>
      </c>
      <c r="H68" s="3" t="s">
        <v>422</v>
      </c>
      <c r="I68" s="3" t="s">
        <v>15</v>
      </c>
      <c r="J68" s="3" t="s">
        <v>423</v>
      </c>
      <c r="K68" s="3" t="s">
        <v>58</v>
      </c>
      <c r="L68" s="3" t="s">
        <v>42</v>
      </c>
      <c r="M68" s="4" t="s">
        <v>434</v>
      </c>
      <c r="N68" s="4">
        <v>75</v>
      </c>
      <c r="O68" s="1">
        <v>9</v>
      </c>
    </row>
    <row r="69" spans="1:15">
      <c r="A69" t="s">
        <v>118</v>
      </c>
      <c r="B69" s="3" t="s">
        <v>474</v>
      </c>
      <c r="C69" s="18" t="s">
        <v>623</v>
      </c>
      <c r="D69" s="3" t="s">
        <v>11</v>
      </c>
      <c r="E69" s="3" t="s">
        <v>12</v>
      </c>
      <c r="F69" s="4">
        <v>1</v>
      </c>
      <c r="G69" s="3" t="s">
        <v>13</v>
      </c>
      <c r="H69" s="3" t="s">
        <v>119</v>
      </c>
      <c r="I69" s="3" t="s">
        <v>15</v>
      </c>
      <c r="J69" s="3" t="s">
        <v>120</v>
      </c>
      <c r="K69" s="3" t="s">
        <v>36</v>
      </c>
      <c r="L69" s="3" t="s">
        <v>23</v>
      </c>
      <c r="M69" s="4" t="s">
        <v>434</v>
      </c>
      <c r="N69" s="4">
        <v>76</v>
      </c>
      <c r="O69" s="1">
        <v>9</v>
      </c>
    </row>
    <row r="70" spans="1:15">
      <c r="A70" t="s">
        <v>295</v>
      </c>
      <c r="B70" s="3" t="s">
        <v>572</v>
      </c>
      <c r="C70" s="18" t="s">
        <v>627</v>
      </c>
      <c r="D70" s="3" t="s">
        <v>11</v>
      </c>
      <c r="E70" s="3" t="s">
        <v>12</v>
      </c>
      <c r="F70" s="4">
        <v>1</v>
      </c>
      <c r="G70" s="3" t="s">
        <v>13</v>
      </c>
      <c r="H70" s="3" t="s">
        <v>296</v>
      </c>
      <c r="I70" s="3" t="s">
        <v>15</v>
      </c>
      <c r="J70" s="3" t="s">
        <v>197</v>
      </c>
      <c r="K70" s="3" t="s">
        <v>22</v>
      </c>
      <c r="L70" s="3" t="s">
        <v>62</v>
      </c>
      <c r="M70" s="4" t="s">
        <v>434</v>
      </c>
      <c r="N70" s="4">
        <v>77</v>
      </c>
      <c r="O70" s="1">
        <v>9</v>
      </c>
    </row>
    <row r="71" spans="1:15">
      <c r="A71" t="s">
        <v>392</v>
      </c>
      <c r="B71" s="3" t="s">
        <v>466</v>
      </c>
      <c r="C71" s="18" t="s">
        <v>641</v>
      </c>
      <c r="D71" s="3" t="s">
        <v>11</v>
      </c>
      <c r="E71" s="3" t="s">
        <v>12</v>
      </c>
      <c r="F71" s="4">
        <v>1</v>
      </c>
      <c r="G71" s="3" t="s">
        <v>13</v>
      </c>
      <c r="H71" s="3" t="s">
        <v>393</v>
      </c>
      <c r="I71" s="3" t="s">
        <v>15</v>
      </c>
      <c r="J71" s="3" t="s">
        <v>394</v>
      </c>
      <c r="K71" s="3" t="s">
        <v>22</v>
      </c>
      <c r="L71" s="3" t="s">
        <v>395</v>
      </c>
      <c r="M71" s="4" t="s">
        <v>434</v>
      </c>
      <c r="N71" s="4">
        <v>78</v>
      </c>
      <c r="O71" s="1">
        <v>9</v>
      </c>
    </row>
    <row r="72" spans="1:15">
      <c r="A72" t="s">
        <v>257</v>
      </c>
      <c r="B72" s="3" t="s">
        <v>528</v>
      </c>
      <c r="C72" s="18" t="s">
        <v>721</v>
      </c>
      <c r="D72" s="3" t="s">
        <v>39</v>
      </c>
      <c r="E72" s="3" t="s">
        <v>12</v>
      </c>
      <c r="F72" s="4">
        <v>1</v>
      </c>
      <c r="G72" s="3" t="s">
        <v>13</v>
      </c>
      <c r="H72" s="3" t="s">
        <v>258</v>
      </c>
      <c r="I72" s="3" t="s">
        <v>15</v>
      </c>
      <c r="J72" s="3" t="s">
        <v>259</v>
      </c>
      <c r="K72" s="3" t="s">
        <v>86</v>
      </c>
      <c r="L72" s="3" t="s">
        <v>260</v>
      </c>
      <c r="M72" s="4" t="s">
        <v>434</v>
      </c>
      <c r="N72" s="4">
        <v>79</v>
      </c>
      <c r="O72" s="1">
        <v>9</v>
      </c>
    </row>
    <row r="73" spans="1:15">
      <c r="A73" t="s">
        <v>202</v>
      </c>
      <c r="B73" s="3" t="s">
        <v>457</v>
      </c>
      <c r="C73" s="18" t="s">
        <v>643</v>
      </c>
      <c r="D73" s="3" t="s">
        <v>11</v>
      </c>
      <c r="E73" s="3" t="s">
        <v>12</v>
      </c>
      <c r="F73" s="4">
        <v>1</v>
      </c>
      <c r="G73" s="3" t="s">
        <v>13</v>
      </c>
      <c r="H73" s="3" t="s">
        <v>203</v>
      </c>
      <c r="I73" s="3" t="s">
        <v>15</v>
      </c>
      <c r="J73" s="3" t="s">
        <v>130</v>
      </c>
      <c r="K73" s="3" t="s">
        <v>117</v>
      </c>
      <c r="L73" s="3" t="s">
        <v>171</v>
      </c>
      <c r="M73" s="4" t="s">
        <v>434</v>
      </c>
      <c r="N73" s="4">
        <v>80</v>
      </c>
      <c r="O73" s="1">
        <v>9</v>
      </c>
    </row>
    <row r="74" spans="1:15">
      <c r="A74" t="s">
        <v>24</v>
      </c>
      <c r="B74" s="3" t="s">
        <v>545</v>
      </c>
      <c r="C74" s="18" t="s">
        <v>600</v>
      </c>
      <c r="D74" s="3" t="s">
        <v>11</v>
      </c>
      <c r="E74" s="3" t="s">
        <v>12</v>
      </c>
      <c r="F74" s="4">
        <v>1</v>
      </c>
      <c r="G74" s="3" t="s">
        <v>13</v>
      </c>
      <c r="H74" s="3" t="s">
        <v>25</v>
      </c>
      <c r="I74" s="3" t="s">
        <v>15</v>
      </c>
      <c r="J74" s="3" t="s">
        <v>26</v>
      </c>
      <c r="K74" s="3" t="s">
        <v>17</v>
      </c>
      <c r="L74" s="3" t="s">
        <v>27</v>
      </c>
      <c r="M74" s="4" t="s">
        <v>435</v>
      </c>
      <c r="N74" s="4">
        <v>1</v>
      </c>
      <c r="O74" s="1">
        <v>10</v>
      </c>
    </row>
    <row r="75" spans="1:15">
      <c r="A75" t="s">
        <v>416</v>
      </c>
      <c r="B75" s="3" t="s">
        <v>475</v>
      </c>
      <c r="C75" s="18" t="s">
        <v>628</v>
      </c>
      <c r="D75" s="3" t="s">
        <v>11</v>
      </c>
      <c r="E75" s="3" t="s">
        <v>12</v>
      </c>
      <c r="F75" s="4">
        <v>1</v>
      </c>
      <c r="G75" s="3" t="s">
        <v>13</v>
      </c>
      <c r="H75" s="3" t="s">
        <v>417</v>
      </c>
      <c r="I75" s="3" t="s">
        <v>15</v>
      </c>
      <c r="J75" s="3" t="s">
        <v>146</v>
      </c>
      <c r="K75" s="3" t="s">
        <v>22</v>
      </c>
      <c r="L75" s="3" t="s">
        <v>32</v>
      </c>
      <c r="M75" s="4" t="s">
        <v>435</v>
      </c>
      <c r="N75" s="4">
        <v>2</v>
      </c>
      <c r="O75" s="1">
        <v>10</v>
      </c>
    </row>
    <row r="76" spans="1:15">
      <c r="A76" t="s">
        <v>399</v>
      </c>
      <c r="B76" s="3" t="s">
        <v>542</v>
      </c>
      <c r="C76" s="18" t="s">
        <v>712</v>
      </c>
      <c r="D76" s="3" t="s">
        <v>11</v>
      </c>
      <c r="E76" s="3" t="s">
        <v>12</v>
      </c>
      <c r="F76" s="4">
        <v>1</v>
      </c>
      <c r="G76" s="3" t="s">
        <v>13</v>
      </c>
      <c r="H76" s="3" t="s">
        <v>400</v>
      </c>
      <c r="I76" s="3" t="s">
        <v>15</v>
      </c>
      <c r="J76" s="3" t="s">
        <v>401</v>
      </c>
      <c r="K76" s="3" t="s">
        <v>86</v>
      </c>
      <c r="L76" s="3" t="s">
        <v>62</v>
      </c>
      <c r="M76" s="4" t="s">
        <v>435</v>
      </c>
      <c r="N76" s="4">
        <v>3</v>
      </c>
      <c r="O76" s="1">
        <v>10</v>
      </c>
    </row>
    <row r="77" spans="1:15">
      <c r="A77" t="s">
        <v>224</v>
      </c>
      <c r="B77" s="3" t="s">
        <v>469</v>
      </c>
      <c r="C77" s="18" t="s">
        <v>689</v>
      </c>
      <c r="D77" s="3" t="s">
        <v>39</v>
      </c>
      <c r="E77" s="3" t="s">
        <v>12</v>
      </c>
      <c r="F77" s="4">
        <v>1</v>
      </c>
      <c r="G77" s="3" t="s">
        <v>13</v>
      </c>
      <c r="H77" s="3" t="s">
        <v>225</v>
      </c>
      <c r="I77" s="3" t="s">
        <v>15</v>
      </c>
      <c r="J77" s="3" t="s">
        <v>226</v>
      </c>
      <c r="K77" s="3" t="s">
        <v>22</v>
      </c>
      <c r="L77" s="3" t="s">
        <v>166</v>
      </c>
      <c r="M77" s="4" t="s">
        <v>435</v>
      </c>
      <c r="N77" s="4">
        <v>4</v>
      </c>
      <c r="O77" s="1">
        <v>10</v>
      </c>
    </row>
    <row r="78" spans="1:15">
      <c r="A78" t="s">
        <v>178</v>
      </c>
      <c r="B78" s="3" t="s">
        <v>509</v>
      </c>
      <c r="C78" s="18" t="s">
        <v>585</v>
      </c>
      <c r="D78" s="3" t="s">
        <v>11</v>
      </c>
      <c r="E78" s="3" t="s">
        <v>12</v>
      </c>
      <c r="F78" s="4">
        <v>1</v>
      </c>
      <c r="G78" s="3" t="s">
        <v>13</v>
      </c>
      <c r="H78" s="3" t="s">
        <v>179</v>
      </c>
      <c r="I78" s="3" t="s">
        <v>15</v>
      </c>
      <c r="J78" s="3" t="s">
        <v>180</v>
      </c>
      <c r="K78" s="3" t="s">
        <v>108</v>
      </c>
      <c r="L78" s="3" t="s">
        <v>74</v>
      </c>
      <c r="M78" s="4" t="s">
        <v>435</v>
      </c>
      <c r="N78" s="4">
        <v>5</v>
      </c>
      <c r="O78" s="1">
        <v>10</v>
      </c>
    </row>
    <row r="79" spans="1:15">
      <c r="A79" t="s">
        <v>132</v>
      </c>
      <c r="B79" s="3" t="s">
        <v>454</v>
      </c>
      <c r="C79" s="18" t="s">
        <v>586</v>
      </c>
      <c r="D79" s="3" t="s">
        <v>11</v>
      </c>
      <c r="E79" s="3" t="s">
        <v>12</v>
      </c>
      <c r="F79" s="4">
        <v>1</v>
      </c>
      <c r="G79" s="3" t="s">
        <v>13</v>
      </c>
      <c r="H79" s="3" t="s">
        <v>133</v>
      </c>
      <c r="I79" s="3" t="s">
        <v>15</v>
      </c>
      <c r="J79" s="3" t="s">
        <v>134</v>
      </c>
      <c r="K79" s="3" t="s">
        <v>86</v>
      </c>
      <c r="L79" s="3" t="s">
        <v>79</v>
      </c>
      <c r="M79" s="4" t="s">
        <v>435</v>
      </c>
      <c r="N79" s="4">
        <v>6</v>
      </c>
      <c r="O79" s="1">
        <v>10</v>
      </c>
    </row>
    <row r="80" spans="1:15">
      <c r="A80" t="s">
        <v>66</v>
      </c>
      <c r="B80" s="3" t="s">
        <v>580</v>
      </c>
      <c r="C80" s="18" t="s">
        <v>708</v>
      </c>
      <c r="D80" s="3" t="s">
        <v>39</v>
      </c>
      <c r="E80" s="3" t="s">
        <v>12</v>
      </c>
      <c r="F80" s="4">
        <v>1</v>
      </c>
      <c r="G80" s="3" t="s">
        <v>13</v>
      </c>
      <c r="H80" s="3" t="s">
        <v>67</v>
      </c>
      <c r="I80" s="3" t="s">
        <v>15</v>
      </c>
      <c r="J80" s="3" t="s">
        <v>68</v>
      </c>
      <c r="K80" s="3" t="s">
        <v>69</v>
      </c>
      <c r="L80" s="3" t="s">
        <v>70</v>
      </c>
      <c r="M80" s="4" t="s">
        <v>435</v>
      </c>
      <c r="N80" s="4">
        <v>7</v>
      </c>
      <c r="O80" s="1">
        <v>10</v>
      </c>
    </row>
    <row r="81" spans="1:15">
      <c r="A81" t="s">
        <v>402</v>
      </c>
      <c r="B81" s="3" t="s">
        <v>481</v>
      </c>
      <c r="C81" s="18" t="s">
        <v>639</v>
      </c>
      <c r="D81" s="3" t="s">
        <v>11</v>
      </c>
      <c r="E81" s="3" t="s">
        <v>12</v>
      </c>
      <c r="F81" s="4">
        <v>1</v>
      </c>
      <c r="G81" s="3" t="s">
        <v>13</v>
      </c>
      <c r="H81" s="3" t="s">
        <v>403</v>
      </c>
      <c r="I81" s="3" t="s">
        <v>15</v>
      </c>
      <c r="J81" s="3" t="s">
        <v>206</v>
      </c>
      <c r="K81" s="3" t="s">
        <v>49</v>
      </c>
      <c r="L81" s="3" t="s">
        <v>23</v>
      </c>
      <c r="M81" s="4" t="s">
        <v>435</v>
      </c>
      <c r="N81" s="4">
        <v>8</v>
      </c>
      <c r="O81" s="1">
        <v>10</v>
      </c>
    </row>
    <row r="82" spans="1:15">
      <c r="A82" t="s">
        <v>167</v>
      </c>
      <c r="B82" s="3" t="s">
        <v>512</v>
      </c>
      <c r="C82" s="18" t="s">
        <v>662</v>
      </c>
      <c r="D82" s="3" t="s">
        <v>11</v>
      </c>
      <c r="E82" s="3" t="s">
        <v>12</v>
      </c>
      <c r="F82" s="4">
        <v>1</v>
      </c>
      <c r="G82" s="3" t="s">
        <v>13</v>
      </c>
      <c r="H82" s="3" t="s">
        <v>168</v>
      </c>
      <c r="I82" s="3" t="s">
        <v>15</v>
      </c>
      <c r="J82" s="3" t="s">
        <v>169</v>
      </c>
      <c r="K82" s="3" t="s">
        <v>170</v>
      </c>
      <c r="L82" s="3" t="s">
        <v>171</v>
      </c>
      <c r="M82" s="4" t="s">
        <v>435</v>
      </c>
      <c r="N82" s="4">
        <v>10</v>
      </c>
      <c r="O82" s="1">
        <v>11</v>
      </c>
    </row>
    <row r="83" spans="1:15">
      <c r="A83" t="s">
        <v>318</v>
      </c>
      <c r="B83" s="3" t="s">
        <v>487</v>
      </c>
      <c r="C83" s="18" t="s">
        <v>654</v>
      </c>
      <c r="D83" s="3" t="s">
        <v>11</v>
      </c>
      <c r="E83" s="3" t="s">
        <v>12</v>
      </c>
      <c r="F83" s="4">
        <v>1</v>
      </c>
      <c r="G83" s="3" t="s">
        <v>13</v>
      </c>
      <c r="H83" s="3" t="s">
        <v>319</v>
      </c>
      <c r="I83" s="3" t="s">
        <v>15</v>
      </c>
      <c r="J83" s="3" t="s">
        <v>320</v>
      </c>
      <c r="K83" s="3" t="s">
        <v>197</v>
      </c>
      <c r="L83" s="3" t="s">
        <v>260</v>
      </c>
      <c r="M83" s="4" t="s">
        <v>435</v>
      </c>
      <c r="N83" s="4">
        <v>11</v>
      </c>
      <c r="O83" s="1">
        <v>11</v>
      </c>
    </row>
    <row r="84" spans="1:15">
      <c r="A84" t="s">
        <v>102</v>
      </c>
      <c r="B84" s="3" t="s">
        <v>482</v>
      </c>
      <c r="C84" s="18" t="s">
        <v>608</v>
      </c>
      <c r="D84" s="3" t="s">
        <v>11</v>
      </c>
      <c r="E84" s="3" t="s">
        <v>12</v>
      </c>
      <c r="F84" s="4">
        <v>1</v>
      </c>
      <c r="G84" s="3" t="s">
        <v>13</v>
      </c>
      <c r="H84" s="3" t="s">
        <v>103</v>
      </c>
      <c r="I84" s="3" t="s">
        <v>15</v>
      </c>
      <c r="J84" s="3" t="s">
        <v>104</v>
      </c>
      <c r="K84" s="3" t="s">
        <v>22</v>
      </c>
      <c r="L84" s="3" t="s">
        <v>105</v>
      </c>
      <c r="M84" s="4" t="s">
        <v>435</v>
      </c>
      <c r="N84" s="4">
        <v>12</v>
      </c>
      <c r="O84" s="1">
        <v>11</v>
      </c>
    </row>
    <row r="85" spans="1:15">
      <c r="A85" t="s">
        <v>379</v>
      </c>
      <c r="B85" s="3" t="s">
        <v>526</v>
      </c>
      <c r="C85" s="18" t="s">
        <v>655</v>
      </c>
      <c r="D85" s="3" t="s">
        <v>39</v>
      </c>
      <c r="E85" s="3" t="s">
        <v>12</v>
      </c>
      <c r="F85" s="4">
        <v>1</v>
      </c>
      <c r="G85" s="3" t="s">
        <v>13</v>
      </c>
      <c r="H85" s="3" t="s">
        <v>380</v>
      </c>
      <c r="I85" s="3" t="s">
        <v>15</v>
      </c>
      <c r="J85" s="3" t="s">
        <v>108</v>
      </c>
      <c r="K85" s="3" t="s">
        <v>22</v>
      </c>
      <c r="L85" s="3" t="s">
        <v>198</v>
      </c>
      <c r="M85" s="4" t="s">
        <v>435</v>
      </c>
      <c r="N85" s="4">
        <v>13</v>
      </c>
      <c r="O85" s="1">
        <v>11</v>
      </c>
    </row>
    <row r="86" spans="1:15">
      <c r="A86" t="s">
        <v>429</v>
      </c>
      <c r="B86" s="3" t="s">
        <v>453</v>
      </c>
      <c r="C86" s="18" t="s">
        <v>642</v>
      </c>
      <c r="D86" s="3" t="s">
        <v>11</v>
      </c>
      <c r="E86" s="3" t="s">
        <v>12</v>
      </c>
      <c r="F86" s="4">
        <v>1</v>
      </c>
      <c r="G86" s="3" t="s">
        <v>13</v>
      </c>
      <c r="H86" s="3" t="s">
        <v>430</v>
      </c>
      <c r="I86" s="3" t="s">
        <v>15</v>
      </c>
      <c r="J86" s="3" t="s">
        <v>180</v>
      </c>
      <c r="K86" s="3" t="s">
        <v>117</v>
      </c>
      <c r="L86" s="3" t="s">
        <v>62</v>
      </c>
      <c r="M86" s="4" t="s">
        <v>435</v>
      </c>
      <c r="N86" s="4">
        <v>14</v>
      </c>
      <c r="O86" s="1">
        <v>11</v>
      </c>
    </row>
    <row r="87" spans="1:15">
      <c r="A87" t="s">
        <v>384</v>
      </c>
      <c r="B87" s="3" t="s">
        <v>511</v>
      </c>
      <c r="C87" s="18" t="s">
        <v>653</v>
      </c>
      <c r="D87" s="3" t="s">
        <v>11</v>
      </c>
      <c r="E87" s="3" t="s">
        <v>12</v>
      </c>
      <c r="F87" s="4">
        <v>1</v>
      </c>
      <c r="G87" s="3" t="s">
        <v>13</v>
      </c>
      <c r="H87" s="3" t="s">
        <v>385</v>
      </c>
      <c r="I87" s="3" t="s">
        <v>15</v>
      </c>
      <c r="J87" s="3" t="s">
        <v>386</v>
      </c>
      <c r="K87" s="3" t="s">
        <v>58</v>
      </c>
      <c r="L87" s="3" t="s">
        <v>32</v>
      </c>
      <c r="M87" s="4" t="s">
        <v>435</v>
      </c>
      <c r="N87" s="4">
        <v>15</v>
      </c>
      <c r="O87" s="1">
        <v>11</v>
      </c>
    </row>
    <row r="88" spans="1:15">
      <c r="A88" t="s">
        <v>323</v>
      </c>
      <c r="B88" s="3" t="s">
        <v>560</v>
      </c>
      <c r="C88" s="18" t="s">
        <v>691</v>
      </c>
      <c r="D88" s="3" t="s">
        <v>11</v>
      </c>
      <c r="E88" s="3" t="s">
        <v>12</v>
      </c>
      <c r="F88" s="4">
        <v>1</v>
      </c>
      <c r="G88" s="3" t="s">
        <v>13</v>
      </c>
      <c r="H88" s="3" t="s">
        <v>324</v>
      </c>
      <c r="I88" s="3" t="s">
        <v>15</v>
      </c>
      <c r="J88" s="3" t="s">
        <v>325</v>
      </c>
      <c r="K88" s="3" t="s">
        <v>17</v>
      </c>
      <c r="L88" s="3" t="s">
        <v>27</v>
      </c>
      <c r="M88" s="4" t="s">
        <v>435</v>
      </c>
      <c r="N88" s="4">
        <v>16</v>
      </c>
      <c r="O88" s="1">
        <v>11</v>
      </c>
    </row>
    <row r="89" spans="1:15">
      <c r="A89" t="s">
        <v>297</v>
      </c>
      <c r="B89" s="3" t="s">
        <v>500</v>
      </c>
      <c r="C89" s="18" t="s">
        <v>626</v>
      </c>
      <c r="D89" s="3" t="s">
        <v>39</v>
      </c>
      <c r="E89" s="3" t="s">
        <v>12</v>
      </c>
      <c r="F89" s="4">
        <v>1</v>
      </c>
      <c r="G89" s="3" t="s">
        <v>13</v>
      </c>
      <c r="H89" s="3" t="s">
        <v>298</v>
      </c>
      <c r="I89" s="3" t="s">
        <v>15</v>
      </c>
      <c r="J89" s="3" t="s">
        <v>111</v>
      </c>
      <c r="K89" s="3" t="s">
        <v>299</v>
      </c>
      <c r="L89" s="3" t="s">
        <v>131</v>
      </c>
      <c r="M89" s="4" t="s">
        <v>435</v>
      </c>
      <c r="N89" s="4">
        <v>17</v>
      </c>
      <c r="O89" s="1">
        <v>11</v>
      </c>
    </row>
    <row r="90" spans="1:15">
      <c r="A90" t="s">
        <v>302</v>
      </c>
      <c r="B90" s="3" t="s">
        <v>456</v>
      </c>
      <c r="C90" s="18" t="s">
        <v>702</v>
      </c>
      <c r="D90" s="3" t="s">
        <v>11</v>
      </c>
      <c r="E90" s="3" t="s">
        <v>12</v>
      </c>
      <c r="F90" s="4">
        <v>1</v>
      </c>
      <c r="G90" s="3" t="s">
        <v>13</v>
      </c>
      <c r="H90" s="3" t="s">
        <v>303</v>
      </c>
      <c r="I90" s="3" t="s">
        <v>15</v>
      </c>
      <c r="J90" s="3" t="s">
        <v>218</v>
      </c>
      <c r="K90" s="3" t="s">
        <v>53</v>
      </c>
      <c r="L90" s="3" t="s">
        <v>304</v>
      </c>
      <c r="M90" s="4" t="s">
        <v>435</v>
      </c>
      <c r="N90" s="4">
        <v>19</v>
      </c>
      <c r="O90" s="1">
        <v>12</v>
      </c>
    </row>
    <row r="91" spans="1:15">
      <c r="A91" t="s">
        <v>277</v>
      </c>
      <c r="B91" s="3" t="s">
        <v>563</v>
      </c>
      <c r="C91" s="18" t="s">
        <v>670</v>
      </c>
      <c r="D91" s="3" t="s">
        <v>11</v>
      </c>
      <c r="E91" s="3" t="s">
        <v>12</v>
      </c>
      <c r="F91" s="4">
        <v>1</v>
      </c>
      <c r="G91" s="3" t="s">
        <v>13</v>
      </c>
      <c r="H91" s="3" t="s">
        <v>168</v>
      </c>
      <c r="I91" s="3" t="s">
        <v>15</v>
      </c>
      <c r="J91" s="3" t="s">
        <v>169</v>
      </c>
      <c r="K91" s="3" t="s">
        <v>48</v>
      </c>
      <c r="L91" s="3" t="s">
        <v>42</v>
      </c>
      <c r="M91" s="4" t="s">
        <v>435</v>
      </c>
      <c r="N91" s="4">
        <v>20</v>
      </c>
      <c r="O91" s="1">
        <v>12</v>
      </c>
    </row>
    <row r="92" spans="1:15">
      <c r="A92" t="s">
        <v>396</v>
      </c>
      <c r="B92" s="3" t="s">
        <v>506</v>
      </c>
      <c r="C92" s="18" t="s">
        <v>683</v>
      </c>
      <c r="D92" s="3" t="s">
        <v>11</v>
      </c>
      <c r="E92" s="3" t="s">
        <v>12</v>
      </c>
      <c r="F92" s="4">
        <v>1</v>
      </c>
      <c r="G92" s="3" t="s">
        <v>13</v>
      </c>
      <c r="H92" s="3" t="s">
        <v>397</v>
      </c>
      <c r="I92" s="3" t="s">
        <v>15</v>
      </c>
      <c r="J92" s="3" t="s">
        <v>398</v>
      </c>
      <c r="K92" s="3" t="s">
        <v>49</v>
      </c>
      <c r="L92" s="3" t="s">
        <v>27</v>
      </c>
      <c r="M92" s="4" t="s">
        <v>435</v>
      </c>
      <c r="N92" s="4">
        <v>21</v>
      </c>
      <c r="O92" s="1">
        <v>12</v>
      </c>
    </row>
    <row r="93" spans="1:15">
      <c r="A93" t="s">
        <v>112</v>
      </c>
      <c r="B93" s="3" t="s">
        <v>446</v>
      </c>
      <c r="C93" s="18" t="s">
        <v>676</v>
      </c>
      <c r="D93" s="3" t="s">
        <v>11</v>
      </c>
      <c r="E93" s="3" t="s">
        <v>12</v>
      </c>
      <c r="F93" s="4">
        <v>1</v>
      </c>
      <c r="G93" s="3" t="s">
        <v>13</v>
      </c>
      <c r="H93" s="3" t="s">
        <v>113</v>
      </c>
      <c r="I93" s="3" t="s">
        <v>15</v>
      </c>
      <c r="J93" s="3" t="s">
        <v>49</v>
      </c>
      <c r="K93" s="3" t="s">
        <v>31</v>
      </c>
      <c r="L93" s="3" t="s">
        <v>27</v>
      </c>
      <c r="M93" s="4" t="s">
        <v>435</v>
      </c>
      <c r="N93" s="4">
        <v>22</v>
      </c>
      <c r="O93" s="1">
        <v>12</v>
      </c>
    </row>
    <row r="94" spans="1:15">
      <c r="A94" t="s">
        <v>346</v>
      </c>
      <c r="B94" s="3" t="s">
        <v>551</v>
      </c>
      <c r="C94" s="18" t="s">
        <v>604</v>
      </c>
      <c r="D94" s="3" t="s">
        <v>11</v>
      </c>
      <c r="E94" s="3" t="s">
        <v>12</v>
      </c>
      <c r="F94" s="4">
        <v>1</v>
      </c>
      <c r="G94" s="3" t="s">
        <v>13</v>
      </c>
      <c r="H94" s="3" t="s">
        <v>347</v>
      </c>
      <c r="I94" s="3" t="s">
        <v>15</v>
      </c>
      <c r="J94" s="3" t="s">
        <v>348</v>
      </c>
      <c r="K94" s="3" t="s">
        <v>58</v>
      </c>
      <c r="L94" s="3" t="s">
        <v>32</v>
      </c>
      <c r="M94" s="4" t="s">
        <v>435</v>
      </c>
      <c r="N94" s="4">
        <v>23</v>
      </c>
      <c r="O94" s="1">
        <v>12</v>
      </c>
    </row>
    <row r="95" spans="1:15">
      <c r="A95" t="s">
        <v>377</v>
      </c>
      <c r="B95" s="3" t="s">
        <v>493</v>
      </c>
      <c r="C95" s="18" t="s">
        <v>671</v>
      </c>
      <c r="D95" s="3" t="s">
        <v>11</v>
      </c>
      <c r="E95" s="3" t="s">
        <v>12</v>
      </c>
      <c r="F95" s="4">
        <v>1</v>
      </c>
      <c r="G95" s="3" t="s">
        <v>13</v>
      </c>
      <c r="H95" s="3" t="s">
        <v>378</v>
      </c>
      <c r="I95" s="3" t="s">
        <v>15</v>
      </c>
      <c r="J95" s="3" t="s">
        <v>221</v>
      </c>
      <c r="K95" s="3" t="s">
        <v>22</v>
      </c>
      <c r="L95" s="3" t="s">
        <v>171</v>
      </c>
      <c r="M95" s="4" t="s">
        <v>435</v>
      </c>
      <c r="N95" s="4">
        <v>24</v>
      </c>
      <c r="O95" s="1">
        <v>12</v>
      </c>
    </row>
    <row r="96" spans="1:15">
      <c r="A96" t="s">
        <v>38</v>
      </c>
      <c r="B96" s="3" t="s">
        <v>465</v>
      </c>
      <c r="C96" s="18" t="s">
        <v>633</v>
      </c>
      <c r="D96" s="3" t="s">
        <v>39</v>
      </c>
      <c r="E96" s="3" t="s">
        <v>12</v>
      </c>
      <c r="F96" s="4">
        <v>1</v>
      </c>
      <c r="G96" s="3" t="s">
        <v>13</v>
      </c>
      <c r="H96" s="3" t="s">
        <v>40</v>
      </c>
      <c r="I96" s="3" t="s">
        <v>15</v>
      </c>
      <c r="J96" s="3" t="s">
        <v>41</v>
      </c>
      <c r="K96" s="3" t="s">
        <v>22</v>
      </c>
      <c r="L96" s="3" t="s">
        <v>42</v>
      </c>
      <c r="M96" s="4" t="s">
        <v>435</v>
      </c>
      <c r="N96" s="4">
        <v>25</v>
      </c>
      <c r="O96" s="1">
        <v>12</v>
      </c>
    </row>
    <row r="97" spans="1:15">
      <c r="A97" t="s">
        <v>354</v>
      </c>
      <c r="B97" s="3" t="s">
        <v>450</v>
      </c>
      <c r="C97" s="18" t="s">
        <v>674</v>
      </c>
      <c r="D97" s="3" t="s">
        <v>39</v>
      </c>
      <c r="E97" s="3" t="s">
        <v>12</v>
      </c>
      <c r="F97" s="4">
        <v>1</v>
      </c>
      <c r="G97" s="3" t="s">
        <v>13</v>
      </c>
      <c r="H97" s="3" t="s">
        <v>355</v>
      </c>
      <c r="I97" s="3" t="s">
        <v>15</v>
      </c>
      <c r="J97" s="3" t="s">
        <v>356</v>
      </c>
      <c r="K97" s="3" t="s">
        <v>22</v>
      </c>
      <c r="L97" s="3" t="s">
        <v>271</v>
      </c>
      <c r="M97" s="4" t="s">
        <v>435</v>
      </c>
      <c r="N97" s="4">
        <v>26</v>
      </c>
      <c r="O97" s="1">
        <v>12</v>
      </c>
    </row>
    <row r="98" spans="1:15">
      <c r="A98" t="s">
        <v>212</v>
      </c>
      <c r="B98" s="3" t="s">
        <v>552</v>
      </c>
      <c r="C98" s="18" t="s">
        <v>681</v>
      </c>
      <c r="D98" s="3" t="s">
        <v>11</v>
      </c>
      <c r="E98" s="3" t="s">
        <v>12</v>
      </c>
      <c r="F98" s="4">
        <v>1</v>
      </c>
      <c r="G98" s="3" t="s">
        <v>13</v>
      </c>
      <c r="H98" s="3" t="s">
        <v>213</v>
      </c>
      <c r="I98" s="3" t="s">
        <v>15</v>
      </c>
      <c r="J98" s="3" t="s">
        <v>214</v>
      </c>
      <c r="K98" s="3" t="s">
        <v>215</v>
      </c>
      <c r="L98" s="3" t="s">
        <v>37</v>
      </c>
      <c r="M98" s="4" t="s">
        <v>435</v>
      </c>
      <c r="N98" s="4">
        <v>28</v>
      </c>
      <c r="O98" s="1">
        <v>13</v>
      </c>
    </row>
    <row r="99" spans="1:15">
      <c r="A99" t="s">
        <v>431</v>
      </c>
      <c r="B99" s="3" t="s">
        <v>452</v>
      </c>
      <c r="C99" s="18" t="s">
        <v>582</v>
      </c>
      <c r="D99" s="3" t="s">
        <v>11</v>
      </c>
      <c r="E99" s="3" t="s">
        <v>12</v>
      </c>
      <c r="F99" s="4">
        <v>1</v>
      </c>
      <c r="G99" s="3" t="s">
        <v>13</v>
      </c>
      <c r="H99" s="3" t="s">
        <v>432</v>
      </c>
      <c r="I99" s="3" t="s">
        <v>15</v>
      </c>
      <c r="J99" s="3" t="s">
        <v>174</v>
      </c>
      <c r="K99" s="3" t="s">
        <v>31</v>
      </c>
      <c r="L99" s="3" t="s">
        <v>101</v>
      </c>
      <c r="M99" s="4" t="s">
        <v>435</v>
      </c>
      <c r="N99" s="4">
        <v>29</v>
      </c>
      <c r="O99" s="1">
        <v>13</v>
      </c>
    </row>
    <row r="100" spans="1:15">
      <c r="A100" t="s">
        <v>252</v>
      </c>
      <c r="B100" s="3" t="s">
        <v>549</v>
      </c>
      <c r="C100" s="18" t="s">
        <v>665</v>
      </c>
      <c r="D100" s="3" t="s">
        <v>39</v>
      </c>
      <c r="E100" s="3" t="s">
        <v>12</v>
      </c>
      <c r="F100" s="4">
        <v>1</v>
      </c>
      <c r="G100" s="3" t="s">
        <v>13</v>
      </c>
      <c r="H100" s="3" t="s">
        <v>253</v>
      </c>
      <c r="I100" s="3" t="s">
        <v>15</v>
      </c>
      <c r="J100" s="3" t="s">
        <v>48</v>
      </c>
      <c r="K100" s="3" t="s">
        <v>49</v>
      </c>
      <c r="L100" s="3" t="s">
        <v>131</v>
      </c>
      <c r="M100" s="4" t="s">
        <v>435</v>
      </c>
      <c r="N100" s="4">
        <v>30</v>
      </c>
      <c r="O100" s="1">
        <v>13</v>
      </c>
    </row>
    <row r="101" spans="1:15">
      <c r="A101" t="s">
        <v>418</v>
      </c>
      <c r="B101" s="3" t="s">
        <v>520</v>
      </c>
      <c r="C101" s="18" t="s">
        <v>590</v>
      </c>
      <c r="D101" s="3" t="s">
        <v>11</v>
      </c>
      <c r="E101" s="3" t="s">
        <v>12</v>
      </c>
      <c r="F101" s="4">
        <v>1</v>
      </c>
      <c r="G101" s="3" t="s">
        <v>13</v>
      </c>
      <c r="H101" s="3" t="s">
        <v>419</v>
      </c>
      <c r="I101" s="3" t="s">
        <v>15</v>
      </c>
      <c r="J101" s="3" t="s">
        <v>214</v>
      </c>
      <c r="K101" s="3" t="s">
        <v>22</v>
      </c>
      <c r="L101" s="3" t="s">
        <v>62</v>
      </c>
      <c r="M101" s="4" t="s">
        <v>435</v>
      </c>
      <c r="N101" s="4">
        <v>31</v>
      </c>
      <c r="O101" s="1">
        <v>13</v>
      </c>
    </row>
    <row r="102" spans="1:15">
      <c r="A102" t="s">
        <v>128</v>
      </c>
      <c r="B102" s="3" t="s">
        <v>534</v>
      </c>
      <c r="C102" s="18" t="s">
        <v>644</v>
      </c>
      <c r="D102" s="3" t="s">
        <v>11</v>
      </c>
      <c r="E102" s="3" t="s">
        <v>12</v>
      </c>
      <c r="F102" s="4">
        <v>1</v>
      </c>
      <c r="G102" s="3" t="s">
        <v>13</v>
      </c>
      <c r="H102" s="3" t="s">
        <v>129</v>
      </c>
      <c r="I102" s="3" t="s">
        <v>15</v>
      </c>
      <c r="J102" s="3" t="s">
        <v>130</v>
      </c>
      <c r="K102" s="3" t="s">
        <v>22</v>
      </c>
      <c r="L102" s="3" t="s">
        <v>131</v>
      </c>
      <c r="M102" s="4" t="s">
        <v>435</v>
      </c>
      <c r="N102" s="4">
        <v>32</v>
      </c>
      <c r="O102" s="1">
        <v>13</v>
      </c>
    </row>
    <row r="103" spans="1:15">
      <c r="A103" t="s">
        <v>305</v>
      </c>
      <c r="B103" s="3" t="s">
        <v>519</v>
      </c>
      <c r="C103" s="18" t="s">
        <v>711</v>
      </c>
      <c r="D103" s="3" t="s">
        <v>11</v>
      </c>
      <c r="E103" s="3" t="s">
        <v>12</v>
      </c>
      <c r="F103" s="4">
        <v>1</v>
      </c>
      <c r="G103" s="3" t="s">
        <v>13</v>
      </c>
      <c r="H103" s="3" t="s">
        <v>306</v>
      </c>
      <c r="I103" s="3" t="s">
        <v>15</v>
      </c>
      <c r="J103" s="3" t="s">
        <v>307</v>
      </c>
      <c r="K103" s="3" t="s">
        <v>69</v>
      </c>
      <c r="L103" s="3" t="s">
        <v>74</v>
      </c>
      <c r="M103" s="4" t="s">
        <v>435</v>
      </c>
      <c r="N103" s="4">
        <v>33</v>
      </c>
      <c r="O103" s="1">
        <v>13</v>
      </c>
    </row>
    <row r="104" spans="1:15">
      <c r="A104" t="s">
        <v>63</v>
      </c>
      <c r="B104" s="3" t="s">
        <v>531</v>
      </c>
      <c r="C104" s="18" t="s">
        <v>618</v>
      </c>
      <c r="D104" s="3" t="s">
        <v>39</v>
      </c>
      <c r="E104" s="3" t="s">
        <v>12</v>
      </c>
      <c r="F104" s="4">
        <v>1.1020000000000001</v>
      </c>
      <c r="G104" s="3" t="s">
        <v>13</v>
      </c>
      <c r="H104" s="3" t="s">
        <v>64</v>
      </c>
      <c r="I104" s="3" t="s">
        <v>15</v>
      </c>
      <c r="J104" s="3" t="s">
        <v>48</v>
      </c>
      <c r="K104" s="3" t="s">
        <v>49</v>
      </c>
      <c r="L104" s="3" t="s">
        <v>65</v>
      </c>
      <c r="M104" s="4" t="s">
        <v>435</v>
      </c>
      <c r="N104" s="4">
        <v>34</v>
      </c>
      <c r="O104" s="1">
        <v>13</v>
      </c>
    </row>
    <row r="105" spans="1:15">
      <c r="A105" t="s">
        <v>219</v>
      </c>
      <c r="B105" s="3" t="s">
        <v>471</v>
      </c>
      <c r="C105" s="18" t="s">
        <v>724</v>
      </c>
      <c r="D105" s="3" t="s">
        <v>39</v>
      </c>
      <c r="E105" s="3" t="s">
        <v>12</v>
      </c>
      <c r="F105" s="4">
        <v>1</v>
      </c>
      <c r="G105" s="3" t="s">
        <v>13</v>
      </c>
      <c r="H105" s="3" t="s">
        <v>220</v>
      </c>
      <c r="I105" s="3" t="s">
        <v>15</v>
      </c>
      <c r="J105" s="3" t="s">
        <v>221</v>
      </c>
      <c r="K105" s="3" t="s">
        <v>86</v>
      </c>
      <c r="L105" s="3" t="s">
        <v>54</v>
      </c>
      <c r="M105" s="4" t="s">
        <v>435</v>
      </c>
      <c r="N105" s="4">
        <v>35</v>
      </c>
      <c r="O105" s="1">
        <v>13</v>
      </c>
    </row>
    <row r="106" spans="1:15">
      <c r="A106" t="s">
        <v>333</v>
      </c>
      <c r="B106" s="3" t="s">
        <v>538</v>
      </c>
      <c r="C106" s="18" t="s">
        <v>592</v>
      </c>
      <c r="D106" s="3" t="s">
        <v>39</v>
      </c>
      <c r="E106" s="3" t="s">
        <v>12</v>
      </c>
      <c r="F106" s="4">
        <v>1</v>
      </c>
      <c r="G106" s="3" t="s">
        <v>13</v>
      </c>
      <c r="H106" s="3" t="s">
        <v>334</v>
      </c>
      <c r="I106" s="3" t="s">
        <v>15</v>
      </c>
      <c r="J106" s="3" t="s">
        <v>189</v>
      </c>
      <c r="K106" s="3" t="s">
        <v>149</v>
      </c>
      <c r="L106" s="3" t="s">
        <v>97</v>
      </c>
      <c r="M106" s="4" t="s">
        <v>435</v>
      </c>
      <c r="N106" s="4">
        <v>37</v>
      </c>
      <c r="O106" s="1">
        <v>14</v>
      </c>
    </row>
    <row r="107" spans="1:15">
      <c r="A107" t="s">
        <v>43</v>
      </c>
      <c r="B107" s="3" t="s">
        <v>524</v>
      </c>
      <c r="C107" s="18" t="s">
        <v>597</v>
      </c>
      <c r="D107" s="3" t="s">
        <v>11</v>
      </c>
      <c r="E107" s="3" t="s">
        <v>12</v>
      </c>
      <c r="F107" s="4">
        <v>1</v>
      </c>
      <c r="G107" s="3" t="s">
        <v>13</v>
      </c>
      <c r="H107" s="3" t="s">
        <v>44</v>
      </c>
      <c r="I107" s="3" t="s">
        <v>15</v>
      </c>
      <c r="J107" s="3" t="s">
        <v>45</v>
      </c>
      <c r="K107" s="3" t="s">
        <v>22</v>
      </c>
      <c r="L107" s="3" t="s">
        <v>23</v>
      </c>
      <c r="M107" s="4" t="s">
        <v>435</v>
      </c>
      <c r="N107" s="4">
        <v>38</v>
      </c>
      <c r="O107" s="1">
        <v>14</v>
      </c>
    </row>
    <row r="108" spans="1:15">
      <c r="A108" t="s">
        <v>300</v>
      </c>
      <c r="B108" s="3" t="s">
        <v>497</v>
      </c>
      <c r="C108" s="18" t="s">
        <v>661</v>
      </c>
      <c r="D108" s="3" t="s">
        <v>11</v>
      </c>
      <c r="E108" s="3" t="s">
        <v>12</v>
      </c>
      <c r="F108" s="4">
        <v>1</v>
      </c>
      <c r="G108" s="3" t="s">
        <v>13</v>
      </c>
      <c r="H108" s="3" t="s">
        <v>301</v>
      </c>
      <c r="I108" s="3" t="s">
        <v>15</v>
      </c>
      <c r="J108" s="3" t="s">
        <v>280</v>
      </c>
      <c r="K108" s="3" t="s">
        <v>17</v>
      </c>
      <c r="L108" s="3" t="s">
        <v>42</v>
      </c>
      <c r="M108" s="4" t="s">
        <v>435</v>
      </c>
      <c r="N108" s="4">
        <v>39</v>
      </c>
      <c r="O108" s="1">
        <v>14</v>
      </c>
    </row>
    <row r="109" spans="1:15">
      <c r="A109" t="s">
        <v>390</v>
      </c>
      <c r="B109" s="3" t="s">
        <v>510</v>
      </c>
      <c r="C109" s="18" t="s">
        <v>634</v>
      </c>
      <c r="D109" s="3" t="s">
        <v>11</v>
      </c>
      <c r="E109" s="3" t="s">
        <v>12</v>
      </c>
      <c r="F109" s="4">
        <v>1</v>
      </c>
      <c r="G109" s="3" t="s">
        <v>13</v>
      </c>
      <c r="H109" s="3" t="s">
        <v>391</v>
      </c>
      <c r="I109" s="3" t="s">
        <v>15</v>
      </c>
      <c r="J109" s="3" t="s">
        <v>174</v>
      </c>
      <c r="K109" s="3" t="s">
        <v>36</v>
      </c>
      <c r="L109" s="3" t="s">
        <v>23</v>
      </c>
      <c r="M109" s="4" t="s">
        <v>435</v>
      </c>
      <c r="N109" s="4">
        <v>40</v>
      </c>
      <c r="O109" s="1">
        <v>14</v>
      </c>
    </row>
    <row r="110" spans="1:15">
      <c r="A110" t="s">
        <v>121</v>
      </c>
      <c r="B110" s="3" t="s">
        <v>440</v>
      </c>
      <c r="C110" s="18" t="s">
        <v>716</v>
      </c>
      <c r="D110" s="3" t="s">
        <v>11</v>
      </c>
      <c r="E110" s="3" t="s">
        <v>12</v>
      </c>
      <c r="F110" s="4">
        <v>1</v>
      </c>
      <c r="G110" s="3" t="s">
        <v>13</v>
      </c>
      <c r="H110" s="3" t="s">
        <v>122</v>
      </c>
      <c r="I110" s="3" t="s">
        <v>15</v>
      </c>
      <c r="J110" s="3" t="s">
        <v>123</v>
      </c>
      <c r="K110" s="3" t="s">
        <v>22</v>
      </c>
      <c r="L110" s="3" t="s">
        <v>62</v>
      </c>
      <c r="M110" s="4" t="s">
        <v>435</v>
      </c>
      <c r="N110" s="4">
        <v>41</v>
      </c>
      <c r="O110" s="1">
        <v>14</v>
      </c>
    </row>
    <row r="111" spans="1:15">
      <c r="A111" t="s">
        <v>193</v>
      </c>
      <c r="B111" s="3" t="s">
        <v>445</v>
      </c>
      <c r="C111" s="18" t="s">
        <v>605</v>
      </c>
      <c r="D111" s="3" t="s">
        <v>11</v>
      </c>
      <c r="E111" s="3" t="s">
        <v>12</v>
      </c>
      <c r="F111" s="4">
        <v>1</v>
      </c>
      <c r="G111" s="3" t="s">
        <v>13</v>
      </c>
      <c r="H111" s="3" t="s">
        <v>125</v>
      </c>
      <c r="I111" s="3" t="s">
        <v>15</v>
      </c>
      <c r="J111" s="3" t="s">
        <v>194</v>
      </c>
      <c r="K111" s="3" t="s">
        <v>58</v>
      </c>
      <c r="L111" s="3" t="s">
        <v>105</v>
      </c>
      <c r="M111" s="4" t="s">
        <v>435</v>
      </c>
      <c r="N111" s="4">
        <v>42</v>
      </c>
      <c r="O111" s="1">
        <v>14</v>
      </c>
    </row>
    <row r="112" spans="1:15">
      <c r="A112" t="s">
        <v>190</v>
      </c>
      <c r="B112" s="3" t="s">
        <v>480</v>
      </c>
      <c r="C112" s="18" t="s">
        <v>649</v>
      </c>
      <c r="D112" s="3" t="s">
        <v>11</v>
      </c>
      <c r="E112" s="3" t="s">
        <v>12</v>
      </c>
      <c r="F112" s="4">
        <v>1</v>
      </c>
      <c r="G112" s="3" t="s">
        <v>13</v>
      </c>
      <c r="H112" s="3" t="s">
        <v>191</v>
      </c>
      <c r="I112" s="3" t="s">
        <v>15</v>
      </c>
      <c r="J112" s="3" t="s">
        <v>192</v>
      </c>
      <c r="K112" s="3" t="s">
        <v>86</v>
      </c>
      <c r="L112" s="3" t="s">
        <v>23</v>
      </c>
      <c r="M112" s="4" t="s">
        <v>435</v>
      </c>
      <c r="N112" s="4">
        <v>43</v>
      </c>
      <c r="O112" s="1">
        <v>14</v>
      </c>
    </row>
    <row r="113" spans="1:15">
      <c r="A113" t="s">
        <v>329</v>
      </c>
      <c r="B113" s="3" t="s">
        <v>462</v>
      </c>
      <c r="C113" s="18" t="s">
        <v>629</v>
      </c>
      <c r="D113" s="3" t="s">
        <v>11</v>
      </c>
      <c r="E113" s="3" t="s">
        <v>12</v>
      </c>
      <c r="F113" s="4">
        <v>1</v>
      </c>
      <c r="G113" s="3" t="s">
        <v>13</v>
      </c>
      <c r="H113" s="3" t="s">
        <v>330</v>
      </c>
      <c r="I113" s="3" t="s">
        <v>15</v>
      </c>
      <c r="J113" s="3" t="s">
        <v>123</v>
      </c>
      <c r="K113" s="3" t="s">
        <v>49</v>
      </c>
      <c r="L113" s="3" t="s">
        <v>127</v>
      </c>
      <c r="M113" s="4" t="s">
        <v>435</v>
      </c>
      <c r="N113" s="4">
        <v>44</v>
      </c>
      <c r="O113" s="1">
        <v>14</v>
      </c>
    </row>
    <row r="114" spans="1:15">
      <c r="A114" t="s">
        <v>308</v>
      </c>
      <c r="B114" s="3" t="s">
        <v>439</v>
      </c>
      <c r="C114" s="18" t="s">
        <v>584</v>
      </c>
      <c r="D114" s="3" t="s">
        <v>11</v>
      </c>
      <c r="E114" s="3" t="s">
        <v>12</v>
      </c>
      <c r="F114" s="4">
        <v>1</v>
      </c>
      <c r="G114" s="3" t="s">
        <v>13</v>
      </c>
      <c r="H114" s="3" t="s">
        <v>309</v>
      </c>
      <c r="I114" s="3" t="s">
        <v>15</v>
      </c>
      <c r="J114" s="3" t="s">
        <v>16</v>
      </c>
      <c r="K114" s="3" t="s">
        <v>22</v>
      </c>
      <c r="L114" s="3" t="s">
        <v>18</v>
      </c>
      <c r="M114" s="4" t="s">
        <v>435</v>
      </c>
      <c r="N114" s="4">
        <v>46</v>
      </c>
      <c r="O114" s="1">
        <v>15</v>
      </c>
    </row>
    <row r="115" spans="1:15">
      <c r="A115" t="s">
        <v>426</v>
      </c>
      <c r="B115" s="3" t="s">
        <v>517</v>
      </c>
      <c r="C115" s="18" t="s">
        <v>587</v>
      </c>
      <c r="D115" s="3" t="s">
        <v>11</v>
      </c>
      <c r="E115" s="3" t="s">
        <v>12</v>
      </c>
      <c r="F115" s="4">
        <v>1</v>
      </c>
      <c r="G115" s="3" t="s">
        <v>13</v>
      </c>
      <c r="H115" s="3" t="s">
        <v>427</v>
      </c>
      <c r="I115" s="3" t="s">
        <v>15</v>
      </c>
      <c r="J115" s="3" t="s">
        <v>428</v>
      </c>
      <c r="K115" s="3" t="s">
        <v>22</v>
      </c>
      <c r="L115" s="3" t="s">
        <v>74</v>
      </c>
      <c r="M115" s="4" t="s">
        <v>435</v>
      </c>
      <c r="N115" s="4">
        <v>47</v>
      </c>
      <c r="O115" s="1">
        <v>15</v>
      </c>
    </row>
    <row r="116" spans="1:15">
      <c r="A116" t="s">
        <v>406</v>
      </c>
      <c r="B116" s="3" t="s">
        <v>478</v>
      </c>
      <c r="C116" s="18" t="s">
        <v>667</v>
      </c>
      <c r="D116" s="3" t="s">
        <v>11</v>
      </c>
      <c r="E116" s="3" t="s">
        <v>12</v>
      </c>
      <c r="F116" s="4">
        <v>1</v>
      </c>
      <c r="G116" s="3" t="s">
        <v>13</v>
      </c>
      <c r="H116" s="3" t="s">
        <v>407</v>
      </c>
      <c r="I116" s="3" t="s">
        <v>15</v>
      </c>
      <c r="J116" s="3" t="s">
        <v>92</v>
      </c>
      <c r="K116" s="3" t="s">
        <v>36</v>
      </c>
      <c r="L116" s="3" t="s">
        <v>74</v>
      </c>
      <c r="M116" s="4" t="s">
        <v>435</v>
      </c>
      <c r="N116" s="4">
        <v>48</v>
      </c>
      <c r="O116" s="1">
        <v>15</v>
      </c>
    </row>
    <row r="117" spans="1:15">
      <c r="A117" t="s">
        <v>46</v>
      </c>
      <c r="B117" s="3" t="s">
        <v>575</v>
      </c>
      <c r="C117" s="18" t="s">
        <v>596</v>
      </c>
      <c r="D117" s="3" t="s">
        <v>11</v>
      </c>
      <c r="E117" s="3" t="s">
        <v>12</v>
      </c>
      <c r="F117" s="4">
        <v>1</v>
      </c>
      <c r="G117" s="3" t="s">
        <v>13</v>
      </c>
      <c r="H117" s="3" t="s">
        <v>47</v>
      </c>
      <c r="I117" s="3" t="s">
        <v>15</v>
      </c>
      <c r="J117" s="3" t="s">
        <v>48</v>
      </c>
      <c r="K117" s="3" t="s">
        <v>49</v>
      </c>
      <c r="L117" s="3" t="s">
        <v>23</v>
      </c>
      <c r="M117" s="4" t="s">
        <v>435</v>
      </c>
      <c r="N117" s="4">
        <v>49</v>
      </c>
      <c r="O117" s="1">
        <v>15</v>
      </c>
    </row>
    <row r="118" spans="1:15">
      <c r="A118" t="s">
        <v>316</v>
      </c>
      <c r="B118" s="3" t="s">
        <v>547</v>
      </c>
      <c r="C118" s="18" t="s">
        <v>693</v>
      </c>
      <c r="D118" s="3" t="s">
        <v>39</v>
      </c>
      <c r="E118" s="3" t="s">
        <v>12</v>
      </c>
      <c r="F118" s="4">
        <v>1</v>
      </c>
      <c r="G118" s="3" t="s">
        <v>13</v>
      </c>
      <c r="H118" s="3" t="s">
        <v>317</v>
      </c>
      <c r="I118" s="3" t="s">
        <v>15</v>
      </c>
      <c r="J118" s="3" t="s">
        <v>201</v>
      </c>
      <c r="K118" s="3" t="s">
        <v>69</v>
      </c>
      <c r="L118" s="3" t="s">
        <v>74</v>
      </c>
      <c r="M118" s="4" t="s">
        <v>435</v>
      </c>
      <c r="N118" s="4">
        <v>50</v>
      </c>
      <c r="O118" s="1">
        <v>15</v>
      </c>
    </row>
    <row r="119" spans="1:15">
      <c r="A119" t="s">
        <v>106</v>
      </c>
      <c r="B119" s="3" t="s">
        <v>503</v>
      </c>
      <c r="C119" s="18" t="s">
        <v>650</v>
      </c>
      <c r="D119" s="3" t="s">
        <v>11</v>
      </c>
      <c r="E119" s="3" t="s">
        <v>12</v>
      </c>
      <c r="F119" s="4">
        <v>1</v>
      </c>
      <c r="G119" s="3" t="s">
        <v>13</v>
      </c>
      <c r="H119" s="3" t="s">
        <v>107</v>
      </c>
      <c r="I119" s="3" t="s">
        <v>15</v>
      </c>
      <c r="J119" s="3" t="s">
        <v>108</v>
      </c>
      <c r="K119" s="3" t="s">
        <v>58</v>
      </c>
      <c r="L119" s="3" t="s">
        <v>62</v>
      </c>
      <c r="M119" s="4" t="s">
        <v>435</v>
      </c>
      <c r="N119" s="4">
        <v>51</v>
      </c>
      <c r="O119" s="1">
        <v>15</v>
      </c>
    </row>
    <row r="120" spans="1:15">
      <c r="A120" t="s">
        <v>313</v>
      </c>
      <c r="B120" s="3" t="s">
        <v>566</v>
      </c>
      <c r="C120" s="18" t="s">
        <v>613</v>
      </c>
      <c r="D120" s="3" t="s">
        <v>39</v>
      </c>
      <c r="E120" s="3" t="s">
        <v>12</v>
      </c>
      <c r="F120" s="4">
        <v>1</v>
      </c>
      <c r="G120" s="3" t="s">
        <v>13</v>
      </c>
      <c r="H120" s="3" t="s">
        <v>314</v>
      </c>
      <c r="I120" s="3" t="s">
        <v>15</v>
      </c>
      <c r="J120" s="3" t="s">
        <v>315</v>
      </c>
      <c r="K120" s="3" t="s">
        <v>78</v>
      </c>
      <c r="L120" s="3" t="s">
        <v>74</v>
      </c>
      <c r="M120" s="4" t="s">
        <v>435</v>
      </c>
      <c r="N120" s="4">
        <v>52</v>
      </c>
      <c r="O120" s="1">
        <v>15</v>
      </c>
    </row>
    <row r="121" spans="1:15">
      <c r="A121" t="s">
        <v>141</v>
      </c>
      <c r="B121" s="3" t="s">
        <v>550</v>
      </c>
      <c r="C121" s="18" t="s">
        <v>700</v>
      </c>
      <c r="D121" s="3" t="s">
        <v>11</v>
      </c>
      <c r="E121" s="3" t="s">
        <v>12</v>
      </c>
      <c r="F121" s="4">
        <v>1</v>
      </c>
      <c r="G121" s="3" t="s">
        <v>13</v>
      </c>
      <c r="H121" s="3" t="s">
        <v>142</v>
      </c>
      <c r="I121" s="3" t="s">
        <v>15</v>
      </c>
      <c r="J121" s="3" t="s">
        <v>143</v>
      </c>
      <c r="K121" s="3" t="s">
        <v>49</v>
      </c>
      <c r="L121" s="3" t="s">
        <v>32</v>
      </c>
      <c r="M121" s="4" t="s">
        <v>435</v>
      </c>
      <c r="N121" s="4">
        <v>53</v>
      </c>
      <c r="O121" s="1">
        <v>15</v>
      </c>
    </row>
    <row r="122" spans="1:15">
      <c r="A122" t="s">
        <v>135</v>
      </c>
      <c r="B122" s="3" t="s">
        <v>494</v>
      </c>
      <c r="C122" s="18" t="s">
        <v>647</v>
      </c>
      <c r="D122" s="3" t="s">
        <v>11</v>
      </c>
      <c r="E122" s="3" t="s">
        <v>12</v>
      </c>
      <c r="F122" s="4">
        <v>1</v>
      </c>
      <c r="G122" s="3" t="s">
        <v>13</v>
      </c>
      <c r="H122" s="3" t="s">
        <v>136</v>
      </c>
      <c r="I122" s="3" t="s">
        <v>15</v>
      </c>
      <c r="J122" s="3" t="s">
        <v>137</v>
      </c>
      <c r="K122" s="3" t="s">
        <v>117</v>
      </c>
      <c r="L122" s="3" t="s">
        <v>27</v>
      </c>
      <c r="M122" s="4" t="s">
        <v>435</v>
      </c>
      <c r="N122" s="4">
        <v>55</v>
      </c>
      <c r="O122" s="1">
        <v>16</v>
      </c>
    </row>
    <row r="123" spans="1:15">
      <c r="A123" t="s">
        <v>151</v>
      </c>
      <c r="B123" s="3" t="s">
        <v>492</v>
      </c>
      <c r="C123" s="18" t="s">
        <v>714</v>
      </c>
      <c r="D123" s="3" t="s">
        <v>39</v>
      </c>
      <c r="E123" s="3" t="s">
        <v>12</v>
      </c>
      <c r="F123" s="4">
        <v>1</v>
      </c>
      <c r="G123" s="3" t="s">
        <v>13</v>
      </c>
      <c r="H123" s="3" t="s">
        <v>152</v>
      </c>
      <c r="I123" s="3" t="s">
        <v>15</v>
      </c>
      <c r="J123" s="3" t="s">
        <v>21</v>
      </c>
      <c r="K123" s="3" t="s">
        <v>153</v>
      </c>
      <c r="L123" s="3" t="s">
        <v>18</v>
      </c>
      <c r="M123" s="4" t="s">
        <v>435</v>
      </c>
      <c r="N123" s="4">
        <v>56</v>
      </c>
      <c r="O123" s="1">
        <v>16</v>
      </c>
    </row>
    <row r="124" spans="1:15">
      <c r="A124" t="s">
        <v>238</v>
      </c>
      <c r="B124" s="3" t="s">
        <v>464</v>
      </c>
      <c r="C124" s="18" t="s">
        <v>648</v>
      </c>
      <c r="D124" s="3" t="s">
        <v>11</v>
      </c>
      <c r="E124" s="3" t="s">
        <v>12</v>
      </c>
      <c r="F124" s="4">
        <v>1</v>
      </c>
      <c r="G124" s="3" t="s">
        <v>13</v>
      </c>
      <c r="H124" s="3" t="s">
        <v>208</v>
      </c>
      <c r="I124" s="3" t="s">
        <v>15</v>
      </c>
      <c r="J124" s="3" t="s">
        <v>239</v>
      </c>
      <c r="K124" s="3" t="s">
        <v>58</v>
      </c>
      <c r="L124" s="3" t="s">
        <v>23</v>
      </c>
      <c r="M124" s="4" t="s">
        <v>435</v>
      </c>
      <c r="N124" s="4">
        <v>57</v>
      </c>
      <c r="O124" s="1">
        <v>16</v>
      </c>
    </row>
    <row r="125" spans="1:15">
      <c r="A125" t="s">
        <v>310</v>
      </c>
      <c r="B125" s="3" t="s">
        <v>533</v>
      </c>
      <c r="C125" s="18" t="s">
        <v>612</v>
      </c>
      <c r="D125" s="3" t="s">
        <v>11</v>
      </c>
      <c r="E125" s="3" t="s">
        <v>12</v>
      </c>
      <c r="F125" s="4">
        <v>1</v>
      </c>
      <c r="G125" s="3" t="s">
        <v>13</v>
      </c>
      <c r="H125" s="3" t="s">
        <v>311</v>
      </c>
      <c r="I125" s="3" t="s">
        <v>15</v>
      </c>
      <c r="J125" s="3" t="s">
        <v>312</v>
      </c>
      <c r="K125" s="3" t="s">
        <v>117</v>
      </c>
      <c r="L125" s="3" t="s">
        <v>37</v>
      </c>
      <c r="M125" s="4" t="s">
        <v>435</v>
      </c>
      <c r="N125" s="4">
        <v>58</v>
      </c>
      <c r="O125" s="1">
        <v>16</v>
      </c>
    </row>
    <row r="126" spans="1:15">
      <c r="A126" t="s">
        <v>227</v>
      </c>
      <c r="B126" s="3" t="s">
        <v>514</v>
      </c>
      <c r="C126" s="18" t="s">
        <v>636</v>
      </c>
      <c r="D126" s="3" t="s">
        <v>11</v>
      </c>
      <c r="E126" s="3" t="s">
        <v>12</v>
      </c>
      <c r="F126" s="4">
        <v>1</v>
      </c>
      <c r="G126" s="3" t="s">
        <v>13</v>
      </c>
      <c r="H126" s="3" t="s">
        <v>228</v>
      </c>
      <c r="I126" s="3" t="s">
        <v>15</v>
      </c>
      <c r="J126" s="3" t="s">
        <v>229</v>
      </c>
      <c r="K126" s="3" t="s">
        <v>17</v>
      </c>
      <c r="L126" s="3" t="s">
        <v>74</v>
      </c>
      <c r="M126" s="4" t="s">
        <v>435</v>
      </c>
      <c r="N126" s="4">
        <v>59</v>
      </c>
      <c r="O126" s="1">
        <v>16</v>
      </c>
    </row>
    <row r="127" spans="1:15">
      <c r="A127" t="s">
        <v>254</v>
      </c>
      <c r="B127" s="3" t="s">
        <v>449</v>
      </c>
      <c r="C127" s="18" t="s">
        <v>722</v>
      </c>
      <c r="D127" s="3" t="s">
        <v>255</v>
      </c>
      <c r="E127" s="3" t="s">
        <v>12</v>
      </c>
      <c r="F127" s="4">
        <v>1</v>
      </c>
      <c r="G127" s="3" t="s">
        <v>13</v>
      </c>
      <c r="H127" s="3" t="s">
        <v>256</v>
      </c>
      <c r="I127" s="3" t="s">
        <v>15</v>
      </c>
      <c r="J127" s="3" t="s">
        <v>58</v>
      </c>
      <c r="K127" s="3" t="s">
        <v>58</v>
      </c>
      <c r="L127" s="3" t="s">
        <v>97</v>
      </c>
      <c r="M127" s="4" t="s">
        <v>435</v>
      </c>
      <c r="N127" s="4">
        <v>60</v>
      </c>
      <c r="O127" s="1">
        <v>16</v>
      </c>
    </row>
    <row r="128" spans="1:15">
      <c r="A128" t="s">
        <v>404</v>
      </c>
      <c r="B128" s="3" t="s">
        <v>540</v>
      </c>
      <c r="C128" s="18" t="s">
        <v>658</v>
      </c>
      <c r="D128" s="3" t="s">
        <v>11</v>
      </c>
      <c r="E128" s="3" t="s">
        <v>12</v>
      </c>
      <c r="F128" s="4">
        <v>1</v>
      </c>
      <c r="G128" s="3" t="s">
        <v>13</v>
      </c>
      <c r="H128" s="3" t="s">
        <v>405</v>
      </c>
      <c r="I128" s="3" t="s">
        <v>15</v>
      </c>
      <c r="J128" s="3" t="s">
        <v>270</v>
      </c>
      <c r="K128" s="3" t="s">
        <v>36</v>
      </c>
      <c r="L128" s="3" t="s">
        <v>27</v>
      </c>
      <c r="M128" s="4" t="s">
        <v>435</v>
      </c>
      <c r="N128" s="4">
        <v>61</v>
      </c>
      <c r="O128" s="1">
        <v>16</v>
      </c>
    </row>
    <row r="129" spans="1:15">
      <c r="A129" t="s">
        <v>184</v>
      </c>
      <c r="B129" s="3" t="s">
        <v>507</v>
      </c>
      <c r="C129" s="18" t="s">
        <v>669</v>
      </c>
      <c r="D129" s="3" t="s">
        <v>11</v>
      </c>
      <c r="E129" s="3" t="s">
        <v>12</v>
      </c>
      <c r="F129" s="4">
        <v>1</v>
      </c>
      <c r="G129" s="3" t="s">
        <v>13</v>
      </c>
      <c r="H129" s="3" t="s">
        <v>185</v>
      </c>
      <c r="I129" s="3" t="s">
        <v>15</v>
      </c>
      <c r="J129" s="3" t="s">
        <v>186</v>
      </c>
      <c r="K129" s="3" t="s">
        <v>49</v>
      </c>
      <c r="L129" s="3" t="s">
        <v>32</v>
      </c>
      <c r="M129" s="4" t="s">
        <v>435</v>
      </c>
      <c r="N129" s="4">
        <v>62</v>
      </c>
      <c r="O129" s="1">
        <v>16</v>
      </c>
    </row>
    <row r="130" spans="1:15">
      <c r="A130" t="s">
        <v>272</v>
      </c>
      <c r="B130" s="3" t="s">
        <v>516</v>
      </c>
      <c r="C130" s="18" t="s">
        <v>673</v>
      </c>
      <c r="D130" s="3" t="s">
        <v>39</v>
      </c>
      <c r="E130" s="3" t="s">
        <v>12</v>
      </c>
      <c r="F130" s="4">
        <v>1</v>
      </c>
      <c r="G130" s="3" t="s">
        <v>13</v>
      </c>
      <c r="H130" s="3" t="s">
        <v>273</v>
      </c>
      <c r="I130" s="3" t="s">
        <v>15</v>
      </c>
      <c r="J130" s="3" t="s">
        <v>189</v>
      </c>
      <c r="K130" s="3" t="s">
        <v>274</v>
      </c>
      <c r="L130" s="3" t="s">
        <v>127</v>
      </c>
      <c r="M130" s="4" t="s">
        <v>435</v>
      </c>
      <c r="N130" s="4">
        <v>64</v>
      </c>
      <c r="O130" s="1">
        <v>17</v>
      </c>
    </row>
    <row r="131" spans="1:15">
      <c r="A131" t="s">
        <v>292</v>
      </c>
      <c r="B131" s="3" t="s">
        <v>444</v>
      </c>
      <c r="C131" s="18" t="s">
        <v>660</v>
      </c>
      <c r="D131" s="3" t="s">
        <v>11</v>
      </c>
      <c r="E131" s="3" t="s">
        <v>12</v>
      </c>
      <c r="F131" s="4">
        <v>1</v>
      </c>
      <c r="G131" s="3" t="s">
        <v>13</v>
      </c>
      <c r="H131" s="3" t="s">
        <v>293</v>
      </c>
      <c r="I131" s="3" t="s">
        <v>15</v>
      </c>
      <c r="J131" s="3" t="s">
        <v>294</v>
      </c>
      <c r="K131" s="3" t="s">
        <v>58</v>
      </c>
      <c r="L131" s="3" t="s">
        <v>32</v>
      </c>
      <c r="M131" s="4" t="s">
        <v>435</v>
      </c>
      <c r="N131" s="4">
        <v>65</v>
      </c>
      <c r="O131" s="1">
        <v>17</v>
      </c>
    </row>
    <row r="132" spans="1:15">
      <c r="A132" t="s">
        <v>199</v>
      </c>
      <c r="B132" s="3" t="s">
        <v>442</v>
      </c>
      <c r="C132" s="18" t="s">
        <v>625</v>
      </c>
      <c r="D132" s="3" t="s">
        <v>11</v>
      </c>
      <c r="E132" s="3" t="s">
        <v>12</v>
      </c>
      <c r="F132" s="4">
        <v>1</v>
      </c>
      <c r="G132" s="3" t="s">
        <v>13</v>
      </c>
      <c r="H132" s="3" t="s">
        <v>200</v>
      </c>
      <c r="I132" s="3" t="s">
        <v>15</v>
      </c>
      <c r="J132" s="3" t="s">
        <v>201</v>
      </c>
      <c r="K132" s="3" t="s">
        <v>69</v>
      </c>
      <c r="L132" s="3" t="s">
        <v>127</v>
      </c>
      <c r="M132" s="4" t="s">
        <v>435</v>
      </c>
      <c r="N132" s="4">
        <v>66</v>
      </c>
      <c r="O132" s="1">
        <v>17</v>
      </c>
    </row>
    <row r="133" spans="1:15">
      <c r="A133" t="s">
        <v>207</v>
      </c>
      <c r="B133" s="3" t="s">
        <v>536</v>
      </c>
      <c r="C133" s="18" t="s">
        <v>672</v>
      </c>
      <c r="D133" s="3" t="s">
        <v>11</v>
      </c>
      <c r="E133" s="3" t="s">
        <v>12</v>
      </c>
      <c r="F133" s="4">
        <v>1</v>
      </c>
      <c r="G133" s="3" t="s">
        <v>13</v>
      </c>
      <c r="H133" s="3" t="s">
        <v>208</v>
      </c>
      <c r="I133" s="3" t="s">
        <v>15</v>
      </c>
      <c r="J133" s="3" t="s">
        <v>126</v>
      </c>
      <c r="K133" s="3" t="s">
        <v>69</v>
      </c>
      <c r="L133" s="3" t="s">
        <v>79</v>
      </c>
      <c r="M133" s="4" t="s">
        <v>435</v>
      </c>
      <c r="N133" s="4">
        <v>67</v>
      </c>
      <c r="O133" s="1">
        <v>17</v>
      </c>
    </row>
    <row r="134" spans="1:15">
      <c r="A134" t="s">
        <v>261</v>
      </c>
      <c r="B134" s="3" t="s">
        <v>491</v>
      </c>
      <c r="C134" s="18" t="s">
        <v>713</v>
      </c>
      <c r="D134" s="3" t="s">
        <v>39</v>
      </c>
      <c r="E134" s="3" t="s">
        <v>12</v>
      </c>
      <c r="F134" s="4">
        <v>1</v>
      </c>
      <c r="G134" s="3" t="s">
        <v>13</v>
      </c>
      <c r="H134" s="3" t="s">
        <v>262</v>
      </c>
      <c r="I134" s="3" t="s">
        <v>15</v>
      </c>
      <c r="J134" s="3" t="s">
        <v>263</v>
      </c>
      <c r="K134" s="3" t="s">
        <v>17</v>
      </c>
      <c r="L134" s="3" t="s">
        <v>79</v>
      </c>
      <c r="M134" s="4" t="s">
        <v>435</v>
      </c>
      <c r="N134" s="4">
        <v>68</v>
      </c>
      <c r="O134" s="1">
        <v>17</v>
      </c>
    </row>
    <row r="135" spans="1:15">
      <c r="A135" t="s">
        <v>181</v>
      </c>
      <c r="B135" s="3" t="s">
        <v>576</v>
      </c>
      <c r="C135" s="18" t="s">
        <v>652</v>
      </c>
      <c r="D135" s="3" t="s">
        <v>11</v>
      </c>
      <c r="E135" s="3" t="s">
        <v>12</v>
      </c>
      <c r="F135" s="4">
        <v>1</v>
      </c>
      <c r="G135" s="3" t="s">
        <v>13</v>
      </c>
      <c r="H135" s="3" t="s">
        <v>182</v>
      </c>
      <c r="I135" s="3" t="s">
        <v>15</v>
      </c>
      <c r="J135" s="3" t="s">
        <v>183</v>
      </c>
      <c r="K135" s="3" t="s">
        <v>17</v>
      </c>
      <c r="L135" s="3" t="s">
        <v>127</v>
      </c>
      <c r="M135" s="4" t="s">
        <v>435</v>
      </c>
      <c r="N135" s="4">
        <v>69</v>
      </c>
      <c r="O135" s="1">
        <v>17</v>
      </c>
    </row>
    <row r="136" spans="1:15">
      <c r="A136" t="s">
        <v>414</v>
      </c>
      <c r="B136" s="3" t="s">
        <v>477</v>
      </c>
      <c r="C136" s="18" t="s">
        <v>616</v>
      </c>
      <c r="D136" s="3" t="s">
        <v>11</v>
      </c>
      <c r="E136" s="3" t="s">
        <v>12</v>
      </c>
      <c r="F136" s="4">
        <v>1</v>
      </c>
      <c r="G136" s="3" t="s">
        <v>13</v>
      </c>
      <c r="H136" s="3" t="s">
        <v>415</v>
      </c>
      <c r="I136" s="3" t="s">
        <v>15</v>
      </c>
      <c r="J136" s="3" t="s">
        <v>312</v>
      </c>
      <c r="K136" s="3" t="s">
        <v>49</v>
      </c>
      <c r="L136" s="3" t="s">
        <v>74</v>
      </c>
      <c r="M136" s="4" t="s">
        <v>435</v>
      </c>
      <c r="N136" s="4">
        <v>70</v>
      </c>
      <c r="O136" s="1">
        <v>17</v>
      </c>
    </row>
    <row r="137" spans="1:15">
      <c r="A137" t="s">
        <v>287</v>
      </c>
      <c r="B137" s="3" t="s">
        <v>521</v>
      </c>
      <c r="C137" s="18" t="s">
        <v>705</v>
      </c>
      <c r="D137" s="3" t="s">
        <v>11</v>
      </c>
      <c r="E137" s="3" t="s">
        <v>12</v>
      </c>
      <c r="F137" s="4">
        <v>1</v>
      </c>
      <c r="G137" s="3" t="s">
        <v>13</v>
      </c>
      <c r="H137" s="3" t="s">
        <v>288</v>
      </c>
      <c r="I137" s="3" t="s">
        <v>15</v>
      </c>
      <c r="J137" s="3" t="s">
        <v>183</v>
      </c>
      <c r="K137" s="3" t="s">
        <v>289</v>
      </c>
      <c r="L137" s="3" t="s">
        <v>23</v>
      </c>
      <c r="M137" s="4" t="s">
        <v>435</v>
      </c>
      <c r="N137" s="4">
        <v>71</v>
      </c>
      <c r="O137" s="1">
        <v>17</v>
      </c>
    </row>
    <row r="138" spans="1:15">
      <c r="A138" t="s">
        <v>278</v>
      </c>
      <c r="B138" s="3" t="s">
        <v>559</v>
      </c>
      <c r="C138" s="18" t="s">
        <v>684</v>
      </c>
      <c r="D138" s="3" t="s">
        <v>11</v>
      </c>
      <c r="E138" s="3" t="s">
        <v>12</v>
      </c>
      <c r="F138" s="4">
        <v>1.1000000000000001</v>
      </c>
      <c r="G138" s="3" t="s">
        <v>13</v>
      </c>
      <c r="H138" s="3" t="s">
        <v>279</v>
      </c>
      <c r="I138" s="3" t="s">
        <v>15</v>
      </c>
      <c r="J138" s="3" t="s">
        <v>280</v>
      </c>
      <c r="K138" s="3" t="s">
        <v>86</v>
      </c>
      <c r="L138" s="3" t="s">
        <v>260</v>
      </c>
      <c r="M138" s="4" t="s">
        <v>435</v>
      </c>
      <c r="N138" s="4">
        <v>73</v>
      </c>
      <c r="O138" s="1">
        <v>18</v>
      </c>
    </row>
    <row r="139" spans="1:15">
      <c r="A139" t="s">
        <v>216</v>
      </c>
      <c r="B139" s="3" t="s">
        <v>495</v>
      </c>
      <c r="C139" s="18" t="s">
        <v>680</v>
      </c>
      <c r="D139" s="3" t="s">
        <v>11</v>
      </c>
      <c r="E139" s="3" t="s">
        <v>12</v>
      </c>
      <c r="F139" s="4">
        <v>1</v>
      </c>
      <c r="G139" s="3" t="s">
        <v>13</v>
      </c>
      <c r="H139" s="3" t="s">
        <v>217</v>
      </c>
      <c r="I139" s="3" t="s">
        <v>15</v>
      </c>
      <c r="J139" s="3" t="s">
        <v>218</v>
      </c>
      <c r="K139" s="3" t="s">
        <v>78</v>
      </c>
      <c r="L139" s="3" t="s">
        <v>18</v>
      </c>
      <c r="M139" s="4" t="s">
        <v>435</v>
      </c>
      <c r="N139" s="4">
        <v>74</v>
      </c>
      <c r="O139" s="1">
        <v>18</v>
      </c>
    </row>
    <row r="140" spans="1:15">
      <c r="A140" t="s">
        <v>359</v>
      </c>
      <c r="B140" s="3" t="s">
        <v>470</v>
      </c>
      <c r="C140" s="18" t="s">
        <v>663</v>
      </c>
      <c r="D140" s="3" t="s">
        <v>39</v>
      </c>
      <c r="E140" s="3" t="s">
        <v>12</v>
      </c>
      <c r="F140" s="4">
        <v>1</v>
      </c>
      <c r="G140" s="3" t="s">
        <v>13</v>
      </c>
      <c r="H140" s="3" t="s">
        <v>360</v>
      </c>
      <c r="I140" s="3" t="s">
        <v>15</v>
      </c>
      <c r="J140" s="3" t="s">
        <v>61</v>
      </c>
      <c r="K140" s="3" t="s">
        <v>149</v>
      </c>
      <c r="L140" s="3" t="s">
        <v>127</v>
      </c>
      <c r="M140" s="4" t="s">
        <v>435</v>
      </c>
      <c r="N140" s="4">
        <v>75</v>
      </c>
      <c r="O140" s="1">
        <v>18</v>
      </c>
    </row>
    <row r="141" spans="1:15">
      <c r="A141" t="s">
        <v>138</v>
      </c>
      <c r="B141" s="3" t="s">
        <v>568</v>
      </c>
      <c r="C141" s="18" t="s">
        <v>619</v>
      </c>
      <c r="D141" s="3" t="s">
        <v>11</v>
      </c>
      <c r="E141" s="3" t="s">
        <v>12</v>
      </c>
      <c r="F141" s="4">
        <v>1</v>
      </c>
      <c r="G141" s="3" t="s">
        <v>13</v>
      </c>
      <c r="H141" s="3" t="s">
        <v>139</v>
      </c>
      <c r="I141" s="3" t="s">
        <v>15</v>
      </c>
      <c r="J141" s="3" t="s">
        <v>140</v>
      </c>
      <c r="K141" s="3" t="s">
        <v>30</v>
      </c>
      <c r="L141" s="3" t="s">
        <v>42</v>
      </c>
      <c r="M141" s="4" t="s">
        <v>435</v>
      </c>
      <c r="N141" s="4">
        <v>76</v>
      </c>
      <c r="O141" s="1">
        <v>18</v>
      </c>
    </row>
    <row r="142" spans="1:15">
      <c r="A142" t="s">
        <v>163</v>
      </c>
      <c r="B142" s="3" t="s">
        <v>489</v>
      </c>
      <c r="C142" s="18" t="s">
        <v>638</v>
      </c>
      <c r="D142" s="3" t="s">
        <v>39</v>
      </c>
      <c r="E142" s="3" t="s">
        <v>12</v>
      </c>
      <c r="F142" s="4">
        <v>1</v>
      </c>
      <c r="G142" s="3" t="s">
        <v>13</v>
      </c>
      <c r="H142" s="3" t="s">
        <v>164</v>
      </c>
      <c r="I142" s="3" t="s">
        <v>15</v>
      </c>
      <c r="J142" s="3" t="s">
        <v>165</v>
      </c>
      <c r="K142" s="3" t="s">
        <v>86</v>
      </c>
      <c r="L142" s="3" t="s">
        <v>166</v>
      </c>
      <c r="M142" s="4" t="s">
        <v>435</v>
      </c>
      <c r="N142" s="4">
        <v>77</v>
      </c>
      <c r="O142" s="1">
        <v>18</v>
      </c>
    </row>
    <row r="143" spans="1:15">
      <c r="A143" t="s">
        <v>387</v>
      </c>
      <c r="B143" s="3" t="s">
        <v>486</v>
      </c>
      <c r="C143" s="18" t="s">
        <v>657</v>
      </c>
      <c r="D143" s="3" t="s">
        <v>11</v>
      </c>
      <c r="E143" s="3" t="s">
        <v>12</v>
      </c>
      <c r="F143" s="4">
        <v>1</v>
      </c>
      <c r="G143" s="3" t="s">
        <v>13</v>
      </c>
      <c r="H143" s="3" t="s">
        <v>388</v>
      </c>
      <c r="I143" s="3" t="s">
        <v>15</v>
      </c>
      <c r="J143" s="3" t="s">
        <v>389</v>
      </c>
      <c r="K143" s="3" t="s">
        <v>31</v>
      </c>
      <c r="L143" s="3" t="s">
        <v>32</v>
      </c>
      <c r="M143" s="4" t="s">
        <v>435</v>
      </c>
      <c r="N143" s="4">
        <v>78</v>
      </c>
      <c r="O143" s="1">
        <v>18</v>
      </c>
    </row>
    <row r="144" spans="1:15">
      <c r="A144" t="s">
        <v>338</v>
      </c>
      <c r="B144" s="3" t="s">
        <v>537</v>
      </c>
      <c r="C144" s="18" t="s">
        <v>703</v>
      </c>
      <c r="D144" s="3" t="s">
        <v>11</v>
      </c>
      <c r="E144" s="3" t="s">
        <v>12</v>
      </c>
      <c r="F144" s="4">
        <v>1</v>
      </c>
      <c r="G144" s="3" t="s">
        <v>13</v>
      </c>
      <c r="H144" s="3" t="s">
        <v>139</v>
      </c>
      <c r="I144" s="3" t="s">
        <v>15</v>
      </c>
      <c r="J144" s="3" t="s">
        <v>174</v>
      </c>
      <c r="K144" s="3" t="s">
        <v>49</v>
      </c>
      <c r="L144" s="3" t="s">
        <v>79</v>
      </c>
      <c r="M144" s="4" t="s">
        <v>435</v>
      </c>
      <c r="N144" s="4">
        <v>79</v>
      </c>
      <c r="O144" s="1">
        <v>18</v>
      </c>
    </row>
    <row r="145" spans="1:15">
      <c r="A145" t="s">
        <v>50</v>
      </c>
      <c r="B145" s="3" t="s">
        <v>476</v>
      </c>
      <c r="C145" s="18" t="s">
        <v>695</v>
      </c>
      <c r="D145" s="3" t="s">
        <v>39</v>
      </c>
      <c r="E145" s="3" t="s">
        <v>12</v>
      </c>
      <c r="F145" s="4">
        <v>1</v>
      </c>
      <c r="G145" s="3" t="s">
        <v>13</v>
      </c>
      <c r="H145" s="3" t="s">
        <v>51</v>
      </c>
      <c r="I145" s="3" t="s">
        <v>15</v>
      </c>
      <c r="J145" s="3" t="s">
        <v>52</v>
      </c>
      <c r="K145" s="3" t="s">
        <v>53</v>
      </c>
      <c r="L145" s="3" t="s">
        <v>54</v>
      </c>
      <c r="M145" s="4" t="s">
        <v>435</v>
      </c>
      <c r="N145" s="4">
        <v>80</v>
      </c>
      <c r="O145" s="4">
        <v>18</v>
      </c>
    </row>
  </sheetData>
  <pageMargins left="0.7" right="0.7" top="0.75" bottom="0.75" header="0.3" footer="0.3"/>
  <ignoredErrors>
    <ignoredError sqref="A13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0580-3B84-1048-AB44-C1C46281D451}">
  <dimension ref="A1:P145"/>
  <sheetViews>
    <sheetView workbookViewId="0">
      <selection activeCell="E31" sqref="E31"/>
    </sheetView>
  </sheetViews>
  <sheetFormatPr baseColWidth="10" defaultColWidth="8.83203125" defaultRowHeight="15"/>
  <cols>
    <col min="1" max="1" width="18.33203125" bestFit="1" customWidth="1"/>
    <col min="2" max="2" width="11.6640625" style="18" bestFit="1" customWidth="1"/>
    <col min="3" max="3" width="11.6640625" style="44" customWidth="1"/>
    <col min="4" max="4" width="5" bestFit="1" customWidth="1"/>
    <col min="5" max="5" width="36.83203125" customWidth="1"/>
    <col min="6" max="6" width="14.5" bestFit="1" customWidth="1"/>
    <col min="7" max="7" width="18.1640625" bestFit="1" customWidth="1"/>
    <col min="8" max="8" width="5.6640625" bestFit="1" customWidth="1"/>
    <col min="9" max="9" width="13.6640625" bestFit="1" customWidth="1"/>
    <col min="10" max="10" width="19" bestFit="1" customWidth="1"/>
    <col min="11" max="12" width="12.83203125" bestFit="1" customWidth="1"/>
    <col min="13" max="13" width="9.6640625" bestFit="1" customWidth="1"/>
    <col min="14" max="14" width="30.5" bestFit="1" customWidth="1"/>
    <col min="15" max="15" width="8.33203125" bestFit="1" customWidth="1"/>
    <col min="16" max="16" width="4.5" bestFit="1" customWidth="1"/>
  </cols>
  <sheetData>
    <row r="1" spans="1:16">
      <c r="A1" s="2" t="s">
        <v>0</v>
      </c>
      <c r="B1" s="15" t="s">
        <v>1768</v>
      </c>
      <c r="C1" s="15" t="s">
        <v>725</v>
      </c>
      <c r="D1" s="2" t="s">
        <v>1</v>
      </c>
      <c r="E1" s="2"/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433</v>
      </c>
      <c r="O1" s="2" t="s">
        <v>436</v>
      </c>
      <c r="P1" s="16" t="s">
        <v>437</v>
      </c>
    </row>
    <row r="2" spans="1:16">
      <c r="A2" s="18" t="s">
        <v>1312</v>
      </c>
      <c r="B2" s="18" t="s">
        <v>1782</v>
      </c>
      <c r="C2" s="18" t="s">
        <v>1783</v>
      </c>
      <c r="D2" s="3" t="s">
        <v>39</v>
      </c>
      <c r="E2" s="3" t="s">
        <v>2085</v>
      </c>
      <c r="F2" s="3" t="s">
        <v>12</v>
      </c>
      <c r="G2" s="4">
        <v>1</v>
      </c>
      <c r="H2" s="3" t="s">
        <v>13</v>
      </c>
      <c r="I2" s="3" t="s">
        <v>1784</v>
      </c>
      <c r="J2" s="3" t="s">
        <v>15</v>
      </c>
      <c r="K2" s="3" t="s">
        <v>83</v>
      </c>
      <c r="L2" s="3" t="s">
        <v>1785</v>
      </c>
      <c r="M2" s="3" t="s">
        <v>131</v>
      </c>
      <c r="N2" s="4" t="s">
        <v>1775</v>
      </c>
      <c r="O2" s="4">
        <v>1</v>
      </c>
      <c r="P2" s="1">
        <v>1</v>
      </c>
    </row>
    <row r="3" spans="1:16">
      <c r="A3" s="18" t="s">
        <v>1314</v>
      </c>
      <c r="B3" s="18" t="s">
        <v>462</v>
      </c>
      <c r="C3" s="18" t="s">
        <v>629</v>
      </c>
      <c r="D3" s="3" t="s">
        <v>39</v>
      </c>
      <c r="E3" s="3"/>
      <c r="F3" s="3" t="s">
        <v>12</v>
      </c>
      <c r="G3" s="4">
        <v>1.1000000000000001</v>
      </c>
      <c r="H3" s="3" t="s">
        <v>13</v>
      </c>
      <c r="I3" s="3" t="s">
        <v>1904</v>
      </c>
      <c r="J3" s="3" t="s">
        <v>15</v>
      </c>
      <c r="K3" s="3" t="s">
        <v>52</v>
      </c>
      <c r="L3" s="3" t="s">
        <v>170</v>
      </c>
      <c r="M3" s="3" t="s">
        <v>271</v>
      </c>
      <c r="N3" s="4" t="s">
        <v>1775</v>
      </c>
      <c r="O3" s="4">
        <v>2</v>
      </c>
      <c r="P3" s="1">
        <v>1</v>
      </c>
    </row>
    <row r="4" spans="1:16">
      <c r="A4" s="18" t="s">
        <v>1317</v>
      </c>
      <c r="B4" s="18" t="s">
        <v>540</v>
      </c>
      <c r="C4" s="18" t="s">
        <v>658</v>
      </c>
      <c r="D4" s="3" t="s">
        <v>39</v>
      </c>
      <c r="E4" s="3"/>
      <c r="F4" s="3" t="s">
        <v>12</v>
      </c>
      <c r="G4" s="4">
        <v>1</v>
      </c>
      <c r="H4" s="3" t="s">
        <v>13</v>
      </c>
      <c r="I4" s="3" t="s">
        <v>1974</v>
      </c>
      <c r="J4" s="3" t="s">
        <v>15</v>
      </c>
      <c r="K4" s="3" t="s">
        <v>1975</v>
      </c>
      <c r="L4" s="3" t="s">
        <v>1859</v>
      </c>
      <c r="M4" s="3" t="s">
        <v>271</v>
      </c>
      <c r="N4" s="4" t="s">
        <v>1775</v>
      </c>
      <c r="O4" s="4">
        <v>3</v>
      </c>
      <c r="P4" s="1">
        <v>1</v>
      </c>
    </row>
    <row r="5" spans="1:16">
      <c r="A5" s="18" t="s">
        <v>1319</v>
      </c>
      <c r="B5" s="18" t="s">
        <v>2029</v>
      </c>
      <c r="C5" s="18" t="s">
        <v>2030</v>
      </c>
      <c r="D5" s="3" t="s">
        <v>39</v>
      </c>
      <c r="E5" s="3"/>
      <c r="F5" s="3" t="s">
        <v>12</v>
      </c>
      <c r="G5" s="4">
        <v>1.099</v>
      </c>
      <c r="H5" s="3" t="s">
        <v>13</v>
      </c>
      <c r="I5" s="3" t="s">
        <v>2031</v>
      </c>
      <c r="J5" s="3" t="s">
        <v>15</v>
      </c>
      <c r="K5" s="3" t="s">
        <v>315</v>
      </c>
      <c r="L5" s="3" t="s">
        <v>69</v>
      </c>
      <c r="M5" s="3" t="s">
        <v>65</v>
      </c>
      <c r="N5" s="4" t="s">
        <v>1775</v>
      </c>
      <c r="O5" s="4">
        <v>4</v>
      </c>
      <c r="P5" s="1">
        <v>1</v>
      </c>
    </row>
    <row r="6" spans="1:16">
      <c r="A6" s="18" t="s">
        <v>1322</v>
      </c>
      <c r="B6" s="18" t="s">
        <v>477</v>
      </c>
      <c r="C6" s="18" t="s">
        <v>616</v>
      </c>
      <c r="D6" s="3" t="s">
        <v>39</v>
      </c>
      <c r="E6" s="3"/>
      <c r="F6" s="3" t="s">
        <v>12</v>
      </c>
      <c r="G6" s="4">
        <v>1.101</v>
      </c>
      <c r="H6" s="3" t="s">
        <v>13</v>
      </c>
      <c r="I6" s="3" t="s">
        <v>1791</v>
      </c>
      <c r="J6" s="3" t="s">
        <v>15</v>
      </c>
      <c r="K6" s="3" t="s">
        <v>1792</v>
      </c>
      <c r="L6" s="3" t="s">
        <v>117</v>
      </c>
      <c r="M6" s="3" t="s">
        <v>74</v>
      </c>
      <c r="N6" s="4" t="s">
        <v>1775</v>
      </c>
      <c r="O6" s="4">
        <v>5</v>
      </c>
      <c r="P6" s="1">
        <v>1</v>
      </c>
    </row>
    <row r="7" spans="1:16">
      <c r="A7" s="18" t="s">
        <v>1325</v>
      </c>
      <c r="B7" s="18" t="s">
        <v>454</v>
      </c>
      <c r="C7" s="18" t="s">
        <v>586</v>
      </c>
      <c r="D7" s="3" t="s">
        <v>39</v>
      </c>
      <c r="E7" s="3"/>
      <c r="F7" s="3" t="s">
        <v>12</v>
      </c>
      <c r="G7" s="4">
        <v>1</v>
      </c>
      <c r="H7" s="3" t="s">
        <v>13</v>
      </c>
      <c r="I7" s="3" t="s">
        <v>1875</v>
      </c>
      <c r="J7" s="3" t="s">
        <v>15</v>
      </c>
      <c r="K7" s="3" t="s">
        <v>1876</v>
      </c>
      <c r="L7" s="3" t="s">
        <v>58</v>
      </c>
      <c r="M7" s="3" t="s">
        <v>97</v>
      </c>
      <c r="N7" s="4" t="s">
        <v>1775</v>
      </c>
      <c r="O7" s="4">
        <v>6</v>
      </c>
      <c r="P7" s="1">
        <v>1</v>
      </c>
    </row>
    <row r="8" spans="1:16">
      <c r="A8" s="18" t="s">
        <v>1327</v>
      </c>
      <c r="B8" s="18" t="s">
        <v>508</v>
      </c>
      <c r="C8" s="18" t="s">
        <v>651</v>
      </c>
      <c r="D8" s="3" t="s">
        <v>39</v>
      </c>
      <c r="E8" s="3"/>
      <c r="F8" s="3" t="s">
        <v>12</v>
      </c>
      <c r="G8" s="4">
        <v>1</v>
      </c>
      <c r="H8" s="3" t="s">
        <v>13</v>
      </c>
      <c r="I8" s="3" t="s">
        <v>1786</v>
      </c>
      <c r="J8" s="3" t="s">
        <v>15</v>
      </c>
      <c r="K8" s="3" t="s">
        <v>1780</v>
      </c>
      <c r="L8" s="3" t="s">
        <v>78</v>
      </c>
      <c r="M8" s="3" t="s">
        <v>395</v>
      </c>
      <c r="N8" s="4" t="s">
        <v>1775</v>
      </c>
      <c r="O8" s="4">
        <v>7</v>
      </c>
      <c r="P8" s="1">
        <v>1</v>
      </c>
    </row>
    <row r="9" spans="1:16">
      <c r="A9" s="18" t="s">
        <v>1329</v>
      </c>
      <c r="B9" s="18" t="s">
        <v>570</v>
      </c>
      <c r="C9" s="18" t="s">
        <v>645</v>
      </c>
      <c r="D9" s="3" t="s">
        <v>39</v>
      </c>
      <c r="E9" s="3"/>
      <c r="F9" s="3" t="s">
        <v>12</v>
      </c>
      <c r="G9" s="4">
        <v>1</v>
      </c>
      <c r="H9" s="3" t="s">
        <v>13</v>
      </c>
      <c r="I9" s="3" t="s">
        <v>2039</v>
      </c>
      <c r="J9" s="3" t="s">
        <v>15</v>
      </c>
      <c r="K9" s="3" t="s">
        <v>49</v>
      </c>
      <c r="L9" s="3" t="s">
        <v>31</v>
      </c>
      <c r="M9" s="3" t="s">
        <v>260</v>
      </c>
      <c r="N9" s="4" t="s">
        <v>1775</v>
      </c>
      <c r="O9" s="4">
        <v>8</v>
      </c>
      <c r="P9" s="1">
        <v>1</v>
      </c>
    </row>
    <row r="10" spans="1:16">
      <c r="A10" s="18" t="s">
        <v>1331</v>
      </c>
      <c r="B10" s="18" t="s">
        <v>503</v>
      </c>
      <c r="C10" s="18" t="s">
        <v>650</v>
      </c>
      <c r="D10" s="3" t="s">
        <v>39</v>
      </c>
      <c r="E10" s="3"/>
      <c r="F10" s="3" t="s">
        <v>12</v>
      </c>
      <c r="G10" s="4">
        <v>1</v>
      </c>
      <c r="H10" s="3" t="s">
        <v>13</v>
      </c>
      <c r="I10" s="3" t="s">
        <v>1781</v>
      </c>
      <c r="J10" s="3" t="s">
        <v>15</v>
      </c>
      <c r="K10" s="3" t="s">
        <v>398</v>
      </c>
      <c r="L10" s="3" t="s">
        <v>22</v>
      </c>
      <c r="M10" s="3" t="s">
        <v>65</v>
      </c>
      <c r="N10" s="4" t="s">
        <v>1775</v>
      </c>
      <c r="O10" s="4">
        <v>10</v>
      </c>
      <c r="P10" s="1">
        <v>2</v>
      </c>
    </row>
    <row r="11" spans="1:16">
      <c r="A11" s="18" t="s">
        <v>1333</v>
      </c>
      <c r="B11" s="18" t="s">
        <v>558</v>
      </c>
      <c r="C11" s="18" t="s">
        <v>677</v>
      </c>
      <c r="D11" s="3" t="s">
        <v>39</v>
      </c>
      <c r="E11" s="3"/>
      <c r="F11" s="3" t="s">
        <v>12</v>
      </c>
      <c r="G11" s="4">
        <v>1.0960000000000001</v>
      </c>
      <c r="H11" s="3" t="s">
        <v>13</v>
      </c>
      <c r="I11" s="3" t="s">
        <v>1936</v>
      </c>
      <c r="J11" s="3" t="s">
        <v>15</v>
      </c>
      <c r="K11" s="3" t="s">
        <v>1937</v>
      </c>
      <c r="L11" s="3" t="s">
        <v>86</v>
      </c>
      <c r="M11" s="3" t="s">
        <v>131</v>
      </c>
      <c r="N11" s="4" t="s">
        <v>1775</v>
      </c>
      <c r="O11" s="4">
        <v>11</v>
      </c>
      <c r="P11" s="1">
        <v>2</v>
      </c>
    </row>
    <row r="12" spans="1:16">
      <c r="A12" s="18" t="s">
        <v>1336</v>
      </c>
      <c r="B12" s="18" t="s">
        <v>1906</v>
      </c>
      <c r="C12" s="18" t="s">
        <v>1907</v>
      </c>
      <c r="D12" s="3" t="s">
        <v>39</v>
      </c>
      <c r="E12" s="3"/>
      <c r="F12" s="3" t="s">
        <v>12</v>
      </c>
      <c r="G12" s="4">
        <v>1.097</v>
      </c>
      <c r="H12" s="3" t="s">
        <v>13</v>
      </c>
      <c r="I12" s="3" t="s">
        <v>1908</v>
      </c>
      <c r="J12" s="3" t="s">
        <v>15</v>
      </c>
      <c r="K12" s="3" t="s">
        <v>1868</v>
      </c>
      <c r="L12" s="3" t="s">
        <v>117</v>
      </c>
      <c r="M12" s="3" t="s">
        <v>304</v>
      </c>
      <c r="N12" s="4" t="s">
        <v>1775</v>
      </c>
      <c r="O12" s="4">
        <v>12</v>
      </c>
      <c r="P12" s="1">
        <v>2</v>
      </c>
    </row>
    <row r="13" spans="1:16">
      <c r="A13" s="18" t="s">
        <v>1339</v>
      </c>
      <c r="B13" s="18" t="s">
        <v>1988</v>
      </c>
      <c r="C13" s="18" t="s">
        <v>1989</v>
      </c>
      <c r="D13" s="3" t="s">
        <v>39</v>
      </c>
      <c r="E13" s="3"/>
      <c r="F13" s="3" t="s">
        <v>12</v>
      </c>
      <c r="G13" s="4">
        <v>1</v>
      </c>
      <c r="H13" s="3" t="s">
        <v>13</v>
      </c>
      <c r="I13" s="3" t="s">
        <v>1990</v>
      </c>
      <c r="J13" s="3" t="s">
        <v>15</v>
      </c>
      <c r="K13" s="3" t="s">
        <v>21</v>
      </c>
      <c r="L13" s="3" t="s">
        <v>36</v>
      </c>
      <c r="M13" s="3" t="s">
        <v>271</v>
      </c>
      <c r="N13" s="4" t="s">
        <v>1775</v>
      </c>
      <c r="O13" s="4">
        <v>13</v>
      </c>
      <c r="P13" s="1">
        <v>2</v>
      </c>
    </row>
    <row r="14" spans="1:16">
      <c r="A14" s="18" t="s">
        <v>1341</v>
      </c>
      <c r="B14" s="18" t="s">
        <v>557</v>
      </c>
      <c r="C14" s="18" t="s">
        <v>698</v>
      </c>
      <c r="D14" s="3" t="s">
        <v>39</v>
      </c>
      <c r="E14" s="3"/>
      <c r="F14" s="3" t="s">
        <v>12</v>
      </c>
      <c r="G14" s="4">
        <v>1</v>
      </c>
      <c r="H14" s="3" t="s">
        <v>13</v>
      </c>
      <c r="I14" s="3" t="s">
        <v>2010</v>
      </c>
      <c r="J14" s="3" t="s">
        <v>15</v>
      </c>
      <c r="K14" s="3" t="s">
        <v>1785</v>
      </c>
      <c r="L14" s="3" t="s">
        <v>22</v>
      </c>
      <c r="M14" s="3" t="s">
        <v>74</v>
      </c>
      <c r="N14" s="4" t="s">
        <v>1775</v>
      </c>
      <c r="O14" s="4">
        <v>14</v>
      </c>
      <c r="P14" s="1">
        <v>2</v>
      </c>
    </row>
    <row r="15" spans="1:16">
      <c r="A15" s="18" t="s">
        <v>1343</v>
      </c>
      <c r="B15" s="18" t="s">
        <v>478</v>
      </c>
      <c r="C15" s="18" t="s">
        <v>667</v>
      </c>
      <c r="D15" s="3" t="s">
        <v>39</v>
      </c>
      <c r="E15" s="3"/>
      <c r="F15" s="3" t="s">
        <v>12</v>
      </c>
      <c r="G15" s="4">
        <v>1.1000000000000001</v>
      </c>
      <c r="H15" s="3" t="s">
        <v>13</v>
      </c>
      <c r="I15" s="3" t="s">
        <v>1916</v>
      </c>
      <c r="J15" s="3" t="s">
        <v>15</v>
      </c>
      <c r="K15" s="3" t="s">
        <v>1830</v>
      </c>
      <c r="L15" s="3" t="s">
        <v>117</v>
      </c>
      <c r="M15" s="3" t="s">
        <v>1800</v>
      </c>
      <c r="N15" s="4" t="s">
        <v>1775</v>
      </c>
      <c r="O15" s="4">
        <v>15</v>
      </c>
      <c r="P15" s="1">
        <v>2</v>
      </c>
    </row>
    <row r="16" spans="1:16">
      <c r="A16" s="18" t="s">
        <v>1346</v>
      </c>
      <c r="B16" s="18" t="s">
        <v>442</v>
      </c>
      <c r="C16" s="18" t="s">
        <v>625</v>
      </c>
      <c r="D16" s="3" t="s">
        <v>39</v>
      </c>
      <c r="E16" s="3"/>
      <c r="F16" s="3" t="s">
        <v>12</v>
      </c>
      <c r="G16" s="4">
        <v>1</v>
      </c>
      <c r="H16" s="3" t="s">
        <v>13</v>
      </c>
      <c r="I16" s="3" t="s">
        <v>2014</v>
      </c>
      <c r="J16" s="3" t="s">
        <v>15</v>
      </c>
      <c r="K16" s="3" t="s">
        <v>214</v>
      </c>
      <c r="L16" s="3" t="s">
        <v>31</v>
      </c>
      <c r="M16" s="3" t="s">
        <v>353</v>
      </c>
      <c r="N16" s="4" t="s">
        <v>1775</v>
      </c>
      <c r="O16" s="4">
        <v>16</v>
      </c>
      <c r="P16" s="1">
        <v>2</v>
      </c>
    </row>
    <row r="17" spans="1:16">
      <c r="A17" s="18" t="s">
        <v>1348</v>
      </c>
      <c r="B17" s="18" t="s">
        <v>1947</v>
      </c>
      <c r="C17" s="18" t="s">
        <v>666</v>
      </c>
      <c r="D17" s="3" t="s">
        <v>39</v>
      </c>
      <c r="E17" s="3"/>
      <c r="F17" s="3" t="s">
        <v>12</v>
      </c>
      <c r="G17" s="4">
        <v>1</v>
      </c>
      <c r="H17" s="3" t="s">
        <v>13</v>
      </c>
      <c r="I17" s="3" t="s">
        <v>1948</v>
      </c>
      <c r="J17" s="3" t="s">
        <v>15</v>
      </c>
      <c r="K17" s="3" t="s">
        <v>89</v>
      </c>
      <c r="L17" s="3" t="s">
        <v>48</v>
      </c>
      <c r="M17" s="3" t="s">
        <v>32</v>
      </c>
      <c r="N17" s="4" t="s">
        <v>1775</v>
      </c>
      <c r="O17" s="4">
        <v>17</v>
      </c>
      <c r="P17" s="1">
        <v>2</v>
      </c>
    </row>
    <row r="18" spans="1:16">
      <c r="A18" s="18" t="s">
        <v>1350</v>
      </c>
      <c r="B18" s="18" t="s">
        <v>444</v>
      </c>
      <c r="C18" s="18" t="s">
        <v>660</v>
      </c>
      <c r="D18" s="3" t="s">
        <v>39</v>
      </c>
      <c r="E18" s="3"/>
      <c r="F18" s="3" t="s">
        <v>12</v>
      </c>
      <c r="G18" s="4">
        <v>1</v>
      </c>
      <c r="H18" s="3" t="s">
        <v>13</v>
      </c>
      <c r="I18" s="3" t="s">
        <v>1962</v>
      </c>
      <c r="J18" s="3" t="s">
        <v>15</v>
      </c>
      <c r="K18" s="3" t="s">
        <v>111</v>
      </c>
      <c r="L18" s="3" t="s">
        <v>36</v>
      </c>
      <c r="M18" s="3" t="s">
        <v>271</v>
      </c>
      <c r="N18" s="4" t="s">
        <v>1775</v>
      </c>
      <c r="O18" s="4">
        <v>19</v>
      </c>
      <c r="P18" s="1">
        <v>3</v>
      </c>
    </row>
    <row r="19" spans="1:16">
      <c r="A19" s="18" t="s">
        <v>1352</v>
      </c>
      <c r="B19" s="18" t="s">
        <v>1892</v>
      </c>
      <c r="C19" s="18" t="s">
        <v>1893</v>
      </c>
      <c r="D19" s="3" t="s">
        <v>39</v>
      </c>
      <c r="E19" s="3"/>
      <c r="F19" s="3" t="s">
        <v>12</v>
      </c>
      <c r="G19" s="4">
        <v>1.1020000000000001</v>
      </c>
      <c r="H19" s="3" t="s">
        <v>13</v>
      </c>
      <c r="I19" s="3" t="s">
        <v>1894</v>
      </c>
      <c r="J19" s="3" t="s">
        <v>15</v>
      </c>
      <c r="K19" s="3" t="s">
        <v>1851</v>
      </c>
      <c r="L19" s="3" t="s">
        <v>49</v>
      </c>
      <c r="M19" s="3" t="s">
        <v>304</v>
      </c>
      <c r="N19" s="4" t="s">
        <v>1775</v>
      </c>
      <c r="O19" s="4">
        <v>20</v>
      </c>
      <c r="P19" s="1">
        <v>3</v>
      </c>
    </row>
    <row r="20" spans="1:16">
      <c r="A20" s="18" t="s">
        <v>1355</v>
      </c>
      <c r="B20" s="18" t="s">
        <v>1843</v>
      </c>
      <c r="C20" s="18" t="s">
        <v>1844</v>
      </c>
      <c r="D20" s="3" t="s">
        <v>39</v>
      </c>
      <c r="E20" s="3"/>
      <c r="F20" s="3" t="s">
        <v>12</v>
      </c>
      <c r="G20" s="4">
        <v>1</v>
      </c>
      <c r="H20" s="3" t="s">
        <v>13</v>
      </c>
      <c r="I20" s="3" t="s">
        <v>1845</v>
      </c>
      <c r="J20" s="3" t="s">
        <v>15</v>
      </c>
      <c r="K20" s="3" t="s">
        <v>17</v>
      </c>
      <c r="L20" s="3" t="s">
        <v>197</v>
      </c>
      <c r="M20" s="3" t="s">
        <v>23</v>
      </c>
      <c r="N20" s="4" t="s">
        <v>1775</v>
      </c>
      <c r="O20" s="4">
        <v>21</v>
      </c>
      <c r="P20" s="1">
        <v>3</v>
      </c>
    </row>
    <row r="21" spans="1:16">
      <c r="A21" s="18" t="s">
        <v>1357</v>
      </c>
      <c r="B21" s="18" t="s">
        <v>443</v>
      </c>
      <c r="C21" s="18" t="s">
        <v>659</v>
      </c>
      <c r="D21" s="3" t="s">
        <v>39</v>
      </c>
      <c r="E21" s="3"/>
      <c r="F21" s="3" t="s">
        <v>12</v>
      </c>
      <c r="G21" s="4">
        <v>1</v>
      </c>
      <c r="H21" s="3" t="s">
        <v>13</v>
      </c>
      <c r="I21" s="3" t="s">
        <v>2012</v>
      </c>
      <c r="J21" s="3" t="s">
        <v>15</v>
      </c>
      <c r="K21" s="3" t="s">
        <v>30</v>
      </c>
      <c r="L21" s="3" t="s">
        <v>78</v>
      </c>
      <c r="M21" s="3" t="s">
        <v>74</v>
      </c>
      <c r="N21" s="4" t="s">
        <v>1775</v>
      </c>
      <c r="O21" s="4">
        <v>22</v>
      </c>
      <c r="P21" s="1">
        <v>3</v>
      </c>
    </row>
    <row r="22" spans="1:16">
      <c r="A22" s="18" t="s">
        <v>1359</v>
      </c>
      <c r="B22" s="18" t="s">
        <v>460</v>
      </c>
      <c r="C22" s="18" t="s">
        <v>678</v>
      </c>
      <c r="D22" s="3" t="s">
        <v>39</v>
      </c>
      <c r="E22" s="3"/>
      <c r="F22" s="3" t="s">
        <v>12</v>
      </c>
      <c r="G22" s="4">
        <v>1.103</v>
      </c>
      <c r="H22" s="3" t="s">
        <v>13</v>
      </c>
      <c r="I22" s="3" t="s">
        <v>2022</v>
      </c>
      <c r="J22" s="3" t="s">
        <v>15</v>
      </c>
      <c r="K22" s="3" t="s">
        <v>143</v>
      </c>
      <c r="L22" s="3" t="s">
        <v>1815</v>
      </c>
      <c r="M22" s="3" t="s">
        <v>198</v>
      </c>
      <c r="N22" s="4" t="s">
        <v>1775</v>
      </c>
      <c r="O22" s="4">
        <v>23</v>
      </c>
      <c r="P22" s="1">
        <v>3</v>
      </c>
    </row>
    <row r="23" spans="1:16">
      <c r="A23" s="18" t="s">
        <v>1362</v>
      </c>
      <c r="B23" s="18" t="s">
        <v>486</v>
      </c>
      <c r="C23" s="18" t="s">
        <v>657</v>
      </c>
      <c r="D23" s="3" t="s">
        <v>39</v>
      </c>
      <c r="E23" s="3"/>
      <c r="F23" s="3" t="s">
        <v>12</v>
      </c>
      <c r="G23" s="4">
        <v>1</v>
      </c>
      <c r="H23" s="3" t="s">
        <v>13</v>
      </c>
      <c r="I23" s="3" t="s">
        <v>1846</v>
      </c>
      <c r="J23" s="3" t="s">
        <v>15</v>
      </c>
      <c r="K23" s="3" t="s">
        <v>26</v>
      </c>
      <c r="L23" s="3" t="s">
        <v>22</v>
      </c>
      <c r="M23" s="3" t="s">
        <v>65</v>
      </c>
      <c r="N23" s="4" t="s">
        <v>1775</v>
      </c>
      <c r="O23" s="4">
        <v>24</v>
      </c>
      <c r="P23" s="1">
        <v>3</v>
      </c>
    </row>
    <row r="24" spans="1:16">
      <c r="A24" s="18" t="s">
        <v>1364</v>
      </c>
      <c r="B24" s="18" t="s">
        <v>530</v>
      </c>
      <c r="C24" s="18" t="s">
        <v>707</v>
      </c>
      <c r="D24" s="3" t="s">
        <v>39</v>
      </c>
      <c r="E24" s="3"/>
      <c r="F24" s="3" t="s">
        <v>12</v>
      </c>
      <c r="G24" s="4">
        <v>1</v>
      </c>
      <c r="H24" s="3" t="s">
        <v>13</v>
      </c>
      <c r="I24" s="3" t="s">
        <v>1853</v>
      </c>
      <c r="J24" s="3" t="s">
        <v>15</v>
      </c>
      <c r="K24" s="3" t="s">
        <v>26</v>
      </c>
      <c r="L24" s="3" t="s">
        <v>78</v>
      </c>
      <c r="M24" s="3" t="s">
        <v>1854</v>
      </c>
      <c r="N24" s="4" t="s">
        <v>1775</v>
      </c>
      <c r="O24" s="4">
        <v>25</v>
      </c>
      <c r="P24" s="1">
        <v>3</v>
      </c>
    </row>
    <row r="25" spans="1:16">
      <c r="A25" s="18" t="s">
        <v>1366</v>
      </c>
      <c r="B25" s="18" t="s">
        <v>1797</v>
      </c>
      <c r="C25" s="18" t="s">
        <v>1798</v>
      </c>
      <c r="D25" s="3" t="s">
        <v>39</v>
      </c>
      <c r="E25" s="3"/>
      <c r="F25" s="3" t="s">
        <v>12</v>
      </c>
      <c r="G25" s="4">
        <v>1</v>
      </c>
      <c r="H25" s="3" t="s">
        <v>13</v>
      </c>
      <c r="I25" s="3" t="s">
        <v>1799</v>
      </c>
      <c r="J25" s="3" t="s">
        <v>15</v>
      </c>
      <c r="K25" s="3" t="s">
        <v>197</v>
      </c>
      <c r="L25" s="3" t="s">
        <v>83</v>
      </c>
      <c r="M25" s="3" t="s">
        <v>1800</v>
      </c>
      <c r="N25" s="4" t="s">
        <v>1775</v>
      </c>
      <c r="O25" s="4">
        <v>26</v>
      </c>
      <c r="P25" s="1">
        <v>3</v>
      </c>
    </row>
    <row r="26" spans="1:16">
      <c r="A26" s="18" t="s">
        <v>1368</v>
      </c>
      <c r="B26" s="18" t="s">
        <v>1993</v>
      </c>
      <c r="C26" s="18" t="s">
        <v>1994</v>
      </c>
      <c r="D26" s="3" t="s">
        <v>39</v>
      </c>
      <c r="E26" s="3"/>
      <c r="F26" s="3" t="s">
        <v>12</v>
      </c>
      <c r="G26" s="4">
        <v>1.1000000000000001</v>
      </c>
      <c r="H26" s="3" t="s">
        <v>13</v>
      </c>
      <c r="I26" s="3" t="s">
        <v>1995</v>
      </c>
      <c r="J26" s="3" t="s">
        <v>15</v>
      </c>
      <c r="K26" s="3" t="s">
        <v>1996</v>
      </c>
      <c r="L26" s="3" t="s">
        <v>170</v>
      </c>
      <c r="M26" s="3" t="s">
        <v>101</v>
      </c>
      <c r="N26" s="4" t="s">
        <v>1775</v>
      </c>
      <c r="O26" s="4">
        <v>28</v>
      </c>
      <c r="P26" s="1">
        <v>4</v>
      </c>
    </row>
    <row r="27" spans="1:16">
      <c r="A27" s="18" t="s">
        <v>1371</v>
      </c>
      <c r="B27" s="18" t="s">
        <v>511</v>
      </c>
      <c r="C27" s="18" t="s">
        <v>653</v>
      </c>
      <c r="D27" s="3" t="s">
        <v>39</v>
      </c>
      <c r="E27" s="3"/>
      <c r="F27" s="3" t="s">
        <v>12</v>
      </c>
      <c r="G27" s="4">
        <v>1</v>
      </c>
      <c r="H27" s="3" t="s">
        <v>13</v>
      </c>
      <c r="I27" s="3" t="s">
        <v>2004</v>
      </c>
      <c r="J27" s="3" t="s">
        <v>15</v>
      </c>
      <c r="K27" s="3" t="s">
        <v>239</v>
      </c>
      <c r="L27" s="3" t="s">
        <v>170</v>
      </c>
      <c r="M27" s="3" t="s">
        <v>150</v>
      </c>
      <c r="N27" s="4" t="s">
        <v>1775</v>
      </c>
      <c r="O27" s="4">
        <v>29</v>
      </c>
      <c r="P27" s="1">
        <v>4</v>
      </c>
    </row>
    <row r="28" spans="1:16">
      <c r="A28" s="18" t="s">
        <v>1373</v>
      </c>
      <c r="B28" s="18" t="s">
        <v>494</v>
      </c>
      <c r="C28" s="18" t="s">
        <v>647</v>
      </c>
      <c r="D28" s="3" t="s">
        <v>39</v>
      </c>
      <c r="E28" s="3"/>
      <c r="F28" s="3" t="s">
        <v>12</v>
      </c>
      <c r="G28" s="4">
        <v>1</v>
      </c>
      <c r="H28" s="3" t="s">
        <v>13</v>
      </c>
      <c r="I28" s="3" t="s">
        <v>1884</v>
      </c>
      <c r="J28" s="3" t="s">
        <v>15</v>
      </c>
      <c r="K28" s="3" t="s">
        <v>1885</v>
      </c>
      <c r="L28" s="3" t="s">
        <v>69</v>
      </c>
      <c r="M28" s="3" t="s">
        <v>171</v>
      </c>
      <c r="N28" s="4" t="s">
        <v>1775</v>
      </c>
      <c r="O28" s="4">
        <v>30</v>
      </c>
      <c r="P28" s="1">
        <v>4</v>
      </c>
    </row>
    <row r="29" spans="1:16">
      <c r="A29" s="18" t="s">
        <v>1375</v>
      </c>
      <c r="B29" s="18" t="s">
        <v>525</v>
      </c>
      <c r="C29" s="18" t="s">
        <v>697</v>
      </c>
      <c r="D29" s="3" t="s">
        <v>39</v>
      </c>
      <c r="E29" s="3"/>
      <c r="F29" s="3" t="s">
        <v>12</v>
      </c>
      <c r="G29" s="4">
        <v>1</v>
      </c>
      <c r="H29" s="3" t="s">
        <v>13</v>
      </c>
      <c r="I29" s="3" t="s">
        <v>1888</v>
      </c>
      <c r="J29" s="3" t="s">
        <v>15</v>
      </c>
      <c r="K29" s="3" t="s">
        <v>1859</v>
      </c>
      <c r="L29" s="3" t="s">
        <v>1785</v>
      </c>
      <c r="M29" s="3" t="s">
        <v>18</v>
      </c>
      <c r="N29" s="4" t="s">
        <v>1775</v>
      </c>
      <c r="O29" s="4">
        <v>31</v>
      </c>
      <c r="P29" s="1">
        <v>4</v>
      </c>
    </row>
    <row r="30" spans="1:16">
      <c r="A30" s="18" t="s">
        <v>1377</v>
      </c>
      <c r="B30" s="18" t="s">
        <v>1871</v>
      </c>
      <c r="C30" s="18" t="s">
        <v>1872</v>
      </c>
      <c r="D30" s="3" t="s">
        <v>39</v>
      </c>
      <c r="E30" s="3"/>
      <c r="F30" s="3" t="s">
        <v>12</v>
      </c>
      <c r="G30" s="4">
        <v>1</v>
      </c>
      <c r="H30" s="3" t="s">
        <v>13</v>
      </c>
      <c r="I30" s="3" t="s">
        <v>1873</v>
      </c>
      <c r="J30" s="3" t="s">
        <v>15</v>
      </c>
      <c r="K30" s="3" t="s">
        <v>92</v>
      </c>
      <c r="L30" s="3" t="s">
        <v>36</v>
      </c>
      <c r="M30" s="3" t="s">
        <v>131</v>
      </c>
      <c r="N30" s="4" t="s">
        <v>1775</v>
      </c>
      <c r="O30" s="4">
        <v>32</v>
      </c>
      <c r="P30" s="1">
        <v>4</v>
      </c>
    </row>
    <row r="31" spans="1:16">
      <c r="A31" s="18" t="s">
        <v>1379</v>
      </c>
      <c r="B31" s="18" t="s">
        <v>480</v>
      </c>
      <c r="C31" s="18" t="s">
        <v>649</v>
      </c>
      <c r="D31" s="3" t="s">
        <v>39</v>
      </c>
      <c r="E31" s="3"/>
      <c r="F31" s="3" t="s">
        <v>12</v>
      </c>
      <c r="G31" s="4">
        <v>1</v>
      </c>
      <c r="H31" s="3" t="s">
        <v>13</v>
      </c>
      <c r="I31" s="3" t="s">
        <v>1895</v>
      </c>
      <c r="J31" s="3" t="s">
        <v>15</v>
      </c>
      <c r="K31" s="3" t="s">
        <v>1896</v>
      </c>
      <c r="L31" s="3" t="s">
        <v>17</v>
      </c>
      <c r="M31" s="3" t="s">
        <v>65</v>
      </c>
      <c r="N31" s="4" t="s">
        <v>1775</v>
      </c>
      <c r="O31" s="4">
        <v>33</v>
      </c>
      <c r="P31" s="1">
        <v>4</v>
      </c>
    </row>
    <row r="32" spans="1:16">
      <c r="A32" s="18" t="s">
        <v>1381</v>
      </c>
      <c r="B32" s="18" t="s">
        <v>579</v>
      </c>
      <c r="C32" s="18" t="s">
        <v>699</v>
      </c>
      <c r="D32" s="3" t="s">
        <v>39</v>
      </c>
      <c r="E32" s="3"/>
      <c r="F32" s="3" t="s">
        <v>12</v>
      </c>
      <c r="G32" s="4">
        <v>1</v>
      </c>
      <c r="H32" s="3" t="s">
        <v>13</v>
      </c>
      <c r="I32" s="3" t="s">
        <v>2023</v>
      </c>
      <c r="J32" s="3" t="s">
        <v>15</v>
      </c>
      <c r="K32" s="3" t="s">
        <v>2024</v>
      </c>
      <c r="L32" s="3" t="s">
        <v>1870</v>
      </c>
      <c r="M32" s="3" t="s">
        <v>150</v>
      </c>
      <c r="N32" s="4" t="s">
        <v>1775</v>
      </c>
      <c r="O32" s="4">
        <v>34</v>
      </c>
      <c r="P32" s="1">
        <v>4</v>
      </c>
    </row>
    <row r="33" spans="1:16">
      <c r="A33" s="18" t="s">
        <v>1383</v>
      </c>
      <c r="B33" s="18" t="s">
        <v>474</v>
      </c>
      <c r="C33" s="18" t="s">
        <v>623</v>
      </c>
      <c r="D33" s="3" t="s">
        <v>39</v>
      </c>
      <c r="E33" s="3"/>
      <c r="F33" s="3" t="s">
        <v>12</v>
      </c>
      <c r="G33" s="4">
        <v>1.1000000000000001</v>
      </c>
      <c r="H33" s="3" t="s">
        <v>13</v>
      </c>
      <c r="I33" s="3" t="s">
        <v>1882</v>
      </c>
      <c r="J33" s="3" t="s">
        <v>15</v>
      </c>
      <c r="K33" s="3" t="s">
        <v>1864</v>
      </c>
      <c r="L33" s="3" t="s">
        <v>117</v>
      </c>
      <c r="M33" s="3" t="s">
        <v>23</v>
      </c>
      <c r="N33" s="4" t="s">
        <v>1775</v>
      </c>
      <c r="O33" s="4">
        <v>35</v>
      </c>
      <c r="P33" s="1">
        <v>4</v>
      </c>
    </row>
    <row r="34" spans="1:16">
      <c r="A34" s="18" t="s">
        <v>1385</v>
      </c>
      <c r="B34" s="18" t="s">
        <v>1938</v>
      </c>
      <c r="C34" s="18" t="s">
        <v>1939</v>
      </c>
      <c r="D34" s="3" t="s">
        <v>255</v>
      </c>
      <c r="E34" s="3"/>
      <c r="F34" s="3" t="s">
        <v>12</v>
      </c>
      <c r="G34" s="4">
        <v>1</v>
      </c>
      <c r="H34" s="3" t="s">
        <v>13</v>
      </c>
      <c r="I34" s="3" t="s">
        <v>298</v>
      </c>
      <c r="J34" s="3" t="s">
        <v>15</v>
      </c>
      <c r="K34" s="3" t="s">
        <v>337</v>
      </c>
      <c r="L34" s="3" t="s">
        <v>117</v>
      </c>
      <c r="M34" s="3" t="s">
        <v>328</v>
      </c>
      <c r="N34" s="4" t="s">
        <v>1775</v>
      </c>
      <c r="O34" s="4">
        <v>37</v>
      </c>
      <c r="P34" s="1">
        <v>5</v>
      </c>
    </row>
    <row r="35" spans="1:16">
      <c r="A35" s="18" t="s">
        <v>1387</v>
      </c>
      <c r="B35" s="18" t="s">
        <v>1977</v>
      </c>
      <c r="C35" s="18" t="s">
        <v>1978</v>
      </c>
      <c r="D35" s="3" t="s">
        <v>39</v>
      </c>
      <c r="E35" s="3"/>
      <c r="F35" s="3" t="s">
        <v>12</v>
      </c>
      <c r="G35" s="4">
        <v>1</v>
      </c>
      <c r="H35" s="3" t="s">
        <v>13</v>
      </c>
      <c r="I35" s="3" t="s">
        <v>1979</v>
      </c>
      <c r="J35" s="3" t="s">
        <v>15</v>
      </c>
      <c r="K35" s="3" t="s">
        <v>30</v>
      </c>
      <c r="L35" s="3" t="s">
        <v>83</v>
      </c>
      <c r="M35" s="3" t="s">
        <v>166</v>
      </c>
      <c r="N35" s="4" t="s">
        <v>1775</v>
      </c>
      <c r="O35" s="4">
        <v>38</v>
      </c>
      <c r="P35" s="1">
        <v>5</v>
      </c>
    </row>
    <row r="36" spans="1:16">
      <c r="A36" s="18" t="s">
        <v>1389</v>
      </c>
      <c r="B36" s="18" t="s">
        <v>473</v>
      </c>
      <c r="C36" s="18" t="s">
        <v>687</v>
      </c>
      <c r="D36" s="3" t="s">
        <v>39</v>
      </c>
      <c r="E36" s="3"/>
      <c r="F36" s="3" t="s">
        <v>12</v>
      </c>
      <c r="G36" s="4">
        <v>1</v>
      </c>
      <c r="H36" s="3" t="s">
        <v>13</v>
      </c>
      <c r="I36" s="3" t="s">
        <v>2032</v>
      </c>
      <c r="J36" s="3" t="s">
        <v>15</v>
      </c>
      <c r="K36" s="3" t="s">
        <v>2028</v>
      </c>
      <c r="L36" s="3" t="s">
        <v>197</v>
      </c>
      <c r="M36" s="3" t="s">
        <v>27</v>
      </c>
      <c r="N36" s="4" t="s">
        <v>1775</v>
      </c>
      <c r="O36" s="4">
        <v>39</v>
      </c>
      <c r="P36" s="1">
        <v>5</v>
      </c>
    </row>
    <row r="37" spans="1:16">
      <c r="A37" s="18" t="s">
        <v>1391</v>
      </c>
      <c r="B37" s="18" t="s">
        <v>475</v>
      </c>
      <c r="C37" s="18" t="s">
        <v>628</v>
      </c>
      <c r="D37" s="3" t="s">
        <v>39</v>
      </c>
      <c r="E37" s="3"/>
      <c r="F37" s="3" t="s">
        <v>12</v>
      </c>
      <c r="G37" s="4">
        <v>1</v>
      </c>
      <c r="H37" s="3" t="s">
        <v>13</v>
      </c>
      <c r="I37" s="3" t="s">
        <v>1928</v>
      </c>
      <c r="J37" s="3" t="s">
        <v>15</v>
      </c>
      <c r="K37" s="3" t="s">
        <v>1929</v>
      </c>
      <c r="L37" s="3" t="s">
        <v>58</v>
      </c>
      <c r="M37" s="3" t="s">
        <v>166</v>
      </c>
      <c r="N37" s="4" t="s">
        <v>1775</v>
      </c>
      <c r="O37" s="4">
        <v>40</v>
      </c>
      <c r="P37" s="1">
        <v>5</v>
      </c>
    </row>
    <row r="38" spans="1:16">
      <c r="A38" s="18" t="s">
        <v>1393</v>
      </c>
      <c r="B38" s="18" t="s">
        <v>502</v>
      </c>
      <c r="C38" s="18" t="s">
        <v>701</v>
      </c>
      <c r="D38" s="3" t="s">
        <v>39</v>
      </c>
      <c r="E38" s="3"/>
      <c r="F38" s="3" t="s">
        <v>12</v>
      </c>
      <c r="G38" s="4">
        <v>1.1020000000000001</v>
      </c>
      <c r="H38" s="3" t="s">
        <v>13</v>
      </c>
      <c r="I38" s="3" t="s">
        <v>1848</v>
      </c>
      <c r="J38" s="3" t="s">
        <v>15</v>
      </c>
      <c r="K38" s="3" t="s">
        <v>1849</v>
      </c>
      <c r="L38" s="3" t="s">
        <v>49</v>
      </c>
      <c r="M38" s="3" t="s">
        <v>304</v>
      </c>
      <c r="N38" s="4" t="s">
        <v>1775</v>
      </c>
      <c r="O38" s="4">
        <v>41</v>
      </c>
      <c r="P38" s="1">
        <v>5</v>
      </c>
    </row>
    <row r="39" spans="1:16">
      <c r="A39" s="18" t="s">
        <v>1396</v>
      </c>
      <c r="B39" s="18" t="s">
        <v>488</v>
      </c>
      <c r="C39" s="18" t="s">
        <v>614</v>
      </c>
      <c r="D39" s="3" t="s">
        <v>39</v>
      </c>
      <c r="E39" s="3"/>
      <c r="F39" s="3" t="s">
        <v>12</v>
      </c>
      <c r="G39" s="4">
        <v>1</v>
      </c>
      <c r="H39" s="3" t="s">
        <v>13</v>
      </c>
      <c r="I39" s="3" t="s">
        <v>1860</v>
      </c>
      <c r="J39" s="3" t="s">
        <v>15</v>
      </c>
      <c r="K39" s="3" t="s">
        <v>356</v>
      </c>
      <c r="L39" s="3" t="s">
        <v>17</v>
      </c>
      <c r="M39" s="3" t="s">
        <v>65</v>
      </c>
      <c r="N39" s="4" t="s">
        <v>1775</v>
      </c>
      <c r="O39" s="4">
        <v>42</v>
      </c>
      <c r="P39" s="1">
        <v>5</v>
      </c>
    </row>
    <row r="40" spans="1:16">
      <c r="A40" s="18" t="s">
        <v>1398</v>
      </c>
      <c r="B40" s="18" t="s">
        <v>560</v>
      </c>
      <c r="C40" s="18" t="s">
        <v>691</v>
      </c>
      <c r="D40" s="3" t="s">
        <v>39</v>
      </c>
      <c r="E40" s="3"/>
      <c r="F40" s="3" t="s">
        <v>12</v>
      </c>
      <c r="G40" s="4">
        <v>1</v>
      </c>
      <c r="H40" s="3" t="s">
        <v>13</v>
      </c>
      <c r="I40" s="3" t="s">
        <v>1976</v>
      </c>
      <c r="J40" s="3" t="s">
        <v>15</v>
      </c>
      <c r="K40" s="3" t="s">
        <v>1885</v>
      </c>
      <c r="L40" s="3" t="s">
        <v>36</v>
      </c>
      <c r="M40" s="3" t="s">
        <v>65</v>
      </c>
      <c r="N40" s="4" t="s">
        <v>1775</v>
      </c>
      <c r="O40" s="4">
        <v>43</v>
      </c>
      <c r="P40" s="1">
        <v>5</v>
      </c>
    </row>
    <row r="41" spans="1:16">
      <c r="A41" s="18" t="s">
        <v>1400</v>
      </c>
      <c r="B41" s="18" t="s">
        <v>464</v>
      </c>
      <c r="C41" s="18" t="s">
        <v>648</v>
      </c>
      <c r="D41" s="3" t="s">
        <v>39</v>
      </c>
      <c r="E41" s="3"/>
      <c r="F41" s="3" t="s">
        <v>12</v>
      </c>
      <c r="G41" s="4">
        <v>1.099</v>
      </c>
      <c r="H41" s="3" t="s">
        <v>13</v>
      </c>
      <c r="I41" s="3" t="s">
        <v>1987</v>
      </c>
      <c r="J41" s="3" t="s">
        <v>15</v>
      </c>
      <c r="K41" s="3" t="s">
        <v>1851</v>
      </c>
      <c r="L41" s="3" t="s">
        <v>1804</v>
      </c>
      <c r="M41" s="3" t="s">
        <v>166</v>
      </c>
      <c r="N41" s="4" t="s">
        <v>1775</v>
      </c>
      <c r="O41" s="4">
        <v>44</v>
      </c>
      <c r="P41" s="1">
        <v>5</v>
      </c>
    </row>
    <row r="42" spans="1:16">
      <c r="A42" s="18" t="s">
        <v>1403</v>
      </c>
      <c r="B42" s="18" t="s">
        <v>575</v>
      </c>
      <c r="C42" s="18" t="s">
        <v>596</v>
      </c>
      <c r="D42" s="3" t="s">
        <v>39</v>
      </c>
      <c r="E42" s="3"/>
      <c r="F42" s="3" t="s">
        <v>12</v>
      </c>
      <c r="G42" s="4">
        <v>1</v>
      </c>
      <c r="H42" s="3" t="s">
        <v>13</v>
      </c>
      <c r="I42" s="3" t="s">
        <v>2035</v>
      </c>
      <c r="J42" s="3" t="s">
        <v>15</v>
      </c>
      <c r="K42" s="3" t="s">
        <v>49</v>
      </c>
      <c r="L42" s="3" t="s">
        <v>299</v>
      </c>
      <c r="M42" s="3" t="s">
        <v>131</v>
      </c>
      <c r="N42" s="4" t="s">
        <v>1775</v>
      </c>
      <c r="O42" s="4">
        <v>46</v>
      </c>
      <c r="P42" s="1">
        <v>6</v>
      </c>
    </row>
    <row r="43" spans="1:16">
      <c r="A43" s="18" t="s">
        <v>1405</v>
      </c>
      <c r="B43" s="18" t="s">
        <v>1932</v>
      </c>
      <c r="C43" s="18" t="s">
        <v>1933</v>
      </c>
      <c r="D43" s="3" t="s">
        <v>39</v>
      </c>
      <c r="E43" s="3"/>
      <c r="F43" s="3" t="s">
        <v>12</v>
      </c>
      <c r="G43" s="4">
        <v>1</v>
      </c>
      <c r="H43" s="3" t="s">
        <v>13</v>
      </c>
      <c r="I43" s="3" t="s">
        <v>1934</v>
      </c>
      <c r="J43" s="3" t="s">
        <v>15</v>
      </c>
      <c r="K43" s="3" t="s">
        <v>413</v>
      </c>
      <c r="L43" s="3" t="s">
        <v>17</v>
      </c>
      <c r="M43" s="3" t="s">
        <v>79</v>
      </c>
      <c r="N43" s="4" t="s">
        <v>1775</v>
      </c>
      <c r="O43" s="4">
        <v>47</v>
      </c>
      <c r="P43" s="1">
        <v>6</v>
      </c>
    </row>
    <row r="44" spans="1:16">
      <c r="A44" s="18" t="s">
        <v>1407</v>
      </c>
      <c r="B44" s="18" t="s">
        <v>461</v>
      </c>
      <c r="C44" s="18" t="s">
        <v>591</v>
      </c>
      <c r="D44" s="3" t="s">
        <v>39</v>
      </c>
      <c r="E44" s="3"/>
      <c r="F44" s="3" t="s">
        <v>12</v>
      </c>
      <c r="G44" s="4">
        <v>1</v>
      </c>
      <c r="H44" s="3" t="s">
        <v>13</v>
      </c>
      <c r="I44" s="3" t="s">
        <v>1880</v>
      </c>
      <c r="J44" s="3" t="s">
        <v>15</v>
      </c>
      <c r="K44" s="3" t="s">
        <v>1881</v>
      </c>
      <c r="L44" s="3" t="s">
        <v>69</v>
      </c>
      <c r="M44" s="3" t="s">
        <v>271</v>
      </c>
      <c r="N44" s="4" t="s">
        <v>1775</v>
      </c>
      <c r="O44" s="4">
        <v>48</v>
      </c>
      <c r="P44" s="1">
        <v>6</v>
      </c>
    </row>
    <row r="45" spans="1:16">
      <c r="A45" s="18" t="s">
        <v>1409</v>
      </c>
      <c r="B45" s="18" t="s">
        <v>487</v>
      </c>
      <c r="C45" s="18" t="s">
        <v>654</v>
      </c>
      <c r="D45" s="3" t="s">
        <v>39</v>
      </c>
      <c r="E45" s="3"/>
      <c r="F45" s="3" t="s">
        <v>12</v>
      </c>
      <c r="G45" s="4">
        <v>1</v>
      </c>
      <c r="H45" s="3" t="s">
        <v>13</v>
      </c>
      <c r="I45" s="3" t="s">
        <v>1842</v>
      </c>
      <c r="J45" s="3" t="s">
        <v>15</v>
      </c>
      <c r="K45" s="3" t="s">
        <v>49</v>
      </c>
      <c r="L45" s="3" t="s">
        <v>58</v>
      </c>
      <c r="M45" s="3" t="s">
        <v>150</v>
      </c>
      <c r="N45" s="4" t="s">
        <v>1775</v>
      </c>
      <c r="O45" s="4">
        <v>49</v>
      </c>
      <c r="P45" s="1">
        <v>6</v>
      </c>
    </row>
    <row r="46" spans="1:16">
      <c r="A46" s="18" t="s">
        <v>1411</v>
      </c>
      <c r="B46" s="18" t="s">
        <v>563</v>
      </c>
      <c r="C46" s="18" t="s">
        <v>670</v>
      </c>
      <c r="D46" s="3" t="s">
        <v>39</v>
      </c>
      <c r="E46" s="3"/>
      <c r="F46" s="3" t="s">
        <v>12</v>
      </c>
      <c r="G46" s="4">
        <v>1</v>
      </c>
      <c r="H46" s="3" t="s">
        <v>13</v>
      </c>
      <c r="I46" s="3" t="s">
        <v>1971</v>
      </c>
      <c r="J46" s="3" t="s">
        <v>15</v>
      </c>
      <c r="K46" s="3" t="s">
        <v>1972</v>
      </c>
      <c r="L46" s="3" t="s">
        <v>78</v>
      </c>
      <c r="M46" s="3" t="s">
        <v>150</v>
      </c>
      <c r="N46" s="4" t="s">
        <v>1775</v>
      </c>
      <c r="O46" s="4">
        <v>50</v>
      </c>
      <c r="P46" s="1">
        <v>6</v>
      </c>
    </row>
    <row r="47" spans="1:16">
      <c r="A47" s="18" t="s">
        <v>1413</v>
      </c>
      <c r="B47" s="18" t="s">
        <v>574</v>
      </c>
      <c r="C47" s="18" t="s">
        <v>583</v>
      </c>
      <c r="D47" s="3" t="s">
        <v>39</v>
      </c>
      <c r="E47" s="3"/>
      <c r="F47" s="3" t="s">
        <v>12</v>
      </c>
      <c r="G47" s="4">
        <v>1.099</v>
      </c>
      <c r="H47" s="3" t="s">
        <v>13</v>
      </c>
      <c r="I47" s="3" t="s">
        <v>1869</v>
      </c>
      <c r="J47" s="3" t="s">
        <v>15</v>
      </c>
      <c r="K47" s="3" t="s">
        <v>73</v>
      </c>
      <c r="L47" s="3" t="s">
        <v>1870</v>
      </c>
      <c r="M47" s="3" t="s">
        <v>54</v>
      </c>
      <c r="N47" s="4" t="s">
        <v>1775</v>
      </c>
      <c r="O47" s="4">
        <v>51</v>
      </c>
      <c r="P47" s="1">
        <v>6</v>
      </c>
    </row>
    <row r="48" spans="1:16">
      <c r="A48" s="18" t="s">
        <v>1416</v>
      </c>
      <c r="B48" s="18" t="s">
        <v>541</v>
      </c>
      <c r="C48" s="18" t="s">
        <v>696</v>
      </c>
      <c r="D48" s="3" t="s">
        <v>39</v>
      </c>
      <c r="E48" s="3"/>
      <c r="F48" s="3" t="s">
        <v>12</v>
      </c>
      <c r="G48" s="4">
        <v>1</v>
      </c>
      <c r="H48" s="3" t="s">
        <v>13</v>
      </c>
      <c r="I48" s="3" t="s">
        <v>1943</v>
      </c>
      <c r="J48" s="3" t="s">
        <v>15</v>
      </c>
      <c r="K48" s="3" t="s">
        <v>299</v>
      </c>
      <c r="L48" s="3" t="s">
        <v>197</v>
      </c>
      <c r="M48" s="3" t="s">
        <v>150</v>
      </c>
      <c r="N48" s="4" t="s">
        <v>1775</v>
      </c>
      <c r="O48" s="4">
        <v>52</v>
      </c>
      <c r="P48" s="1">
        <v>6</v>
      </c>
    </row>
    <row r="49" spans="1:16">
      <c r="A49" s="18" t="s">
        <v>1418</v>
      </c>
      <c r="B49" s="18" t="s">
        <v>1839</v>
      </c>
      <c r="C49" s="18" t="s">
        <v>1840</v>
      </c>
      <c r="D49" s="3" t="s">
        <v>39</v>
      </c>
      <c r="E49" s="3"/>
      <c r="F49" s="3" t="s">
        <v>12</v>
      </c>
      <c r="G49" s="4">
        <v>1</v>
      </c>
      <c r="H49" s="3" t="s">
        <v>13</v>
      </c>
      <c r="I49" s="3" t="s">
        <v>1841</v>
      </c>
      <c r="J49" s="3" t="s">
        <v>15</v>
      </c>
      <c r="K49" s="3" t="s">
        <v>386</v>
      </c>
      <c r="L49" s="3" t="s">
        <v>49</v>
      </c>
      <c r="M49" s="3" t="s">
        <v>23</v>
      </c>
      <c r="N49" s="4" t="s">
        <v>1775</v>
      </c>
      <c r="O49" s="4">
        <v>53</v>
      </c>
      <c r="P49" s="1">
        <v>6</v>
      </c>
    </row>
    <row r="50" spans="1:16">
      <c r="A50" s="18" t="s">
        <v>1420</v>
      </c>
      <c r="B50" s="18" t="s">
        <v>1805</v>
      </c>
      <c r="C50" s="18" t="s">
        <v>1806</v>
      </c>
      <c r="D50" s="3" t="s">
        <v>39</v>
      </c>
      <c r="E50" s="3"/>
      <c r="F50" s="3" t="s">
        <v>12</v>
      </c>
      <c r="G50" s="4">
        <v>1</v>
      </c>
      <c r="H50" s="3" t="s">
        <v>13</v>
      </c>
      <c r="I50" s="3" t="s">
        <v>1807</v>
      </c>
      <c r="J50" s="3" t="s">
        <v>15</v>
      </c>
      <c r="K50" s="3" t="s">
        <v>1808</v>
      </c>
      <c r="L50" s="3" t="s">
        <v>17</v>
      </c>
      <c r="M50" s="3" t="s">
        <v>65</v>
      </c>
      <c r="N50" s="4" t="s">
        <v>1775</v>
      </c>
      <c r="O50" s="4">
        <v>55</v>
      </c>
      <c r="P50" s="1">
        <v>7</v>
      </c>
    </row>
    <row r="51" spans="1:16">
      <c r="A51" s="18" t="s">
        <v>1422</v>
      </c>
      <c r="B51" s="18" t="s">
        <v>440</v>
      </c>
      <c r="C51" s="18" t="s">
        <v>716</v>
      </c>
      <c r="D51" s="3" t="s">
        <v>39</v>
      </c>
      <c r="E51" s="3"/>
      <c r="F51" s="3" t="s">
        <v>12</v>
      </c>
      <c r="G51" s="4">
        <v>1</v>
      </c>
      <c r="H51" s="3" t="s">
        <v>13</v>
      </c>
      <c r="I51" s="3" t="s">
        <v>1969</v>
      </c>
      <c r="J51" s="3" t="s">
        <v>15</v>
      </c>
      <c r="K51" s="3" t="s">
        <v>149</v>
      </c>
      <c r="L51" s="3" t="s">
        <v>86</v>
      </c>
      <c r="M51" s="3" t="s">
        <v>131</v>
      </c>
      <c r="N51" s="4" t="s">
        <v>1775</v>
      </c>
      <c r="O51" s="4">
        <v>56</v>
      </c>
      <c r="P51" s="1">
        <v>7</v>
      </c>
    </row>
    <row r="52" spans="1:16">
      <c r="A52" s="18" t="s">
        <v>1424</v>
      </c>
      <c r="B52" s="18" t="s">
        <v>509</v>
      </c>
      <c r="C52" s="18" t="s">
        <v>585</v>
      </c>
      <c r="D52" s="3" t="s">
        <v>39</v>
      </c>
      <c r="E52" s="3"/>
      <c r="F52" s="3" t="s">
        <v>12</v>
      </c>
      <c r="G52" s="4">
        <v>1.1000000000000001</v>
      </c>
      <c r="H52" s="3" t="s">
        <v>13</v>
      </c>
      <c r="I52" s="3" t="s">
        <v>2005</v>
      </c>
      <c r="J52" s="3" t="s">
        <v>15</v>
      </c>
      <c r="K52" s="3" t="s">
        <v>2006</v>
      </c>
      <c r="L52" s="3" t="s">
        <v>36</v>
      </c>
      <c r="M52" s="3" t="s">
        <v>42</v>
      </c>
      <c r="N52" s="4" t="s">
        <v>1775</v>
      </c>
      <c r="O52" s="4">
        <v>57</v>
      </c>
      <c r="P52" s="1">
        <v>7</v>
      </c>
    </row>
    <row r="53" spans="1:16">
      <c r="A53" s="18" t="s">
        <v>1427</v>
      </c>
      <c r="B53" s="18" t="s">
        <v>506</v>
      </c>
      <c r="C53" s="18" t="s">
        <v>683</v>
      </c>
      <c r="D53" s="3" t="s">
        <v>39</v>
      </c>
      <c r="E53" s="3"/>
      <c r="F53" s="3" t="s">
        <v>12</v>
      </c>
      <c r="G53" s="4">
        <v>1</v>
      </c>
      <c r="H53" s="3" t="s">
        <v>13</v>
      </c>
      <c r="I53" s="3" t="s">
        <v>2021</v>
      </c>
      <c r="J53" s="3" t="s">
        <v>15</v>
      </c>
      <c r="K53" s="3" t="s">
        <v>117</v>
      </c>
      <c r="L53" s="3" t="s">
        <v>53</v>
      </c>
      <c r="M53" s="3" t="s">
        <v>271</v>
      </c>
      <c r="N53" s="4" t="s">
        <v>1775</v>
      </c>
      <c r="O53" s="4">
        <v>58</v>
      </c>
      <c r="P53" s="1">
        <v>7</v>
      </c>
    </row>
    <row r="54" spans="1:16">
      <c r="A54" s="18" t="s">
        <v>1429</v>
      </c>
      <c r="B54" s="18" t="s">
        <v>1910</v>
      </c>
      <c r="C54" s="18" t="s">
        <v>1911</v>
      </c>
      <c r="D54" s="3" t="s">
        <v>39</v>
      </c>
      <c r="E54" s="3"/>
      <c r="F54" s="3" t="s">
        <v>12</v>
      </c>
      <c r="G54" s="4">
        <v>1</v>
      </c>
      <c r="H54" s="3" t="s">
        <v>13</v>
      </c>
      <c r="I54" s="3" t="s">
        <v>1912</v>
      </c>
      <c r="J54" s="3" t="s">
        <v>15</v>
      </c>
      <c r="K54" s="3" t="s">
        <v>83</v>
      </c>
      <c r="L54" s="3" t="s">
        <v>53</v>
      </c>
      <c r="M54" s="3" t="s">
        <v>304</v>
      </c>
      <c r="N54" s="4" t="s">
        <v>1775</v>
      </c>
      <c r="O54" s="4">
        <v>59</v>
      </c>
      <c r="P54" s="1">
        <v>7</v>
      </c>
    </row>
    <row r="55" spans="1:16">
      <c r="A55" s="18" t="s">
        <v>1431</v>
      </c>
      <c r="B55" s="18" t="s">
        <v>524</v>
      </c>
      <c r="C55" s="18" t="s">
        <v>597</v>
      </c>
      <c r="D55" s="3" t="s">
        <v>39</v>
      </c>
      <c r="E55" s="3"/>
      <c r="F55" s="3" t="s">
        <v>12</v>
      </c>
      <c r="G55" s="4">
        <v>1</v>
      </c>
      <c r="H55" s="3" t="s">
        <v>13</v>
      </c>
      <c r="I55" s="3" t="s">
        <v>1803</v>
      </c>
      <c r="J55" s="3" t="s">
        <v>15</v>
      </c>
      <c r="K55" s="3" t="s">
        <v>21</v>
      </c>
      <c r="L55" s="3" t="s">
        <v>1804</v>
      </c>
      <c r="M55" s="3" t="s">
        <v>166</v>
      </c>
      <c r="N55" s="4" t="s">
        <v>1775</v>
      </c>
      <c r="O55" s="4">
        <v>60</v>
      </c>
      <c r="P55" s="1">
        <v>7</v>
      </c>
    </row>
    <row r="56" spans="1:16">
      <c r="A56" s="18" t="s">
        <v>1433</v>
      </c>
      <c r="B56" s="18" t="s">
        <v>459</v>
      </c>
      <c r="C56" s="18" t="s">
        <v>704</v>
      </c>
      <c r="D56" s="3" t="s">
        <v>39</v>
      </c>
      <c r="E56" s="3"/>
      <c r="F56" s="3" t="s">
        <v>12</v>
      </c>
      <c r="G56" s="4">
        <v>1</v>
      </c>
      <c r="H56" s="3" t="s">
        <v>13</v>
      </c>
      <c r="I56" s="3" t="s">
        <v>1946</v>
      </c>
      <c r="J56" s="3" t="s">
        <v>15</v>
      </c>
      <c r="K56" s="3" t="s">
        <v>1785</v>
      </c>
      <c r="L56" s="3" t="s">
        <v>96</v>
      </c>
      <c r="M56" s="3" t="s">
        <v>18</v>
      </c>
      <c r="N56" s="4" t="s">
        <v>1775</v>
      </c>
      <c r="O56" s="4">
        <v>61</v>
      </c>
      <c r="P56" s="1">
        <v>7</v>
      </c>
    </row>
    <row r="57" spans="1:16">
      <c r="A57" s="18" t="s">
        <v>1435</v>
      </c>
      <c r="B57" s="18" t="s">
        <v>466</v>
      </c>
      <c r="C57" s="18" t="s">
        <v>641</v>
      </c>
      <c r="D57" s="3" t="s">
        <v>39</v>
      </c>
      <c r="E57" s="3"/>
      <c r="F57" s="3" t="s">
        <v>12</v>
      </c>
      <c r="G57" s="4">
        <v>1</v>
      </c>
      <c r="H57" s="3" t="s">
        <v>13</v>
      </c>
      <c r="I57" s="3" t="s">
        <v>1917</v>
      </c>
      <c r="J57" s="3" t="s">
        <v>15</v>
      </c>
      <c r="K57" s="3" t="s">
        <v>1918</v>
      </c>
      <c r="L57" s="3" t="s">
        <v>17</v>
      </c>
      <c r="M57" s="3" t="s">
        <v>1854</v>
      </c>
      <c r="N57" s="4" t="s">
        <v>1775</v>
      </c>
      <c r="O57" s="4">
        <v>62</v>
      </c>
      <c r="P57" s="1">
        <v>7</v>
      </c>
    </row>
    <row r="58" spans="1:16">
      <c r="A58" s="18" t="s">
        <v>1437</v>
      </c>
      <c r="B58" s="18" t="s">
        <v>1777</v>
      </c>
      <c r="C58" s="18" t="s">
        <v>1778</v>
      </c>
      <c r="D58" s="3" t="s">
        <v>39</v>
      </c>
      <c r="E58" s="3"/>
      <c r="F58" s="3" t="s">
        <v>12</v>
      </c>
      <c r="G58" s="4">
        <v>1</v>
      </c>
      <c r="H58" s="3" t="s">
        <v>13</v>
      </c>
      <c r="I58" s="3" t="s">
        <v>1779</v>
      </c>
      <c r="J58" s="3" t="s">
        <v>15</v>
      </c>
      <c r="K58" s="3" t="s">
        <v>1780</v>
      </c>
      <c r="L58" s="3" t="s">
        <v>30</v>
      </c>
      <c r="M58" s="3" t="s">
        <v>32</v>
      </c>
      <c r="N58" s="4" t="s">
        <v>1775</v>
      </c>
      <c r="O58" s="4">
        <v>64</v>
      </c>
      <c r="P58" s="1">
        <v>8</v>
      </c>
    </row>
    <row r="59" spans="1:16">
      <c r="A59" s="18" t="s">
        <v>1439</v>
      </c>
      <c r="B59" s="18" t="s">
        <v>553</v>
      </c>
      <c r="C59" s="18" t="s">
        <v>589</v>
      </c>
      <c r="D59" s="3" t="s">
        <v>39</v>
      </c>
      <c r="E59" s="3"/>
      <c r="F59" s="3" t="s">
        <v>12</v>
      </c>
      <c r="G59" s="4">
        <v>1.0309999999999999</v>
      </c>
      <c r="H59" s="3" t="s">
        <v>13</v>
      </c>
      <c r="I59" s="3" t="s">
        <v>1837</v>
      </c>
      <c r="J59" s="3" t="s">
        <v>15</v>
      </c>
      <c r="K59" s="3" t="s">
        <v>1785</v>
      </c>
      <c r="L59" s="3" t="s">
        <v>117</v>
      </c>
      <c r="M59" s="3" t="s">
        <v>1800</v>
      </c>
      <c r="N59" s="4" t="s">
        <v>1775</v>
      </c>
      <c r="O59" s="4">
        <v>65</v>
      </c>
      <c r="P59" s="1">
        <v>8</v>
      </c>
    </row>
    <row r="60" spans="1:16">
      <c r="A60" s="18" t="s">
        <v>1442</v>
      </c>
      <c r="B60" s="18" t="s">
        <v>573</v>
      </c>
      <c r="C60" s="18" t="s">
        <v>609</v>
      </c>
      <c r="D60" s="3" t="s">
        <v>39</v>
      </c>
      <c r="E60" s="3"/>
      <c r="F60" s="3" t="s">
        <v>12</v>
      </c>
      <c r="G60" s="4">
        <v>1</v>
      </c>
      <c r="H60" s="3" t="s">
        <v>13</v>
      </c>
      <c r="I60" s="3" t="s">
        <v>2026</v>
      </c>
      <c r="J60" s="3" t="s">
        <v>15</v>
      </c>
      <c r="K60" s="3" t="s">
        <v>312</v>
      </c>
      <c r="L60" s="3" t="s">
        <v>31</v>
      </c>
      <c r="M60" s="3" t="s">
        <v>18</v>
      </c>
      <c r="N60" s="4" t="s">
        <v>1775</v>
      </c>
      <c r="O60" s="4">
        <v>66</v>
      </c>
      <c r="P60" s="1">
        <v>8</v>
      </c>
    </row>
    <row r="61" spans="1:16">
      <c r="A61" s="18" t="s">
        <v>1444</v>
      </c>
      <c r="B61" s="18" t="s">
        <v>439</v>
      </c>
      <c r="C61" s="18" t="s">
        <v>584</v>
      </c>
      <c r="D61" s="3" t="s">
        <v>39</v>
      </c>
      <c r="E61" s="3"/>
      <c r="F61" s="3" t="s">
        <v>12</v>
      </c>
      <c r="G61" s="4">
        <v>1.1000000000000001</v>
      </c>
      <c r="H61" s="3" t="s">
        <v>13</v>
      </c>
      <c r="I61" s="3" t="s">
        <v>1823</v>
      </c>
      <c r="J61" s="3" t="s">
        <v>15</v>
      </c>
      <c r="K61" s="3" t="s">
        <v>137</v>
      </c>
      <c r="L61" s="3" t="s">
        <v>31</v>
      </c>
      <c r="M61" s="3" t="s">
        <v>353</v>
      </c>
      <c r="N61" s="4" t="s">
        <v>1775</v>
      </c>
      <c r="O61" s="4">
        <v>67</v>
      </c>
      <c r="P61" s="1">
        <v>8</v>
      </c>
    </row>
    <row r="62" spans="1:16">
      <c r="A62" s="18" t="s">
        <v>1447</v>
      </c>
      <c r="B62" s="18" t="s">
        <v>1913</v>
      </c>
      <c r="C62" s="18" t="s">
        <v>1914</v>
      </c>
      <c r="D62" s="3" t="s">
        <v>39</v>
      </c>
      <c r="E62" s="3"/>
      <c r="F62" s="3" t="s">
        <v>12</v>
      </c>
      <c r="G62" s="4">
        <v>1</v>
      </c>
      <c r="H62" s="3" t="s">
        <v>13</v>
      </c>
      <c r="I62" s="3" t="s">
        <v>1915</v>
      </c>
      <c r="J62" s="3" t="s">
        <v>15</v>
      </c>
      <c r="K62" s="3" t="s">
        <v>86</v>
      </c>
      <c r="L62" s="3" t="s">
        <v>86</v>
      </c>
      <c r="M62" s="3" t="s">
        <v>70</v>
      </c>
      <c r="N62" s="4" t="s">
        <v>1775</v>
      </c>
      <c r="O62" s="4">
        <v>68</v>
      </c>
      <c r="P62" s="1">
        <v>8</v>
      </c>
    </row>
    <row r="63" spans="1:16">
      <c r="A63" s="18" t="s">
        <v>1449</v>
      </c>
      <c r="B63" s="18" t="s">
        <v>562</v>
      </c>
      <c r="C63" s="18" t="s">
        <v>685</v>
      </c>
      <c r="D63" s="3" t="s">
        <v>39</v>
      </c>
      <c r="E63" s="3"/>
      <c r="F63" s="3" t="s">
        <v>12</v>
      </c>
      <c r="G63" s="4">
        <v>1</v>
      </c>
      <c r="H63" s="3" t="s">
        <v>13</v>
      </c>
      <c r="I63" s="3" t="s">
        <v>1997</v>
      </c>
      <c r="J63" s="3" t="s">
        <v>15</v>
      </c>
      <c r="K63" s="3" t="s">
        <v>30</v>
      </c>
      <c r="L63" s="3" t="s">
        <v>49</v>
      </c>
      <c r="M63" s="3" t="s">
        <v>1854</v>
      </c>
      <c r="N63" s="4" t="s">
        <v>1775</v>
      </c>
      <c r="O63" s="4">
        <v>69</v>
      </c>
      <c r="P63" s="1">
        <v>8</v>
      </c>
    </row>
    <row r="64" spans="1:16">
      <c r="A64" s="18" t="s">
        <v>1451</v>
      </c>
      <c r="B64" s="18" t="s">
        <v>493</v>
      </c>
      <c r="C64" s="18" t="s">
        <v>671</v>
      </c>
      <c r="D64" s="3" t="s">
        <v>39</v>
      </c>
      <c r="E64" s="3"/>
      <c r="F64" s="3" t="s">
        <v>12</v>
      </c>
      <c r="G64" s="4">
        <v>1</v>
      </c>
      <c r="H64" s="3" t="s">
        <v>13</v>
      </c>
      <c r="I64" s="3" t="s">
        <v>1909</v>
      </c>
      <c r="J64" s="3" t="s">
        <v>15</v>
      </c>
      <c r="K64" s="3" t="s">
        <v>401</v>
      </c>
      <c r="L64" s="3" t="s">
        <v>53</v>
      </c>
      <c r="M64" s="3" t="s">
        <v>260</v>
      </c>
      <c r="N64" s="4" t="s">
        <v>1775</v>
      </c>
      <c r="O64" s="4">
        <v>70</v>
      </c>
      <c r="P64" s="1">
        <v>8</v>
      </c>
    </row>
    <row r="65" spans="1:16">
      <c r="A65" s="18" t="s">
        <v>1453</v>
      </c>
      <c r="B65" s="18" t="s">
        <v>544</v>
      </c>
      <c r="C65" s="18" t="s">
        <v>599</v>
      </c>
      <c r="D65" s="3" t="s">
        <v>39</v>
      </c>
      <c r="E65" s="3"/>
      <c r="F65" s="3" t="s">
        <v>12</v>
      </c>
      <c r="G65" s="4">
        <v>1</v>
      </c>
      <c r="H65" s="3" t="s">
        <v>13</v>
      </c>
      <c r="I65" s="3" t="s">
        <v>1855</v>
      </c>
      <c r="J65" s="3" t="s">
        <v>15</v>
      </c>
      <c r="K65" s="3" t="s">
        <v>68</v>
      </c>
      <c r="L65" s="3" t="s">
        <v>17</v>
      </c>
      <c r="M65" s="3" t="s">
        <v>198</v>
      </c>
      <c r="N65" s="4" t="s">
        <v>1775</v>
      </c>
      <c r="O65" s="4">
        <v>71</v>
      </c>
      <c r="P65" s="1">
        <v>8</v>
      </c>
    </row>
    <row r="66" spans="1:16">
      <c r="A66" s="18" t="s">
        <v>1455</v>
      </c>
      <c r="B66" s="18" t="s">
        <v>455</v>
      </c>
      <c r="C66" s="18" t="s">
        <v>621</v>
      </c>
      <c r="D66" s="3" t="s">
        <v>39</v>
      </c>
      <c r="E66" s="3"/>
      <c r="F66" s="3" t="s">
        <v>12</v>
      </c>
      <c r="G66" s="4">
        <v>1</v>
      </c>
      <c r="H66" s="3" t="s">
        <v>13</v>
      </c>
      <c r="I66" s="3" t="s">
        <v>1984</v>
      </c>
      <c r="J66" s="3" t="s">
        <v>15</v>
      </c>
      <c r="K66" s="3" t="s">
        <v>58</v>
      </c>
      <c r="L66" s="3" t="s">
        <v>1815</v>
      </c>
      <c r="M66" s="3" t="s">
        <v>150</v>
      </c>
      <c r="N66" s="4" t="s">
        <v>1775</v>
      </c>
      <c r="O66" s="4">
        <v>73</v>
      </c>
      <c r="P66" s="1">
        <v>9</v>
      </c>
    </row>
    <row r="67" spans="1:16">
      <c r="A67" s="18" t="s">
        <v>1457</v>
      </c>
      <c r="B67" s="18" t="s">
        <v>1865</v>
      </c>
      <c r="C67" s="18" t="s">
        <v>1866</v>
      </c>
      <c r="D67" s="3" t="s">
        <v>39</v>
      </c>
      <c r="E67" s="3"/>
      <c r="F67" s="3" t="s">
        <v>12</v>
      </c>
      <c r="G67" s="4">
        <v>1.099</v>
      </c>
      <c r="H67" s="3" t="s">
        <v>13</v>
      </c>
      <c r="I67" s="3" t="s">
        <v>1867</v>
      </c>
      <c r="J67" s="3" t="s">
        <v>15</v>
      </c>
      <c r="K67" s="3" t="s">
        <v>1780</v>
      </c>
      <c r="L67" s="3" t="s">
        <v>1868</v>
      </c>
      <c r="M67" s="3" t="s">
        <v>166</v>
      </c>
      <c r="N67" s="4" t="s">
        <v>1775</v>
      </c>
      <c r="O67" s="4">
        <v>74</v>
      </c>
      <c r="P67" s="1">
        <v>9</v>
      </c>
    </row>
    <row r="68" spans="1:16">
      <c r="A68" s="18" t="s">
        <v>1460</v>
      </c>
      <c r="B68" s="18" t="s">
        <v>463</v>
      </c>
      <c r="C68" s="18" t="s">
        <v>630</v>
      </c>
      <c r="D68" s="3" t="s">
        <v>39</v>
      </c>
      <c r="E68" s="3"/>
      <c r="F68" s="3" t="s">
        <v>12</v>
      </c>
      <c r="G68" s="4">
        <v>1</v>
      </c>
      <c r="H68" s="3" t="s">
        <v>13</v>
      </c>
      <c r="I68" s="3" t="s">
        <v>1905</v>
      </c>
      <c r="J68" s="3" t="s">
        <v>15</v>
      </c>
      <c r="K68" s="3" t="s">
        <v>1885</v>
      </c>
      <c r="L68" s="3" t="s">
        <v>86</v>
      </c>
      <c r="M68" s="3" t="s">
        <v>150</v>
      </c>
      <c r="N68" s="4" t="s">
        <v>1775</v>
      </c>
      <c r="O68" s="4">
        <v>75</v>
      </c>
      <c r="P68" s="1">
        <v>9</v>
      </c>
    </row>
    <row r="69" spans="1:16">
      <c r="A69" s="18" t="s">
        <v>1462</v>
      </c>
      <c r="B69" s="18" t="s">
        <v>1772</v>
      </c>
      <c r="C69" s="18" t="s">
        <v>1773</v>
      </c>
      <c r="D69" s="3" t="s">
        <v>39</v>
      </c>
      <c r="E69" s="3"/>
      <c r="F69" s="3" t="s">
        <v>12</v>
      </c>
      <c r="G69" s="4">
        <v>1</v>
      </c>
      <c r="H69" s="3" t="s">
        <v>13</v>
      </c>
      <c r="I69" s="3" t="s">
        <v>1774</v>
      </c>
      <c r="J69" s="3" t="s">
        <v>15</v>
      </c>
      <c r="K69" s="3" t="s">
        <v>214</v>
      </c>
      <c r="L69" s="3" t="s">
        <v>86</v>
      </c>
      <c r="M69" s="3" t="s">
        <v>62</v>
      </c>
      <c r="N69" s="4" t="s">
        <v>1775</v>
      </c>
      <c r="O69" s="4">
        <v>76</v>
      </c>
      <c r="P69" s="1">
        <v>9</v>
      </c>
    </row>
    <row r="70" spans="1:16">
      <c r="A70" s="18" t="s">
        <v>1464</v>
      </c>
      <c r="B70" s="18" t="s">
        <v>522</v>
      </c>
      <c r="C70" s="18" t="s">
        <v>688</v>
      </c>
      <c r="D70" s="3" t="s">
        <v>39</v>
      </c>
      <c r="E70" s="3"/>
      <c r="F70" s="3" t="s">
        <v>12</v>
      </c>
      <c r="G70" s="4">
        <v>1</v>
      </c>
      <c r="H70" s="3" t="s">
        <v>13</v>
      </c>
      <c r="I70" s="3" t="s">
        <v>1922</v>
      </c>
      <c r="J70" s="3" t="s">
        <v>15</v>
      </c>
      <c r="K70" s="3" t="s">
        <v>117</v>
      </c>
      <c r="L70" s="3" t="s">
        <v>69</v>
      </c>
      <c r="M70" s="3" t="s">
        <v>271</v>
      </c>
      <c r="N70" s="4" t="s">
        <v>1775</v>
      </c>
      <c r="O70" s="4">
        <v>77</v>
      </c>
      <c r="P70" s="1">
        <v>9</v>
      </c>
    </row>
    <row r="71" spans="1:16">
      <c r="A71" s="18" t="s">
        <v>1466</v>
      </c>
      <c r="B71" s="18" t="s">
        <v>510</v>
      </c>
      <c r="C71" s="18" t="s">
        <v>634</v>
      </c>
      <c r="D71" s="3" t="s">
        <v>39</v>
      </c>
      <c r="E71" s="3"/>
      <c r="F71" s="3" t="s">
        <v>12</v>
      </c>
      <c r="G71" s="4">
        <v>1</v>
      </c>
      <c r="H71" s="3" t="s">
        <v>13</v>
      </c>
      <c r="I71" s="3" t="s">
        <v>2033</v>
      </c>
      <c r="J71" s="3" t="s">
        <v>15</v>
      </c>
      <c r="K71" s="3" t="s">
        <v>2034</v>
      </c>
      <c r="L71" s="3" t="s">
        <v>49</v>
      </c>
      <c r="M71" s="3" t="s">
        <v>1854</v>
      </c>
      <c r="N71" s="4" t="s">
        <v>1775</v>
      </c>
      <c r="O71" s="4">
        <v>78</v>
      </c>
      <c r="P71" s="1">
        <v>9</v>
      </c>
    </row>
    <row r="72" spans="1:16">
      <c r="A72" s="18" t="s">
        <v>1468</v>
      </c>
      <c r="B72" s="18" t="s">
        <v>467</v>
      </c>
      <c r="C72" s="18" t="s">
        <v>601</v>
      </c>
      <c r="D72" s="3" t="s">
        <v>39</v>
      </c>
      <c r="E72" s="3"/>
      <c r="F72" s="3" t="s">
        <v>12</v>
      </c>
      <c r="G72" s="4">
        <v>1.2110000000000001</v>
      </c>
      <c r="H72" s="3" t="s">
        <v>13</v>
      </c>
      <c r="I72" s="3" t="s">
        <v>1883</v>
      </c>
      <c r="J72" s="3" t="s">
        <v>15</v>
      </c>
      <c r="K72" s="3" t="s">
        <v>1868</v>
      </c>
      <c r="L72" s="3" t="s">
        <v>215</v>
      </c>
      <c r="M72" s="3" t="s">
        <v>271</v>
      </c>
      <c r="N72" s="4" t="s">
        <v>1775</v>
      </c>
      <c r="O72" s="4">
        <v>79</v>
      </c>
      <c r="P72" s="1">
        <v>9</v>
      </c>
    </row>
    <row r="73" spans="1:16">
      <c r="A73" s="18" t="s">
        <v>1471</v>
      </c>
      <c r="B73" s="18" t="s">
        <v>532</v>
      </c>
      <c r="C73" s="18" t="s">
        <v>679</v>
      </c>
      <c r="D73" s="3" t="s">
        <v>39</v>
      </c>
      <c r="E73" s="3"/>
      <c r="F73" s="3" t="s">
        <v>12</v>
      </c>
      <c r="G73" s="4">
        <v>1</v>
      </c>
      <c r="H73" s="3" t="s">
        <v>13</v>
      </c>
      <c r="I73" s="3" t="s">
        <v>1776</v>
      </c>
      <c r="J73" s="3" t="s">
        <v>15</v>
      </c>
      <c r="K73" s="3" t="s">
        <v>162</v>
      </c>
      <c r="L73" s="3" t="s">
        <v>215</v>
      </c>
      <c r="M73" s="3" t="s">
        <v>65</v>
      </c>
      <c r="N73" s="4" t="s">
        <v>1775</v>
      </c>
      <c r="O73" s="4">
        <v>80</v>
      </c>
      <c r="P73" s="1">
        <v>9</v>
      </c>
    </row>
    <row r="74" spans="1:16">
      <c r="A74" s="18" t="s">
        <v>1473</v>
      </c>
      <c r="B74" s="18" t="s">
        <v>482</v>
      </c>
      <c r="C74" s="18" t="s">
        <v>608</v>
      </c>
      <c r="D74" s="3" t="s">
        <v>39</v>
      </c>
      <c r="E74" s="3"/>
      <c r="F74" s="3" t="s">
        <v>12</v>
      </c>
      <c r="G74" s="4">
        <v>1</v>
      </c>
      <c r="H74" s="3" t="s">
        <v>13</v>
      </c>
      <c r="I74" s="3" t="s">
        <v>2003</v>
      </c>
      <c r="J74" s="3" t="s">
        <v>15</v>
      </c>
      <c r="K74" s="3" t="s">
        <v>1868</v>
      </c>
      <c r="L74" s="3" t="s">
        <v>1815</v>
      </c>
      <c r="M74" s="3" t="s">
        <v>131</v>
      </c>
      <c r="N74" s="4" t="s">
        <v>1771</v>
      </c>
      <c r="O74" s="4">
        <v>1</v>
      </c>
      <c r="P74" s="1">
        <v>10</v>
      </c>
    </row>
    <row r="75" spans="1:16">
      <c r="A75" s="18" t="s">
        <v>1475</v>
      </c>
      <c r="B75" s="18" t="s">
        <v>559</v>
      </c>
      <c r="C75" s="18" t="s">
        <v>684</v>
      </c>
      <c r="D75" s="3" t="s">
        <v>39</v>
      </c>
      <c r="E75" s="3"/>
      <c r="F75" s="3" t="s">
        <v>12</v>
      </c>
      <c r="G75" s="4">
        <v>1</v>
      </c>
      <c r="H75" s="3" t="s">
        <v>13</v>
      </c>
      <c r="I75" s="3" t="s">
        <v>1828</v>
      </c>
      <c r="J75" s="3" t="s">
        <v>15</v>
      </c>
      <c r="K75" s="3" t="s">
        <v>49</v>
      </c>
      <c r="L75" s="3" t="s">
        <v>36</v>
      </c>
      <c r="M75" s="3" t="s">
        <v>18</v>
      </c>
      <c r="N75" s="4" t="s">
        <v>1771</v>
      </c>
      <c r="O75" s="4">
        <v>2</v>
      </c>
      <c r="P75" s="1">
        <v>10</v>
      </c>
    </row>
    <row r="76" spans="1:16">
      <c r="A76" s="18" t="s">
        <v>1477</v>
      </c>
      <c r="B76" s="18" t="s">
        <v>1831</v>
      </c>
      <c r="C76" s="18" t="s">
        <v>1832</v>
      </c>
      <c r="D76" s="3" t="s">
        <v>39</v>
      </c>
      <c r="E76" s="3"/>
      <c r="F76" s="3" t="s">
        <v>12</v>
      </c>
      <c r="G76" s="4">
        <v>1</v>
      </c>
      <c r="H76" s="3" t="s">
        <v>13</v>
      </c>
      <c r="I76" s="3" t="s">
        <v>1833</v>
      </c>
      <c r="J76" s="3" t="s">
        <v>15</v>
      </c>
      <c r="K76" s="3" t="s">
        <v>108</v>
      </c>
      <c r="L76" s="3" t="s">
        <v>170</v>
      </c>
      <c r="M76" s="3" t="s">
        <v>23</v>
      </c>
      <c r="N76" s="4" t="s">
        <v>1771</v>
      </c>
      <c r="O76" s="4">
        <v>3</v>
      </c>
      <c r="P76" s="1">
        <v>10</v>
      </c>
    </row>
    <row r="77" spans="1:16">
      <c r="A77" s="18" t="s">
        <v>1479</v>
      </c>
      <c r="B77" s="18" t="s">
        <v>501</v>
      </c>
      <c r="C77" s="18" t="s">
        <v>656</v>
      </c>
      <c r="D77" s="3" t="s">
        <v>39</v>
      </c>
      <c r="E77" s="3"/>
      <c r="F77" s="3" t="s">
        <v>12</v>
      </c>
      <c r="G77" s="4">
        <v>1</v>
      </c>
      <c r="H77" s="3" t="s">
        <v>13</v>
      </c>
      <c r="I77" s="3" t="s">
        <v>1858</v>
      </c>
      <c r="J77" s="3" t="s">
        <v>15</v>
      </c>
      <c r="K77" s="3" t="s">
        <v>1859</v>
      </c>
      <c r="L77" s="3" t="s">
        <v>22</v>
      </c>
      <c r="M77" s="3" t="s">
        <v>97</v>
      </c>
      <c r="N77" s="4" t="s">
        <v>1771</v>
      </c>
      <c r="O77" s="4">
        <v>4</v>
      </c>
      <c r="P77" s="1">
        <v>10</v>
      </c>
    </row>
    <row r="78" spans="1:16">
      <c r="A78" s="18" t="s">
        <v>1481</v>
      </c>
      <c r="B78" s="18" t="s">
        <v>552</v>
      </c>
      <c r="C78" s="18" t="s">
        <v>681</v>
      </c>
      <c r="D78" s="3" t="s">
        <v>39</v>
      </c>
      <c r="E78" s="3"/>
      <c r="F78" s="3" t="s">
        <v>12</v>
      </c>
      <c r="G78" s="4">
        <v>1</v>
      </c>
      <c r="H78" s="3" t="s">
        <v>13</v>
      </c>
      <c r="I78" s="3" t="s">
        <v>1930</v>
      </c>
      <c r="J78" s="3" t="s">
        <v>15</v>
      </c>
      <c r="K78" s="3" t="s">
        <v>82</v>
      </c>
      <c r="L78" s="3" t="s">
        <v>69</v>
      </c>
      <c r="M78" s="3" t="s">
        <v>1854</v>
      </c>
      <c r="N78" s="4" t="s">
        <v>1771</v>
      </c>
      <c r="O78" s="4">
        <v>5</v>
      </c>
      <c r="P78" s="1">
        <v>10</v>
      </c>
    </row>
    <row r="79" spans="1:16">
      <c r="A79" s="18" t="s">
        <v>1483</v>
      </c>
      <c r="B79" s="18" t="s">
        <v>456</v>
      </c>
      <c r="C79" s="18" t="s">
        <v>702</v>
      </c>
      <c r="D79" s="3" t="s">
        <v>39</v>
      </c>
      <c r="E79" s="3"/>
      <c r="F79" s="3" t="s">
        <v>12</v>
      </c>
      <c r="G79" s="4">
        <v>1</v>
      </c>
      <c r="H79" s="3" t="s">
        <v>13</v>
      </c>
      <c r="I79" s="3" t="s">
        <v>1801</v>
      </c>
      <c r="J79" s="3" t="s">
        <v>15</v>
      </c>
      <c r="K79" s="3" t="s">
        <v>270</v>
      </c>
      <c r="L79" s="3" t="s">
        <v>1785</v>
      </c>
      <c r="M79" s="3" t="s">
        <v>1802</v>
      </c>
      <c r="N79" s="4" t="s">
        <v>1771</v>
      </c>
      <c r="O79" s="4">
        <v>6</v>
      </c>
      <c r="P79" s="1">
        <v>10</v>
      </c>
    </row>
    <row r="80" spans="1:16">
      <c r="A80" s="18" t="s">
        <v>1485</v>
      </c>
      <c r="B80" s="18" t="s">
        <v>2036</v>
      </c>
      <c r="C80" s="18" t="s">
        <v>2037</v>
      </c>
      <c r="D80" s="3" t="s">
        <v>39</v>
      </c>
      <c r="E80" s="3"/>
      <c r="F80" s="3" t="s">
        <v>12</v>
      </c>
      <c r="G80" s="4">
        <v>1</v>
      </c>
      <c r="H80" s="3" t="s">
        <v>13</v>
      </c>
      <c r="I80" s="3" t="s">
        <v>2038</v>
      </c>
      <c r="J80" s="3" t="s">
        <v>15</v>
      </c>
      <c r="K80" s="3" t="s">
        <v>183</v>
      </c>
      <c r="L80" s="3" t="s">
        <v>117</v>
      </c>
      <c r="M80" s="3" t="s">
        <v>32</v>
      </c>
      <c r="N80" s="4" t="s">
        <v>1771</v>
      </c>
      <c r="O80" s="4">
        <v>7</v>
      </c>
      <c r="P80" s="1">
        <v>10</v>
      </c>
    </row>
    <row r="81" spans="1:16">
      <c r="A81" s="18" t="s">
        <v>1487</v>
      </c>
      <c r="B81" s="18" t="s">
        <v>472</v>
      </c>
      <c r="C81" s="18" t="s">
        <v>588</v>
      </c>
      <c r="D81" s="3" t="s">
        <v>39</v>
      </c>
      <c r="E81" s="3"/>
      <c r="F81" s="3" t="s">
        <v>12</v>
      </c>
      <c r="G81" s="4">
        <v>1</v>
      </c>
      <c r="H81" s="3" t="s">
        <v>13</v>
      </c>
      <c r="I81" s="3" t="s">
        <v>1952</v>
      </c>
      <c r="J81" s="3" t="s">
        <v>15</v>
      </c>
      <c r="K81" s="3" t="s">
        <v>289</v>
      </c>
      <c r="L81" s="3" t="s">
        <v>31</v>
      </c>
      <c r="M81" s="3" t="s">
        <v>198</v>
      </c>
      <c r="N81" s="4" t="s">
        <v>1771</v>
      </c>
      <c r="O81" s="4">
        <v>8</v>
      </c>
      <c r="P81" s="1">
        <v>10</v>
      </c>
    </row>
    <row r="82" spans="1:16">
      <c r="A82" s="18" t="s">
        <v>1489</v>
      </c>
      <c r="B82" s="18" t="s">
        <v>452</v>
      </c>
      <c r="C82" s="18" t="s">
        <v>582</v>
      </c>
      <c r="D82" s="3" t="s">
        <v>39</v>
      </c>
      <c r="E82" s="3"/>
      <c r="F82" s="3" t="s">
        <v>12</v>
      </c>
      <c r="G82" s="4">
        <v>1</v>
      </c>
      <c r="H82" s="3" t="s">
        <v>13</v>
      </c>
      <c r="I82" s="3" t="s">
        <v>2013</v>
      </c>
      <c r="J82" s="3" t="s">
        <v>15</v>
      </c>
      <c r="K82" s="3" t="s">
        <v>1851</v>
      </c>
      <c r="L82" s="3" t="s">
        <v>117</v>
      </c>
      <c r="M82" s="3" t="s">
        <v>150</v>
      </c>
      <c r="N82" s="4" t="s">
        <v>1771</v>
      </c>
      <c r="O82" s="4">
        <v>10</v>
      </c>
      <c r="P82" s="1">
        <v>11</v>
      </c>
    </row>
    <row r="83" spans="1:16">
      <c r="A83" s="18" t="s">
        <v>1491</v>
      </c>
      <c r="B83" s="18" t="s">
        <v>519</v>
      </c>
      <c r="C83" s="18" t="s">
        <v>711</v>
      </c>
      <c r="D83" s="3" t="s">
        <v>39</v>
      </c>
      <c r="E83" s="3"/>
      <c r="F83" s="3" t="s">
        <v>12</v>
      </c>
      <c r="G83" s="4">
        <v>1</v>
      </c>
      <c r="H83" s="3" t="s">
        <v>13</v>
      </c>
      <c r="I83" s="3" t="s">
        <v>2027</v>
      </c>
      <c r="J83" s="3" t="s">
        <v>15</v>
      </c>
      <c r="K83" s="3" t="s">
        <v>1870</v>
      </c>
      <c r="L83" s="3" t="s">
        <v>2028</v>
      </c>
      <c r="M83" s="3" t="s">
        <v>131</v>
      </c>
      <c r="N83" s="4" t="s">
        <v>1771</v>
      </c>
      <c r="O83" s="4">
        <v>11</v>
      </c>
      <c r="P83" s="1">
        <v>11</v>
      </c>
    </row>
    <row r="84" spans="1:16">
      <c r="A84" s="18" t="s">
        <v>1493</v>
      </c>
      <c r="B84" s="18" t="s">
        <v>520</v>
      </c>
      <c r="C84" s="18" t="s">
        <v>590</v>
      </c>
      <c r="D84" s="3" t="s">
        <v>39</v>
      </c>
      <c r="E84" s="3"/>
      <c r="F84" s="3" t="s">
        <v>12</v>
      </c>
      <c r="G84" s="4">
        <v>1</v>
      </c>
      <c r="H84" s="3" t="s">
        <v>13</v>
      </c>
      <c r="I84" s="3" t="s">
        <v>2025</v>
      </c>
      <c r="J84" s="3" t="s">
        <v>15</v>
      </c>
      <c r="K84" s="3" t="s">
        <v>398</v>
      </c>
      <c r="L84" s="3" t="s">
        <v>86</v>
      </c>
      <c r="M84" s="3" t="s">
        <v>23</v>
      </c>
      <c r="N84" s="4" t="s">
        <v>1771</v>
      </c>
      <c r="O84" s="4">
        <v>12</v>
      </c>
      <c r="P84" s="1">
        <v>11</v>
      </c>
    </row>
    <row r="85" spans="1:16">
      <c r="A85" s="18" t="s">
        <v>1495</v>
      </c>
      <c r="B85" s="18" t="s">
        <v>1959</v>
      </c>
      <c r="C85" s="18" t="s">
        <v>1960</v>
      </c>
      <c r="D85" s="3" t="s">
        <v>39</v>
      </c>
      <c r="E85" s="3"/>
      <c r="F85" s="3" t="s">
        <v>12</v>
      </c>
      <c r="G85" s="4">
        <v>1</v>
      </c>
      <c r="H85" s="3" t="s">
        <v>13</v>
      </c>
      <c r="I85" s="3" t="s">
        <v>1961</v>
      </c>
      <c r="J85" s="3" t="s">
        <v>15</v>
      </c>
      <c r="K85" s="3" t="s">
        <v>1868</v>
      </c>
      <c r="L85" s="3" t="s">
        <v>197</v>
      </c>
      <c r="M85" s="3" t="s">
        <v>271</v>
      </c>
      <c r="N85" s="4" t="s">
        <v>1771</v>
      </c>
      <c r="O85" s="4">
        <v>13</v>
      </c>
      <c r="P85" s="1">
        <v>11</v>
      </c>
    </row>
    <row r="86" spans="1:16">
      <c r="A86" s="44" t="s">
        <v>1497</v>
      </c>
      <c r="B86" s="18" t="s">
        <v>514</v>
      </c>
      <c r="C86" s="18" t="s">
        <v>636</v>
      </c>
      <c r="D86" s="3" t="s">
        <v>39</v>
      </c>
      <c r="E86" s="3"/>
      <c r="F86" s="3" t="s">
        <v>12</v>
      </c>
      <c r="G86" s="18">
        <v>1</v>
      </c>
      <c r="H86" s="3" t="s">
        <v>13</v>
      </c>
      <c r="I86" s="3" t="s">
        <v>2000</v>
      </c>
      <c r="J86" s="3" t="s">
        <v>15</v>
      </c>
      <c r="K86" s="3" t="s">
        <v>189</v>
      </c>
      <c r="L86" s="3" t="s">
        <v>53</v>
      </c>
      <c r="M86" s="3" t="s">
        <v>353</v>
      </c>
      <c r="N86" s="18" t="s">
        <v>1771</v>
      </c>
      <c r="O86" s="18">
        <v>14</v>
      </c>
      <c r="P86" s="19">
        <v>11</v>
      </c>
    </row>
    <row r="87" spans="1:16">
      <c r="A87" s="18" t="s">
        <v>1499</v>
      </c>
      <c r="B87" s="18" t="s">
        <v>1897</v>
      </c>
      <c r="C87" s="18" t="s">
        <v>1898</v>
      </c>
      <c r="D87" s="3" t="s">
        <v>1899</v>
      </c>
      <c r="E87" s="3"/>
      <c r="F87" s="3" t="s">
        <v>12</v>
      </c>
      <c r="G87" s="4">
        <v>1</v>
      </c>
      <c r="H87" s="3" t="s">
        <v>13</v>
      </c>
      <c r="I87" s="3" t="s">
        <v>1900</v>
      </c>
      <c r="J87" s="3" t="s">
        <v>15</v>
      </c>
      <c r="K87" s="3" t="s">
        <v>61</v>
      </c>
      <c r="L87" s="3" t="s">
        <v>197</v>
      </c>
      <c r="M87" s="3" t="s">
        <v>65</v>
      </c>
      <c r="N87" s="4" t="s">
        <v>1771</v>
      </c>
      <c r="O87" s="4">
        <v>15</v>
      </c>
      <c r="P87" s="1">
        <v>11</v>
      </c>
    </row>
    <row r="88" spans="1:16">
      <c r="A88" s="18" t="s">
        <v>1501</v>
      </c>
      <c r="B88" s="18" t="s">
        <v>497</v>
      </c>
      <c r="C88" s="18" t="s">
        <v>661</v>
      </c>
      <c r="D88" s="3" t="s">
        <v>39</v>
      </c>
      <c r="E88" s="3"/>
      <c r="F88" s="3" t="s">
        <v>12</v>
      </c>
      <c r="G88" s="4">
        <v>1</v>
      </c>
      <c r="H88" s="3" t="s">
        <v>13</v>
      </c>
      <c r="I88" s="3" t="s">
        <v>1949</v>
      </c>
      <c r="J88" s="3" t="s">
        <v>15</v>
      </c>
      <c r="K88" s="3" t="s">
        <v>197</v>
      </c>
      <c r="L88" s="3" t="s">
        <v>48</v>
      </c>
      <c r="M88" s="3" t="s">
        <v>18</v>
      </c>
      <c r="N88" s="4" t="s">
        <v>1771</v>
      </c>
      <c r="O88" s="4">
        <v>16</v>
      </c>
      <c r="P88" s="1">
        <v>11</v>
      </c>
    </row>
    <row r="89" spans="1:16">
      <c r="A89" s="18" t="s">
        <v>1503</v>
      </c>
      <c r="B89" s="18" t="s">
        <v>536</v>
      </c>
      <c r="C89" s="18" t="s">
        <v>672</v>
      </c>
      <c r="D89" s="3" t="s">
        <v>39</v>
      </c>
      <c r="E89" s="3"/>
      <c r="F89" s="3" t="s">
        <v>12</v>
      </c>
      <c r="G89" s="4">
        <v>1</v>
      </c>
      <c r="H89" s="3" t="s">
        <v>13</v>
      </c>
      <c r="I89" s="3" t="s">
        <v>1852</v>
      </c>
      <c r="J89" s="3" t="s">
        <v>15</v>
      </c>
      <c r="K89" s="3" t="s">
        <v>134</v>
      </c>
      <c r="L89" s="3" t="s">
        <v>78</v>
      </c>
      <c r="M89" s="3" t="s">
        <v>131</v>
      </c>
      <c r="N89" s="4" t="s">
        <v>1771</v>
      </c>
      <c r="O89" s="4">
        <v>17</v>
      </c>
      <c r="P89" s="1">
        <v>11</v>
      </c>
    </row>
    <row r="90" spans="1:16">
      <c r="A90" s="18" t="s">
        <v>1505</v>
      </c>
      <c r="B90" s="18" t="s">
        <v>543</v>
      </c>
      <c r="C90" s="18" t="s">
        <v>632</v>
      </c>
      <c r="D90" s="3" t="s">
        <v>39</v>
      </c>
      <c r="E90" s="3"/>
      <c r="F90" s="3" t="s">
        <v>12</v>
      </c>
      <c r="G90" s="4">
        <v>1</v>
      </c>
      <c r="H90" s="3" t="s">
        <v>13</v>
      </c>
      <c r="I90" s="3" t="s">
        <v>1931</v>
      </c>
      <c r="J90" s="3" t="s">
        <v>15</v>
      </c>
      <c r="K90" s="3" t="s">
        <v>1864</v>
      </c>
      <c r="L90" s="3" t="s">
        <v>170</v>
      </c>
      <c r="M90" s="3" t="s">
        <v>101</v>
      </c>
      <c r="N90" s="4" t="s">
        <v>1771</v>
      </c>
      <c r="O90" s="4">
        <v>19</v>
      </c>
      <c r="P90" s="1">
        <v>12</v>
      </c>
    </row>
    <row r="91" spans="1:16">
      <c r="A91" s="18" t="s">
        <v>1507</v>
      </c>
      <c r="B91" s="18" t="s">
        <v>505</v>
      </c>
      <c r="C91" s="18" t="s">
        <v>631</v>
      </c>
      <c r="D91" s="3" t="s">
        <v>39</v>
      </c>
      <c r="E91" s="3"/>
      <c r="F91" s="3" t="s">
        <v>12</v>
      </c>
      <c r="G91" s="4">
        <v>1</v>
      </c>
      <c r="H91" s="3" t="s">
        <v>13</v>
      </c>
      <c r="I91" s="3" t="s">
        <v>2011</v>
      </c>
      <c r="J91" s="3" t="s">
        <v>15</v>
      </c>
      <c r="K91" s="3" t="s">
        <v>30</v>
      </c>
      <c r="L91" s="3" t="s">
        <v>49</v>
      </c>
      <c r="M91" s="3" t="s">
        <v>18</v>
      </c>
      <c r="N91" s="4" t="s">
        <v>1771</v>
      </c>
      <c r="O91" s="4">
        <v>20</v>
      </c>
      <c r="P91" s="1">
        <v>12</v>
      </c>
    </row>
    <row r="92" spans="1:16">
      <c r="A92" s="18" t="s">
        <v>1509</v>
      </c>
      <c r="B92" s="18" t="s">
        <v>571</v>
      </c>
      <c r="C92" s="18" t="s">
        <v>622</v>
      </c>
      <c r="D92" s="3" t="s">
        <v>39</v>
      </c>
      <c r="E92" s="3"/>
      <c r="F92" s="3" t="s">
        <v>12</v>
      </c>
      <c r="G92" s="4">
        <v>1</v>
      </c>
      <c r="H92" s="3" t="s">
        <v>13</v>
      </c>
      <c r="I92" s="3" t="s">
        <v>1793</v>
      </c>
      <c r="J92" s="3" t="s">
        <v>15</v>
      </c>
      <c r="K92" s="3" t="s">
        <v>117</v>
      </c>
      <c r="L92" s="3" t="s">
        <v>31</v>
      </c>
      <c r="M92" s="3" t="s">
        <v>271</v>
      </c>
      <c r="N92" s="4" t="s">
        <v>1771</v>
      </c>
      <c r="O92" s="4">
        <v>21</v>
      </c>
      <c r="P92" s="1">
        <v>12</v>
      </c>
    </row>
    <row r="93" spans="1:16">
      <c r="A93" s="18" t="s">
        <v>1511</v>
      </c>
      <c r="B93" s="18" t="s">
        <v>1919</v>
      </c>
      <c r="C93" s="18" t="s">
        <v>1920</v>
      </c>
      <c r="D93" s="3" t="s">
        <v>39</v>
      </c>
      <c r="E93" s="3"/>
      <c r="F93" s="3" t="s">
        <v>12</v>
      </c>
      <c r="G93" s="4">
        <v>1</v>
      </c>
      <c r="H93" s="3" t="s">
        <v>13</v>
      </c>
      <c r="I93" s="3" t="s">
        <v>1921</v>
      </c>
      <c r="J93" s="3" t="s">
        <v>15</v>
      </c>
      <c r="K93" s="3" t="s">
        <v>270</v>
      </c>
      <c r="L93" s="3" t="s">
        <v>17</v>
      </c>
      <c r="M93" s="3" t="s">
        <v>260</v>
      </c>
      <c r="N93" s="4" t="s">
        <v>1771</v>
      </c>
      <c r="O93" s="4">
        <v>22</v>
      </c>
      <c r="P93" s="1">
        <v>12</v>
      </c>
    </row>
    <row r="94" spans="1:16">
      <c r="A94" s="18" t="s">
        <v>1513</v>
      </c>
      <c r="B94" s="18" t="s">
        <v>1901</v>
      </c>
      <c r="C94" s="18" t="s">
        <v>1902</v>
      </c>
      <c r="D94" s="3" t="s">
        <v>39</v>
      </c>
      <c r="E94" s="3"/>
      <c r="F94" s="3" t="s">
        <v>12</v>
      </c>
      <c r="G94" s="4">
        <v>1</v>
      </c>
      <c r="H94" s="3" t="s">
        <v>13</v>
      </c>
      <c r="I94" s="3" t="s">
        <v>1903</v>
      </c>
      <c r="J94" s="3" t="s">
        <v>15</v>
      </c>
      <c r="K94" s="3" t="s">
        <v>57</v>
      </c>
      <c r="L94" s="3" t="s">
        <v>197</v>
      </c>
      <c r="M94" s="3" t="s">
        <v>65</v>
      </c>
      <c r="N94" s="4" t="s">
        <v>1771</v>
      </c>
      <c r="O94" s="4">
        <v>23</v>
      </c>
      <c r="P94" s="1">
        <v>12</v>
      </c>
    </row>
    <row r="95" spans="1:16">
      <c r="A95" s="18" t="s">
        <v>1515</v>
      </c>
      <c r="B95" s="18" t="s">
        <v>507</v>
      </c>
      <c r="C95" s="18" t="s">
        <v>669</v>
      </c>
      <c r="D95" s="3" t="s">
        <v>39</v>
      </c>
      <c r="E95" s="3"/>
      <c r="F95" s="3" t="s">
        <v>12</v>
      </c>
      <c r="G95" s="4">
        <v>1</v>
      </c>
      <c r="H95" s="3" t="s">
        <v>13</v>
      </c>
      <c r="I95" s="3" t="s">
        <v>1812</v>
      </c>
      <c r="J95" s="3" t="s">
        <v>15</v>
      </c>
      <c r="K95" s="3" t="s">
        <v>214</v>
      </c>
      <c r="L95" s="3" t="s">
        <v>53</v>
      </c>
      <c r="M95" s="3" t="s">
        <v>271</v>
      </c>
      <c r="N95" s="4" t="s">
        <v>1771</v>
      </c>
      <c r="O95" s="4">
        <v>24</v>
      </c>
      <c r="P95" s="1">
        <v>12</v>
      </c>
    </row>
    <row r="96" spans="1:16">
      <c r="A96" s="18" t="s">
        <v>1517</v>
      </c>
      <c r="B96" s="18" t="s">
        <v>2018</v>
      </c>
      <c r="C96" s="18" t="s">
        <v>2019</v>
      </c>
      <c r="D96" s="3" t="s">
        <v>39</v>
      </c>
      <c r="E96" s="3"/>
      <c r="F96" s="3" t="s">
        <v>12</v>
      </c>
      <c r="G96" s="4">
        <v>1</v>
      </c>
      <c r="H96" s="3" t="s">
        <v>13</v>
      </c>
      <c r="I96" s="3" t="s">
        <v>2020</v>
      </c>
      <c r="J96" s="3" t="s">
        <v>15</v>
      </c>
      <c r="K96" s="3" t="s">
        <v>95</v>
      </c>
      <c r="L96" s="3" t="s">
        <v>1868</v>
      </c>
      <c r="M96" s="3" t="s">
        <v>54</v>
      </c>
      <c r="N96" s="4" t="s">
        <v>1771</v>
      </c>
      <c r="O96" s="4">
        <v>25</v>
      </c>
      <c r="P96" s="1">
        <v>12</v>
      </c>
    </row>
    <row r="97" spans="1:16">
      <c r="A97" s="18" t="s">
        <v>1519</v>
      </c>
      <c r="B97" s="18" t="s">
        <v>481</v>
      </c>
      <c r="C97" s="18" t="s">
        <v>639</v>
      </c>
      <c r="D97" s="3" t="s">
        <v>39</v>
      </c>
      <c r="E97" s="3"/>
      <c r="F97" s="3" t="s">
        <v>12</v>
      </c>
      <c r="G97" s="4">
        <v>1</v>
      </c>
      <c r="H97" s="3" t="s">
        <v>13</v>
      </c>
      <c r="I97" s="3" t="s">
        <v>1940</v>
      </c>
      <c r="J97" s="3" t="s">
        <v>15</v>
      </c>
      <c r="K97" s="3" t="s">
        <v>117</v>
      </c>
      <c r="L97" s="3" t="s">
        <v>86</v>
      </c>
      <c r="M97" s="3" t="s">
        <v>171</v>
      </c>
      <c r="N97" s="4" t="s">
        <v>1771</v>
      </c>
      <c r="O97" s="4">
        <v>26</v>
      </c>
      <c r="P97" s="1">
        <v>12</v>
      </c>
    </row>
    <row r="98" spans="1:16">
      <c r="A98" s="18" t="s">
        <v>1521</v>
      </c>
      <c r="B98" s="18" t="s">
        <v>468</v>
      </c>
      <c r="C98" s="18" t="s">
        <v>706</v>
      </c>
      <c r="D98" s="3" t="s">
        <v>39</v>
      </c>
      <c r="E98" s="3"/>
      <c r="F98" s="3" t="s">
        <v>12</v>
      </c>
      <c r="G98" s="4">
        <v>1</v>
      </c>
      <c r="H98" s="3" t="s">
        <v>13</v>
      </c>
      <c r="I98" s="3" t="s">
        <v>1886</v>
      </c>
      <c r="J98" s="3" t="s">
        <v>15</v>
      </c>
      <c r="K98" s="3" t="s">
        <v>1887</v>
      </c>
      <c r="L98" s="3" t="s">
        <v>69</v>
      </c>
      <c r="M98" s="3" t="s">
        <v>65</v>
      </c>
      <c r="N98" s="4" t="s">
        <v>1771</v>
      </c>
      <c r="O98" s="4">
        <v>28</v>
      </c>
      <c r="P98" s="1">
        <v>13</v>
      </c>
    </row>
    <row r="99" spans="1:16">
      <c r="A99" s="18" t="s">
        <v>1523</v>
      </c>
      <c r="B99" s="18" t="s">
        <v>572</v>
      </c>
      <c r="C99" s="18" t="s">
        <v>627</v>
      </c>
      <c r="D99" s="3" t="s">
        <v>39</v>
      </c>
      <c r="E99" s="3"/>
      <c r="F99" s="3" t="s">
        <v>12</v>
      </c>
      <c r="G99" s="4">
        <v>1</v>
      </c>
      <c r="H99" s="3" t="s">
        <v>13</v>
      </c>
      <c r="I99" s="3" t="s">
        <v>1863</v>
      </c>
      <c r="J99" s="3" t="s">
        <v>15</v>
      </c>
      <c r="K99" s="3" t="s">
        <v>1864</v>
      </c>
      <c r="L99" s="3" t="s">
        <v>58</v>
      </c>
      <c r="M99" s="3" t="s">
        <v>97</v>
      </c>
      <c r="N99" s="4" t="s">
        <v>1771</v>
      </c>
      <c r="O99" s="4">
        <v>29</v>
      </c>
      <c r="P99" s="1">
        <v>13</v>
      </c>
    </row>
    <row r="100" spans="1:16">
      <c r="A100" s="18" t="s">
        <v>1525</v>
      </c>
      <c r="B100" s="18" t="s">
        <v>483</v>
      </c>
      <c r="C100" s="18" t="s">
        <v>606</v>
      </c>
      <c r="D100" s="3" t="s">
        <v>39</v>
      </c>
      <c r="E100" s="3"/>
      <c r="F100" s="3" t="s">
        <v>12</v>
      </c>
      <c r="G100" s="4">
        <v>1</v>
      </c>
      <c r="H100" s="3" t="s">
        <v>13</v>
      </c>
      <c r="I100" s="3" t="s">
        <v>1985</v>
      </c>
      <c r="J100" s="3" t="s">
        <v>15</v>
      </c>
      <c r="K100" s="3" t="s">
        <v>1954</v>
      </c>
      <c r="L100" s="3" t="s">
        <v>78</v>
      </c>
      <c r="M100" s="3" t="s">
        <v>304</v>
      </c>
      <c r="N100" s="4" t="s">
        <v>1771</v>
      </c>
      <c r="O100" s="4">
        <v>30</v>
      </c>
      <c r="P100" s="1">
        <v>13</v>
      </c>
    </row>
    <row r="101" spans="1:16">
      <c r="A101" s="18" t="s">
        <v>1527</v>
      </c>
      <c r="B101" s="18" t="s">
        <v>550</v>
      </c>
      <c r="C101" s="18" t="s">
        <v>700</v>
      </c>
      <c r="D101" s="3" t="s">
        <v>39</v>
      </c>
      <c r="E101" s="3"/>
      <c r="F101" s="3" t="s">
        <v>12</v>
      </c>
      <c r="G101" s="4">
        <v>1</v>
      </c>
      <c r="H101" s="3" t="s">
        <v>13</v>
      </c>
      <c r="I101" s="3" t="s">
        <v>1891</v>
      </c>
      <c r="J101" s="3" t="s">
        <v>15</v>
      </c>
      <c r="K101" s="3" t="s">
        <v>410</v>
      </c>
      <c r="L101" s="3" t="s">
        <v>36</v>
      </c>
      <c r="M101" s="3" t="s">
        <v>304</v>
      </c>
      <c r="N101" s="4" t="s">
        <v>1771</v>
      </c>
      <c r="O101" s="4">
        <v>31</v>
      </c>
      <c r="P101" s="1">
        <v>13</v>
      </c>
    </row>
    <row r="102" spans="1:16">
      <c r="A102" s="18" t="s">
        <v>1529</v>
      </c>
      <c r="B102" s="18" t="s">
        <v>576</v>
      </c>
      <c r="C102" s="18" t="s">
        <v>652</v>
      </c>
      <c r="D102" s="3" t="s">
        <v>39</v>
      </c>
      <c r="E102" s="3"/>
      <c r="F102" s="3" t="s">
        <v>12</v>
      </c>
      <c r="G102" s="4">
        <v>1.006</v>
      </c>
      <c r="H102" s="3" t="s">
        <v>13</v>
      </c>
      <c r="I102" s="3" t="s">
        <v>1847</v>
      </c>
      <c r="J102" s="3" t="s">
        <v>15</v>
      </c>
      <c r="K102" s="3" t="s">
        <v>337</v>
      </c>
      <c r="L102" s="3" t="s">
        <v>117</v>
      </c>
      <c r="M102" s="3" t="s">
        <v>18</v>
      </c>
      <c r="N102" s="4" t="s">
        <v>1771</v>
      </c>
      <c r="O102" s="4">
        <v>32</v>
      </c>
      <c r="P102" s="1">
        <v>13</v>
      </c>
    </row>
    <row r="103" spans="1:16">
      <c r="A103" s="18" t="s">
        <v>1532</v>
      </c>
      <c r="B103" s="18" t="s">
        <v>2007</v>
      </c>
      <c r="C103" s="18" t="s">
        <v>2008</v>
      </c>
      <c r="D103" s="3" t="s">
        <v>255</v>
      </c>
      <c r="E103" s="3"/>
      <c r="F103" s="3" t="s">
        <v>12</v>
      </c>
      <c r="G103" s="4">
        <v>1</v>
      </c>
      <c r="H103" s="3" t="s">
        <v>13</v>
      </c>
      <c r="I103" s="3" t="s">
        <v>2009</v>
      </c>
      <c r="J103" s="3" t="s">
        <v>15</v>
      </c>
      <c r="K103" s="3" t="s">
        <v>197</v>
      </c>
      <c r="L103" s="3" t="s">
        <v>36</v>
      </c>
      <c r="M103" s="3" t="s">
        <v>166</v>
      </c>
      <c r="N103" s="4" t="s">
        <v>1771</v>
      </c>
      <c r="O103" s="4">
        <v>33</v>
      </c>
      <c r="P103" s="1">
        <v>13</v>
      </c>
    </row>
    <row r="104" spans="1:16">
      <c r="A104" s="18" t="s">
        <v>1534</v>
      </c>
      <c r="B104" s="18" t="s">
        <v>479</v>
      </c>
      <c r="C104" s="18" t="s">
        <v>594</v>
      </c>
      <c r="D104" s="3" t="s">
        <v>39</v>
      </c>
      <c r="E104" s="3"/>
      <c r="F104" s="3" t="s">
        <v>12</v>
      </c>
      <c r="G104" s="4">
        <v>1</v>
      </c>
      <c r="H104" s="3" t="s">
        <v>13</v>
      </c>
      <c r="I104" s="3" t="s">
        <v>1941</v>
      </c>
      <c r="J104" s="3" t="s">
        <v>15</v>
      </c>
      <c r="K104" s="3" t="s">
        <v>1942</v>
      </c>
      <c r="L104" s="3" t="s">
        <v>78</v>
      </c>
      <c r="M104" s="3" t="s">
        <v>271</v>
      </c>
      <c r="N104" s="4" t="s">
        <v>1771</v>
      </c>
      <c r="O104" s="4">
        <v>34</v>
      </c>
      <c r="P104" s="1">
        <v>13</v>
      </c>
    </row>
    <row r="105" spans="1:16">
      <c r="A105" s="18" t="s">
        <v>1536</v>
      </c>
      <c r="B105" s="18" t="s">
        <v>1966</v>
      </c>
      <c r="C105" s="18" t="s">
        <v>1967</v>
      </c>
      <c r="D105" s="3" t="s">
        <v>39</v>
      </c>
      <c r="E105" s="3"/>
      <c r="F105" s="3" t="s">
        <v>12</v>
      </c>
      <c r="G105" s="4">
        <v>1.0980000000000001</v>
      </c>
      <c r="H105" s="3" t="s">
        <v>13</v>
      </c>
      <c r="I105" s="3" t="s">
        <v>1968</v>
      </c>
      <c r="J105" s="3" t="s">
        <v>15</v>
      </c>
      <c r="K105" s="3" t="s">
        <v>146</v>
      </c>
      <c r="L105" s="3" t="s">
        <v>22</v>
      </c>
      <c r="M105" s="3" t="s">
        <v>166</v>
      </c>
      <c r="N105" s="4" t="s">
        <v>1771</v>
      </c>
      <c r="O105" s="4">
        <v>35</v>
      </c>
      <c r="P105" s="1">
        <v>13</v>
      </c>
    </row>
    <row r="106" spans="1:16">
      <c r="A106" s="18" t="s">
        <v>1539</v>
      </c>
      <c r="B106" s="18" t="s">
        <v>446</v>
      </c>
      <c r="C106" s="18" t="s">
        <v>676</v>
      </c>
      <c r="D106" s="3" t="s">
        <v>39</v>
      </c>
      <c r="E106" s="3"/>
      <c r="F106" s="3" t="s">
        <v>12</v>
      </c>
      <c r="G106" s="4">
        <v>1</v>
      </c>
      <c r="H106" s="3" t="s">
        <v>13</v>
      </c>
      <c r="I106" s="3" t="s">
        <v>1827</v>
      </c>
      <c r="J106" s="3" t="s">
        <v>15</v>
      </c>
      <c r="K106" s="3" t="s">
        <v>428</v>
      </c>
      <c r="L106" s="3" t="s">
        <v>1804</v>
      </c>
      <c r="M106" s="3" t="s">
        <v>131</v>
      </c>
      <c r="N106" s="4" t="s">
        <v>1771</v>
      </c>
      <c r="O106" s="4">
        <v>37</v>
      </c>
      <c r="P106" s="1">
        <v>14</v>
      </c>
    </row>
    <row r="107" spans="1:16">
      <c r="A107" s="18" t="s">
        <v>1541</v>
      </c>
      <c r="B107" s="18" t="s">
        <v>1856</v>
      </c>
      <c r="C107" s="18" t="s">
        <v>1857</v>
      </c>
      <c r="D107" s="3" t="s">
        <v>39</v>
      </c>
      <c r="E107" s="3"/>
      <c r="F107" s="3" t="s">
        <v>12</v>
      </c>
      <c r="G107" s="4">
        <v>1</v>
      </c>
      <c r="H107" s="3" t="s">
        <v>13</v>
      </c>
      <c r="I107" s="3" t="s">
        <v>99</v>
      </c>
      <c r="J107" s="3" t="s">
        <v>15</v>
      </c>
      <c r="K107" s="3" t="s">
        <v>41</v>
      </c>
      <c r="L107" s="3" t="s">
        <v>53</v>
      </c>
      <c r="M107" s="3" t="s">
        <v>395</v>
      </c>
      <c r="N107" s="4" t="s">
        <v>1771</v>
      </c>
      <c r="O107" s="4">
        <v>38</v>
      </c>
      <c r="P107" s="1">
        <v>14</v>
      </c>
    </row>
    <row r="108" spans="1:16">
      <c r="A108" s="18" t="s">
        <v>1543</v>
      </c>
      <c r="B108" s="18" t="s">
        <v>1794</v>
      </c>
      <c r="C108" s="18" t="s">
        <v>703</v>
      </c>
      <c r="D108" s="3" t="s">
        <v>39</v>
      </c>
      <c r="E108" s="3"/>
      <c r="F108" s="3" t="s">
        <v>12</v>
      </c>
      <c r="G108" s="4">
        <v>1</v>
      </c>
      <c r="H108" s="3" t="s">
        <v>13</v>
      </c>
      <c r="I108" s="3" t="s">
        <v>1795</v>
      </c>
      <c r="J108" s="3" t="s">
        <v>15</v>
      </c>
      <c r="K108" s="3" t="s">
        <v>1796</v>
      </c>
      <c r="L108" s="3" t="s">
        <v>36</v>
      </c>
      <c r="M108" s="3" t="s">
        <v>150</v>
      </c>
      <c r="N108" s="4" t="s">
        <v>1771</v>
      </c>
      <c r="O108" s="4">
        <v>39</v>
      </c>
      <c r="P108" s="1">
        <v>14</v>
      </c>
    </row>
    <row r="109" spans="1:16">
      <c r="A109" s="18" t="s">
        <v>1545</v>
      </c>
      <c r="B109" s="18" t="s">
        <v>555</v>
      </c>
      <c r="C109" s="18" t="s">
        <v>593</v>
      </c>
      <c r="D109" s="3" t="s">
        <v>39</v>
      </c>
      <c r="E109" s="3"/>
      <c r="F109" s="3" t="s">
        <v>12</v>
      </c>
      <c r="G109" s="4">
        <v>1</v>
      </c>
      <c r="H109" s="3" t="s">
        <v>13</v>
      </c>
      <c r="I109" s="3" t="s">
        <v>1956</v>
      </c>
      <c r="J109" s="3" t="s">
        <v>15</v>
      </c>
      <c r="K109" s="3" t="s">
        <v>120</v>
      </c>
      <c r="L109" s="3" t="s">
        <v>69</v>
      </c>
      <c r="M109" s="3" t="s">
        <v>42</v>
      </c>
      <c r="N109" s="4" t="s">
        <v>1771</v>
      </c>
      <c r="O109" s="4">
        <v>40</v>
      </c>
      <c r="P109" s="1">
        <v>14</v>
      </c>
    </row>
    <row r="110" spans="1:16">
      <c r="A110" s="18" t="s">
        <v>1547</v>
      </c>
      <c r="B110" s="18" t="s">
        <v>542</v>
      </c>
      <c r="C110" s="18" t="s">
        <v>712</v>
      </c>
      <c r="D110" s="3" t="s">
        <v>39</v>
      </c>
      <c r="E110" s="3"/>
      <c r="F110" s="3" t="s">
        <v>12</v>
      </c>
      <c r="G110" s="4">
        <v>1</v>
      </c>
      <c r="H110" s="3" t="s">
        <v>13</v>
      </c>
      <c r="I110" s="3" t="s">
        <v>1850</v>
      </c>
      <c r="J110" s="3" t="s">
        <v>15</v>
      </c>
      <c r="K110" s="3" t="s">
        <v>1851</v>
      </c>
      <c r="L110" s="3" t="s">
        <v>58</v>
      </c>
      <c r="M110" s="3" t="s">
        <v>65</v>
      </c>
      <c r="N110" s="4" t="s">
        <v>1771</v>
      </c>
      <c r="O110" s="4">
        <v>41</v>
      </c>
      <c r="P110" s="1">
        <v>14</v>
      </c>
    </row>
    <row r="111" spans="1:16">
      <c r="A111" s="18" t="s">
        <v>1549</v>
      </c>
      <c r="B111" s="18" t="s">
        <v>1816</v>
      </c>
      <c r="C111" s="18" t="s">
        <v>1817</v>
      </c>
      <c r="D111" s="3" t="s">
        <v>39</v>
      </c>
      <c r="E111" s="3"/>
      <c r="F111" s="3" t="s">
        <v>12</v>
      </c>
      <c r="G111" s="4">
        <v>1</v>
      </c>
      <c r="H111" s="3" t="s">
        <v>13</v>
      </c>
      <c r="I111" s="3" t="s">
        <v>1818</v>
      </c>
      <c r="J111" s="3" t="s">
        <v>15</v>
      </c>
      <c r="K111" s="3" t="s">
        <v>1819</v>
      </c>
      <c r="L111" s="3" t="s">
        <v>22</v>
      </c>
      <c r="M111" s="3" t="s">
        <v>27</v>
      </c>
      <c r="N111" s="4" t="s">
        <v>1771</v>
      </c>
      <c r="O111" s="4">
        <v>42</v>
      </c>
      <c r="P111" s="1">
        <v>14</v>
      </c>
    </row>
    <row r="112" spans="1:16">
      <c r="A112" s="18" t="s">
        <v>1551</v>
      </c>
      <c r="B112" s="18" t="s">
        <v>568</v>
      </c>
      <c r="C112" s="18" t="s">
        <v>619</v>
      </c>
      <c r="D112" s="3" t="s">
        <v>39</v>
      </c>
      <c r="E112" s="3"/>
      <c r="F112" s="3" t="s">
        <v>12</v>
      </c>
      <c r="G112" s="4">
        <v>1.1000000000000001</v>
      </c>
      <c r="H112" s="3" t="s">
        <v>13</v>
      </c>
      <c r="I112" s="3" t="s">
        <v>1820</v>
      </c>
      <c r="J112" s="3" t="s">
        <v>15</v>
      </c>
      <c r="K112" s="3" t="s">
        <v>1821</v>
      </c>
      <c r="L112" s="3" t="s">
        <v>1822</v>
      </c>
      <c r="M112" s="3" t="s">
        <v>395</v>
      </c>
      <c r="N112" s="4" t="s">
        <v>1771</v>
      </c>
      <c r="O112" s="4">
        <v>43</v>
      </c>
      <c r="P112" s="1">
        <v>14</v>
      </c>
    </row>
    <row r="113" spans="1:16">
      <c r="A113" s="18" t="s">
        <v>1553</v>
      </c>
      <c r="B113" s="18" t="s">
        <v>504</v>
      </c>
      <c r="C113" s="18" t="s">
        <v>595</v>
      </c>
      <c r="D113" s="3" t="s">
        <v>39</v>
      </c>
      <c r="E113" s="3"/>
      <c r="F113" s="3" t="s">
        <v>12</v>
      </c>
      <c r="G113" s="4">
        <v>1</v>
      </c>
      <c r="H113" s="3" t="s">
        <v>13</v>
      </c>
      <c r="I113" s="3" t="s">
        <v>1829</v>
      </c>
      <c r="J113" s="3" t="s">
        <v>15</v>
      </c>
      <c r="K113" s="3" t="s">
        <v>1830</v>
      </c>
      <c r="L113" s="3" t="s">
        <v>53</v>
      </c>
      <c r="M113" s="3" t="s">
        <v>42</v>
      </c>
      <c r="N113" s="4" t="s">
        <v>1771</v>
      </c>
      <c r="O113" s="4">
        <v>44</v>
      </c>
      <c r="P113" s="1">
        <v>14</v>
      </c>
    </row>
    <row r="114" spans="1:16">
      <c r="A114" s="18" t="s">
        <v>1555</v>
      </c>
      <c r="B114" s="18" t="s">
        <v>535</v>
      </c>
      <c r="C114" s="18" t="s">
        <v>646</v>
      </c>
      <c r="D114" s="3" t="s">
        <v>39</v>
      </c>
      <c r="E114" s="3"/>
      <c r="F114" s="3" t="s">
        <v>12</v>
      </c>
      <c r="G114" s="4">
        <v>1.0980000000000001</v>
      </c>
      <c r="H114" s="3" t="s">
        <v>13</v>
      </c>
      <c r="I114" s="3" t="s">
        <v>1998</v>
      </c>
      <c r="J114" s="3" t="s">
        <v>15</v>
      </c>
      <c r="K114" s="3" t="s">
        <v>174</v>
      </c>
      <c r="L114" s="3" t="s">
        <v>17</v>
      </c>
      <c r="M114" s="3" t="s">
        <v>166</v>
      </c>
      <c r="N114" s="4" t="s">
        <v>1771</v>
      </c>
      <c r="O114" s="4">
        <v>46</v>
      </c>
      <c r="P114" s="1">
        <v>15</v>
      </c>
    </row>
    <row r="115" spans="1:16">
      <c r="A115" s="18" t="s">
        <v>1558</v>
      </c>
      <c r="B115" s="18" t="s">
        <v>445</v>
      </c>
      <c r="C115" s="18" t="s">
        <v>605</v>
      </c>
      <c r="D115" s="3" t="s">
        <v>39</v>
      </c>
      <c r="E115" s="3"/>
      <c r="F115" s="3" t="s">
        <v>12</v>
      </c>
      <c r="G115" s="4">
        <v>1</v>
      </c>
      <c r="H115" s="3" t="s">
        <v>13</v>
      </c>
      <c r="I115" s="3" t="s">
        <v>1923</v>
      </c>
      <c r="J115" s="3" t="s">
        <v>15</v>
      </c>
      <c r="K115" s="3" t="s">
        <v>1924</v>
      </c>
      <c r="L115" s="3" t="s">
        <v>78</v>
      </c>
      <c r="M115" s="3" t="s">
        <v>271</v>
      </c>
      <c r="N115" s="4" t="s">
        <v>1771</v>
      </c>
      <c r="O115" s="4">
        <v>47</v>
      </c>
      <c r="P115" s="1">
        <v>15</v>
      </c>
    </row>
    <row r="116" spans="1:16">
      <c r="A116" s="18" t="s">
        <v>1560</v>
      </c>
      <c r="B116" s="18" t="s">
        <v>438</v>
      </c>
      <c r="C116" s="18" t="s">
        <v>620</v>
      </c>
      <c r="D116" s="3" t="s">
        <v>39</v>
      </c>
      <c r="E116" s="3"/>
      <c r="F116" s="3" t="s">
        <v>12</v>
      </c>
      <c r="G116" s="4">
        <v>1</v>
      </c>
      <c r="H116" s="3" t="s">
        <v>13</v>
      </c>
      <c r="I116" s="3" t="s">
        <v>1991</v>
      </c>
      <c r="J116" s="3" t="s">
        <v>15</v>
      </c>
      <c r="K116" s="3" t="s">
        <v>1992</v>
      </c>
      <c r="L116" s="3" t="s">
        <v>86</v>
      </c>
      <c r="M116" s="3" t="s">
        <v>23</v>
      </c>
      <c r="N116" s="4" t="s">
        <v>1771</v>
      </c>
      <c r="O116" s="4">
        <v>48</v>
      </c>
      <c r="P116" s="1">
        <v>15</v>
      </c>
    </row>
    <row r="117" spans="1:16">
      <c r="A117" s="18" t="s">
        <v>1562</v>
      </c>
      <c r="B117" s="18" t="s">
        <v>441</v>
      </c>
      <c r="C117" s="18" t="s">
        <v>664</v>
      </c>
      <c r="D117" s="3" t="s">
        <v>39</v>
      </c>
      <c r="E117" s="3"/>
      <c r="F117" s="3" t="s">
        <v>12</v>
      </c>
      <c r="G117" s="4">
        <v>1</v>
      </c>
      <c r="H117" s="3" t="s">
        <v>13</v>
      </c>
      <c r="I117" s="3" t="s">
        <v>1838</v>
      </c>
      <c r="J117" s="3" t="s">
        <v>15</v>
      </c>
      <c r="K117" s="3" t="s">
        <v>1810</v>
      </c>
      <c r="L117" s="3" t="s">
        <v>170</v>
      </c>
      <c r="M117" s="3" t="s">
        <v>260</v>
      </c>
      <c r="N117" s="4" t="s">
        <v>1771</v>
      </c>
      <c r="O117" s="4">
        <v>49</v>
      </c>
      <c r="P117" s="1">
        <v>15</v>
      </c>
    </row>
    <row r="118" spans="1:16">
      <c r="A118" s="18" t="s">
        <v>1564</v>
      </c>
      <c r="B118" s="18" t="s">
        <v>498</v>
      </c>
      <c r="C118" s="18" t="s">
        <v>637</v>
      </c>
      <c r="D118" s="3" t="s">
        <v>39</v>
      </c>
      <c r="E118" s="3"/>
      <c r="F118" s="3" t="s">
        <v>12</v>
      </c>
      <c r="G118" s="4">
        <v>1</v>
      </c>
      <c r="H118" s="3" t="s">
        <v>13</v>
      </c>
      <c r="I118" s="3" t="s">
        <v>1890</v>
      </c>
      <c r="J118" s="3" t="s">
        <v>15</v>
      </c>
      <c r="K118" s="3" t="s">
        <v>1788</v>
      </c>
      <c r="L118" s="3" t="s">
        <v>31</v>
      </c>
      <c r="M118" s="3" t="s">
        <v>42</v>
      </c>
      <c r="N118" s="4" t="s">
        <v>1771</v>
      </c>
      <c r="O118" s="4">
        <v>50</v>
      </c>
      <c r="P118" s="1">
        <v>15</v>
      </c>
    </row>
    <row r="119" spans="1:16">
      <c r="A119" s="18" t="s">
        <v>1566</v>
      </c>
      <c r="B119" s="18" t="s">
        <v>577</v>
      </c>
      <c r="C119" s="18" t="s">
        <v>598</v>
      </c>
      <c r="D119" s="3" t="s">
        <v>39</v>
      </c>
      <c r="E119" s="3"/>
      <c r="F119" s="3" t="s">
        <v>12</v>
      </c>
      <c r="G119" s="4">
        <v>1</v>
      </c>
      <c r="H119" s="3" t="s">
        <v>13</v>
      </c>
      <c r="I119" s="3" t="s">
        <v>1973</v>
      </c>
      <c r="J119" s="3" t="s">
        <v>15</v>
      </c>
      <c r="K119" s="3" t="s">
        <v>170</v>
      </c>
      <c r="L119" s="3" t="s">
        <v>1804</v>
      </c>
      <c r="M119" s="3" t="s">
        <v>304</v>
      </c>
      <c r="N119" s="4" t="s">
        <v>1771</v>
      </c>
      <c r="O119" s="4">
        <v>51</v>
      </c>
      <c r="P119" s="1">
        <v>15</v>
      </c>
    </row>
    <row r="120" spans="1:16">
      <c r="A120" s="18" t="s">
        <v>1568</v>
      </c>
      <c r="B120" s="18" t="s">
        <v>2015</v>
      </c>
      <c r="C120" s="18" t="s">
        <v>2016</v>
      </c>
      <c r="D120" s="3" t="s">
        <v>39</v>
      </c>
      <c r="E120" s="3"/>
      <c r="F120" s="3" t="s">
        <v>12</v>
      </c>
      <c r="G120" s="4">
        <v>1</v>
      </c>
      <c r="H120" s="3" t="s">
        <v>13</v>
      </c>
      <c r="I120" s="3" t="s">
        <v>2017</v>
      </c>
      <c r="J120" s="3" t="s">
        <v>15</v>
      </c>
      <c r="K120" s="3" t="s">
        <v>1945</v>
      </c>
      <c r="L120" s="3" t="s">
        <v>22</v>
      </c>
      <c r="M120" s="3" t="s">
        <v>127</v>
      </c>
      <c r="N120" s="4" t="s">
        <v>1771</v>
      </c>
      <c r="O120" s="4">
        <v>52</v>
      </c>
      <c r="P120" s="1">
        <v>15</v>
      </c>
    </row>
    <row r="121" spans="1:16">
      <c r="A121" s="18" t="s">
        <v>1570</v>
      </c>
      <c r="B121" s="18" t="s">
        <v>578</v>
      </c>
      <c r="C121" s="18" t="s">
        <v>617</v>
      </c>
      <c r="D121" s="3" t="s">
        <v>39</v>
      </c>
      <c r="E121" s="3"/>
      <c r="F121" s="3" t="s">
        <v>12</v>
      </c>
      <c r="G121" s="4">
        <v>1.099</v>
      </c>
      <c r="H121" s="3" t="s">
        <v>13</v>
      </c>
      <c r="I121" s="3" t="s">
        <v>2001</v>
      </c>
      <c r="J121" s="3" t="s">
        <v>15</v>
      </c>
      <c r="K121" s="3" t="s">
        <v>2002</v>
      </c>
      <c r="L121" s="3" t="s">
        <v>31</v>
      </c>
      <c r="M121" s="3" t="s">
        <v>18</v>
      </c>
      <c r="N121" s="4" t="s">
        <v>1771</v>
      </c>
      <c r="O121" s="4">
        <v>53</v>
      </c>
      <c r="P121" s="1">
        <v>15</v>
      </c>
    </row>
    <row r="122" spans="1:16">
      <c r="A122" s="18" t="s">
        <v>1573</v>
      </c>
      <c r="B122" s="18" t="s">
        <v>521</v>
      </c>
      <c r="C122" s="18" t="s">
        <v>705</v>
      </c>
      <c r="D122" s="3" t="s">
        <v>39</v>
      </c>
      <c r="E122" s="3"/>
      <c r="F122" s="3" t="s">
        <v>12</v>
      </c>
      <c r="G122" s="4">
        <v>1</v>
      </c>
      <c r="H122" s="3" t="s">
        <v>13</v>
      </c>
      <c r="I122" s="3" t="s">
        <v>1789</v>
      </c>
      <c r="J122" s="3" t="s">
        <v>15</v>
      </c>
      <c r="K122" s="3" t="s">
        <v>1790</v>
      </c>
      <c r="L122" s="3" t="s">
        <v>36</v>
      </c>
      <c r="M122" s="3" t="s">
        <v>65</v>
      </c>
      <c r="N122" s="4" t="s">
        <v>1771</v>
      </c>
      <c r="O122" s="4">
        <v>55</v>
      </c>
      <c r="P122" s="1">
        <v>16</v>
      </c>
    </row>
    <row r="123" spans="1:16">
      <c r="A123" s="18" t="s">
        <v>1575</v>
      </c>
      <c r="B123" s="18" t="s">
        <v>534</v>
      </c>
      <c r="C123" s="18" t="s">
        <v>644</v>
      </c>
      <c r="D123" s="3" t="s">
        <v>39</v>
      </c>
      <c r="E123" s="3"/>
      <c r="F123" s="3" t="s">
        <v>12</v>
      </c>
      <c r="G123" s="4">
        <v>1</v>
      </c>
      <c r="H123" s="3" t="s">
        <v>13</v>
      </c>
      <c r="I123" s="3" t="s">
        <v>1769</v>
      </c>
      <c r="J123" s="3" t="s">
        <v>15</v>
      </c>
      <c r="K123" s="3" t="s">
        <v>1770</v>
      </c>
      <c r="L123" s="3" t="s">
        <v>215</v>
      </c>
      <c r="M123" s="3" t="s">
        <v>32</v>
      </c>
      <c r="N123" s="4" t="s">
        <v>1771</v>
      </c>
      <c r="O123" s="4">
        <v>56</v>
      </c>
      <c r="P123" s="1">
        <v>16</v>
      </c>
    </row>
    <row r="124" spans="1:16">
      <c r="A124" s="18" t="s">
        <v>1577</v>
      </c>
      <c r="B124" s="18" t="s">
        <v>561</v>
      </c>
      <c r="C124" s="18" t="s">
        <v>640</v>
      </c>
      <c r="D124" s="3" t="s">
        <v>39</v>
      </c>
      <c r="E124" s="3"/>
      <c r="F124" s="3" t="s">
        <v>12</v>
      </c>
      <c r="G124" s="4">
        <v>1</v>
      </c>
      <c r="H124" s="3" t="s">
        <v>13</v>
      </c>
      <c r="I124" s="3" t="s">
        <v>1874</v>
      </c>
      <c r="J124" s="3" t="s">
        <v>15</v>
      </c>
      <c r="K124" s="3" t="s">
        <v>137</v>
      </c>
      <c r="L124" s="3" t="s">
        <v>117</v>
      </c>
      <c r="M124" s="3" t="s">
        <v>18</v>
      </c>
      <c r="N124" s="4" t="s">
        <v>1771</v>
      </c>
      <c r="O124" s="4">
        <v>57</v>
      </c>
      <c r="P124" s="1">
        <v>16</v>
      </c>
    </row>
    <row r="125" spans="1:16">
      <c r="A125" s="18" t="s">
        <v>1579</v>
      </c>
      <c r="B125" s="18" t="s">
        <v>453</v>
      </c>
      <c r="C125" s="18" t="s">
        <v>642</v>
      </c>
      <c r="D125" s="3" t="s">
        <v>39</v>
      </c>
      <c r="E125" s="3"/>
      <c r="F125" s="3" t="s">
        <v>12</v>
      </c>
      <c r="G125" s="4">
        <v>1.1000000000000001</v>
      </c>
      <c r="H125" s="3" t="s">
        <v>13</v>
      </c>
      <c r="I125" s="3" t="s">
        <v>1861</v>
      </c>
      <c r="J125" s="3" t="s">
        <v>15</v>
      </c>
      <c r="K125" s="3" t="s">
        <v>1862</v>
      </c>
      <c r="L125" s="3" t="s">
        <v>53</v>
      </c>
      <c r="M125" s="3" t="s">
        <v>101</v>
      </c>
      <c r="N125" s="4" t="s">
        <v>1771</v>
      </c>
      <c r="O125" s="4">
        <v>58</v>
      </c>
      <c r="P125" s="1">
        <v>16</v>
      </c>
    </row>
    <row r="126" spans="1:16">
      <c r="A126" s="18" t="s">
        <v>1581</v>
      </c>
      <c r="B126" s="18" t="s">
        <v>518</v>
      </c>
      <c r="C126" s="18" t="s">
        <v>668</v>
      </c>
      <c r="D126" s="3" t="s">
        <v>39</v>
      </c>
      <c r="E126" s="3"/>
      <c r="F126" s="3" t="s">
        <v>12</v>
      </c>
      <c r="G126" s="4">
        <v>1</v>
      </c>
      <c r="H126" s="3" t="s">
        <v>13</v>
      </c>
      <c r="I126" s="3" t="s">
        <v>1944</v>
      </c>
      <c r="J126" s="3" t="s">
        <v>15</v>
      </c>
      <c r="K126" s="3" t="s">
        <v>1945</v>
      </c>
      <c r="L126" s="3" t="s">
        <v>69</v>
      </c>
      <c r="M126" s="3" t="s">
        <v>42</v>
      </c>
      <c r="N126" s="4" t="s">
        <v>1771</v>
      </c>
      <c r="O126" s="4">
        <v>59</v>
      </c>
      <c r="P126" s="1">
        <v>16</v>
      </c>
    </row>
    <row r="127" spans="1:16">
      <c r="A127" s="18" t="s">
        <v>1583</v>
      </c>
      <c r="B127" s="18" t="s">
        <v>551</v>
      </c>
      <c r="C127" s="18" t="s">
        <v>604</v>
      </c>
      <c r="D127" s="3" t="s">
        <v>39</v>
      </c>
      <c r="E127" s="3"/>
      <c r="F127" s="3" t="s">
        <v>12</v>
      </c>
      <c r="G127" s="4">
        <v>1</v>
      </c>
      <c r="H127" s="3" t="s">
        <v>13</v>
      </c>
      <c r="I127" s="3" t="s">
        <v>1813</v>
      </c>
      <c r="J127" s="3" t="s">
        <v>15</v>
      </c>
      <c r="K127" s="3" t="s">
        <v>1814</v>
      </c>
      <c r="L127" s="3" t="s">
        <v>1815</v>
      </c>
      <c r="M127" s="3" t="s">
        <v>171</v>
      </c>
      <c r="N127" s="4" t="s">
        <v>1771</v>
      </c>
      <c r="O127" s="4">
        <v>60</v>
      </c>
      <c r="P127" s="1">
        <v>16</v>
      </c>
    </row>
    <row r="128" spans="1:16">
      <c r="A128" s="18" t="s">
        <v>1585</v>
      </c>
      <c r="B128" s="18" t="s">
        <v>1834</v>
      </c>
      <c r="C128" s="18" t="s">
        <v>1835</v>
      </c>
      <c r="D128" s="3" t="s">
        <v>39</v>
      </c>
      <c r="E128" s="3"/>
      <c r="F128" s="3" t="s">
        <v>12</v>
      </c>
      <c r="G128" s="4">
        <v>1</v>
      </c>
      <c r="H128" s="3" t="s">
        <v>13</v>
      </c>
      <c r="I128" s="3" t="s">
        <v>1836</v>
      </c>
      <c r="J128" s="3" t="s">
        <v>15</v>
      </c>
      <c r="K128" s="3" t="s">
        <v>117</v>
      </c>
      <c r="L128" s="3" t="s">
        <v>58</v>
      </c>
      <c r="M128" s="3" t="s">
        <v>54</v>
      </c>
      <c r="N128" s="4" t="s">
        <v>1771</v>
      </c>
      <c r="O128" s="4">
        <v>61</v>
      </c>
      <c r="P128" s="1">
        <v>16</v>
      </c>
    </row>
    <row r="129" spans="1:16">
      <c r="A129" s="18" t="s">
        <v>1587</v>
      </c>
      <c r="B129" s="18" t="s">
        <v>1963</v>
      </c>
      <c r="C129" s="18" t="s">
        <v>1964</v>
      </c>
      <c r="D129" s="3" t="s">
        <v>39</v>
      </c>
      <c r="E129" s="3"/>
      <c r="F129" s="3" t="s">
        <v>12</v>
      </c>
      <c r="G129" s="4">
        <v>1</v>
      </c>
      <c r="H129" s="3" t="s">
        <v>13</v>
      </c>
      <c r="I129" s="3" t="s">
        <v>1965</v>
      </c>
      <c r="J129" s="3" t="s">
        <v>15</v>
      </c>
      <c r="K129" s="3" t="s">
        <v>31</v>
      </c>
      <c r="L129" s="3" t="s">
        <v>48</v>
      </c>
      <c r="M129" s="3" t="s">
        <v>166</v>
      </c>
      <c r="N129" s="4" t="s">
        <v>1771</v>
      </c>
      <c r="O129" s="4">
        <v>62</v>
      </c>
      <c r="P129" s="1">
        <v>16</v>
      </c>
    </row>
    <row r="130" spans="1:16">
      <c r="A130" s="18" t="s">
        <v>1589</v>
      </c>
      <c r="B130" s="18" t="s">
        <v>496</v>
      </c>
      <c r="C130" s="18" t="s">
        <v>603</v>
      </c>
      <c r="D130" s="3" t="s">
        <v>39</v>
      </c>
      <c r="E130" s="3"/>
      <c r="F130" s="3" t="s">
        <v>12</v>
      </c>
      <c r="G130" s="4">
        <v>1</v>
      </c>
      <c r="H130" s="3" t="s">
        <v>13</v>
      </c>
      <c r="I130" s="3" t="s">
        <v>1787</v>
      </c>
      <c r="J130" s="3" t="s">
        <v>15</v>
      </c>
      <c r="K130" s="3" t="s">
        <v>1788</v>
      </c>
      <c r="L130" s="3" t="s">
        <v>36</v>
      </c>
      <c r="M130" s="3" t="s">
        <v>79</v>
      </c>
      <c r="N130" s="4" t="s">
        <v>1771</v>
      </c>
      <c r="O130" s="4">
        <v>64</v>
      </c>
      <c r="P130" s="1">
        <v>17</v>
      </c>
    </row>
    <row r="131" spans="1:16">
      <c r="A131" s="18" t="s">
        <v>1591</v>
      </c>
      <c r="B131" s="18" t="s">
        <v>1824</v>
      </c>
      <c r="C131" s="18" t="s">
        <v>1825</v>
      </c>
      <c r="D131" s="3" t="s">
        <v>39</v>
      </c>
      <c r="E131" s="3"/>
      <c r="F131" s="3" t="s">
        <v>12</v>
      </c>
      <c r="G131" s="4">
        <v>1</v>
      </c>
      <c r="H131" s="3" t="s">
        <v>13</v>
      </c>
      <c r="I131" s="3" t="s">
        <v>1826</v>
      </c>
      <c r="J131" s="3" t="s">
        <v>15</v>
      </c>
      <c r="K131" s="3" t="s">
        <v>31</v>
      </c>
      <c r="L131" s="3" t="s">
        <v>36</v>
      </c>
      <c r="M131" s="3" t="s">
        <v>97</v>
      </c>
      <c r="N131" s="4" t="s">
        <v>1771</v>
      </c>
      <c r="O131" s="4">
        <v>65</v>
      </c>
      <c r="P131" s="1">
        <v>17</v>
      </c>
    </row>
    <row r="132" spans="1:16">
      <c r="A132" s="18" t="s">
        <v>1593</v>
      </c>
      <c r="B132" s="18" t="s">
        <v>457</v>
      </c>
      <c r="C132" s="18" t="s">
        <v>643</v>
      </c>
      <c r="D132" s="3" t="s">
        <v>39</v>
      </c>
      <c r="E132" s="3"/>
      <c r="F132" s="3" t="s">
        <v>12</v>
      </c>
      <c r="G132" s="4">
        <v>1.101</v>
      </c>
      <c r="H132" s="3" t="s">
        <v>13</v>
      </c>
      <c r="I132" s="3" t="s">
        <v>1889</v>
      </c>
      <c r="J132" s="3" t="s">
        <v>15</v>
      </c>
      <c r="K132" s="3" t="s">
        <v>1770</v>
      </c>
      <c r="L132" s="3" t="s">
        <v>22</v>
      </c>
      <c r="M132" s="3" t="s">
        <v>271</v>
      </c>
      <c r="N132" s="4" t="s">
        <v>1771</v>
      </c>
      <c r="O132" s="4">
        <v>66</v>
      </c>
      <c r="P132" s="1">
        <v>17</v>
      </c>
    </row>
    <row r="133" spans="1:16">
      <c r="A133" s="18" t="s">
        <v>1596</v>
      </c>
      <c r="B133" s="18" t="s">
        <v>569</v>
      </c>
      <c r="C133" s="18" t="s">
        <v>715</v>
      </c>
      <c r="D133" s="3" t="s">
        <v>39</v>
      </c>
      <c r="E133" s="3"/>
      <c r="F133" s="3" t="s">
        <v>12</v>
      </c>
      <c r="G133" s="4">
        <v>1</v>
      </c>
      <c r="H133" s="3" t="s">
        <v>13</v>
      </c>
      <c r="I133" s="3" t="s">
        <v>1809</v>
      </c>
      <c r="J133" s="3" t="s">
        <v>15</v>
      </c>
      <c r="K133" s="3" t="s">
        <v>1810</v>
      </c>
      <c r="L133" s="3" t="s">
        <v>58</v>
      </c>
      <c r="M133" s="3" t="s">
        <v>198</v>
      </c>
      <c r="N133" s="4" t="s">
        <v>1771</v>
      </c>
      <c r="O133" s="4">
        <v>67</v>
      </c>
      <c r="P133" s="1">
        <v>17</v>
      </c>
    </row>
    <row r="134" spans="1:16">
      <c r="A134" s="18" t="s">
        <v>1598</v>
      </c>
      <c r="B134" s="18" t="s">
        <v>533</v>
      </c>
      <c r="C134" s="18" t="s">
        <v>612</v>
      </c>
      <c r="D134" s="3" t="s">
        <v>39</v>
      </c>
      <c r="E134" s="3"/>
      <c r="F134" s="3" t="s">
        <v>12</v>
      </c>
      <c r="G134" s="4">
        <v>1</v>
      </c>
      <c r="H134" s="3" t="s">
        <v>13</v>
      </c>
      <c r="I134" s="3" t="s">
        <v>1999</v>
      </c>
      <c r="J134" s="3" t="s">
        <v>15</v>
      </c>
      <c r="K134" s="3" t="s">
        <v>1851</v>
      </c>
      <c r="L134" s="3" t="s">
        <v>58</v>
      </c>
      <c r="M134" s="3" t="s">
        <v>150</v>
      </c>
      <c r="N134" s="4" t="s">
        <v>1771</v>
      </c>
      <c r="O134" s="4">
        <v>68</v>
      </c>
      <c r="P134" s="1">
        <v>17</v>
      </c>
    </row>
    <row r="135" spans="1:16">
      <c r="A135" s="18" t="s">
        <v>1600</v>
      </c>
      <c r="B135" s="18" t="s">
        <v>495</v>
      </c>
      <c r="C135" s="18" t="s">
        <v>680</v>
      </c>
      <c r="D135" s="3" t="s">
        <v>39</v>
      </c>
      <c r="E135" s="3"/>
      <c r="F135" s="3" t="s">
        <v>12</v>
      </c>
      <c r="G135" s="4">
        <v>1</v>
      </c>
      <c r="H135" s="3" t="s">
        <v>13</v>
      </c>
      <c r="I135" s="3" t="s">
        <v>1950</v>
      </c>
      <c r="J135" s="3" t="s">
        <v>15</v>
      </c>
      <c r="K135" s="3" t="s">
        <v>1951</v>
      </c>
      <c r="L135" s="3" t="s">
        <v>86</v>
      </c>
      <c r="M135" s="3" t="s">
        <v>97</v>
      </c>
      <c r="N135" s="4" t="s">
        <v>1771</v>
      </c>
      <c r="O135" s="4">
        <v>69</v>
      </c>
      <c r="P135" s="1">
        <v>17</v>
      </c>
    </row>
    <row r="136" spans="1:16">
      <c r="A136" s="18" t="s">
        <v>1602</v>
      </c>
      <c r="B136" s="18" t="s">
        <v>523</v>
      </c>
      <c r="C136" s="18" t="s">
        <v>682</v>
      </c>
      <c r="D136" s="3" t="s">
        <v>39</v>
      </c>
      <c r="E136" s="3"/>
      <c r="F136" s="3" t="s">
        <v>12</v>
      </c>
      <c r="G136" s="4">
        <v>1</v>
      </c>
      <c r="H136" s="3" t="s">
        <v>13</v>
      </c>
      <c r="I136" s="3" t="s">
        <v>1811</v>
      </c>
      <c r="J136" s="3" t="s">
        <v>15</v>
      </c>
      <c r="K136" s="3" t="s">
        <v>153</v>
      </c>
      <c r="L136" s="3" t="s">
        <v>49</v>
      </c>
      <c r="M136" s="3" t="s">
        <v>198</v>
      </c>
      <c r="N136" s="4" t="s">
        <v>1771</v>
      </c>
      <c r="O136" s="4">
        <v>70</v>
      </c>
      <c r="P136" s="1">
        <v>17</v>
      </c>
    </row>
    <row r="137" spans="1:16">
      <c r="A137" s="18" t="s">
        <v>1604</v>
      </c>
      <c r="B137" s="18" t="s">
        <v>545</v>
      </c>
      <c r="C137" s="18" t="s">
        <v>600</v>
      </c>
      <c r="D137" s="3" t="s">
        <v>39</v>
      </c>
      <c r="E137" s="3"/>
      <c r="F137" s="3" t="s">
        <v>12</v>
      </c>
      <c r="G137" s="4">
        <v>1</v>
      </c>
      <c r="H137" s="3" t="s">
        <v>13</v>
      </c>
      <c r="I137" s="3" t="s">
        <v>1986</v>
      </c>
      <c r="J137" s="3" t="s">
        <v>15</v>
      </c>
      <c r="K137" s="3" t="s">
        <v>1975</v>
      </c>
      <c r="L137" s="3" t="s">
        <v>215</v>
      </c>
      <c r="M137" s="3" t="s">
        <v>131</v>
      </c>
      <c r="N137" s="4" t="s">
        <v>1771</v>
      </c>
      <c r="O137" s="4">
        <v>71</v>
      </c>
      <c r="P137" s="1">
        <v>17</v>
      </c>
    </row>
    <row r="138" spans="1:16">
      <c r="A138" s="18" t="s">
        <v>1606</v>
      </c>
      <c r="B138" s="18" t="s">
        <v>1877</v>
      </c>
      <c r="C138" s="18" t="s">
        <v>1878</v>
      </c>
      <c r="D138" s="3" t="s">
        <v>39</v>
      </c>
      <c r="E138" s="3"/>
      <c r="F138" s="3" t="s">
        <v>12</v>
      </c>
      <c r="G138" s="4">
        <v>1.0980000000000001</v>
      </c>
      <c r="H138" s="3" t="s">
        <v>13</v>
      </c>
      <c r="I138" s="3" t="s">
        <v>1879</v>
      </c>
      <c r="J138" s="3" t="s">
        <v>15</v>
      </c>
      <c r="K138" s="3" t="s">
        <v>96</v>
      </c>
      <c r="L138" s="3" t="s">
        <v>117</v>
      </c>
      <c r="M138" s="3" t="s">
        <v>70</v>
      </c>
      <c r="N138" s="4" t="s">
        <v>1771</v>
      </c>
      <c r="O138" s="4">
        <v>73</v>
      </c>
      <c r="P138" s="1">
        <v>18</v>
      </c>
    </row>
    <row r="139" spans="1:16">
      <c r="A139" s="18" t="s">
        <v>1609</v>
      </c>
      <c r="B139" s="18" t="s">
        <v>512</v>
      </c>
      <c r="C139" s="18" t="s">
        <v>662</v>
      </c>
      <c r="D139" s="3" t="s">
        <v>39</v>
      </c>
      <c r="E139" s="3"/>
      <c r="F139" s="3" t="s">
        <v>12</v>
      </c>
      <c r="G139" s="4">
        <v>1</v>
      </c>
      <c r="H139" s="3" t="s">
        <v>13</v>
      </c>
      <c r="I139" s="3" t="s">
        <v>1970</v>
      </c>
      <c r="J139" s="3" t="s">
        <v>15</v>
      </c>
      <c r="K139" s="3" t="s">
        <v>17</v>
      </c>
      <c r="L139" s="3" t="s">
        <v>197</v>
      </c>
      <c r="M139" s="3" t="s">
        <v>260</v>
      </c>
      <c r="N139" s="4" t="s">
        <v>1771</v>
      </c>
      <c r="O139" s="4">
        <v>74</v>
      </c>
      <c r="P139" s="1">
        <v>18</v>
      </c>
    </row>
    <row r="140" spans="1:16">
      <c r="A140" s="18" t="s">
        <v>1611</v>
      </c>
      <c r="B140" s="18" t="s">
        <v>485</v>
      </c>
      <c r="C140" s="18" t="s">
        <v>602</v>
      </c>
      <c r="D140" s="3" t="s">
        <v>39</v>
      </c>
      <c r="E140" s="3"/>
      <c r="F140" s="3" t="s">
        <v>12</v>
      </c>
      <c r="G140" s="4">
        <v>1</v>
      </c>
      <c r="H140" s="3" t="s">
        <v>13</v>
      </c>
      <c r="I140" s="3" t="s">
        <v>1935</v>
      </c>
      <c r="J140" s="3" t="s">
        <v>15</v>
      </c>
      <c r="K140" s="3" t="s">
        <v>283</v>
      </c>
      <c r="L140" s="3" t="s">
        <v>49</v>
      </c>
      <c r="M140" s="3" t="s">
        <v>166</v>
      </c>
      <c r="N140" s="4" t="s">
        <v>1771</v>
      </c>
      <c r="O140" s="4">
        <v>75</v>
      </c>
      <c r="P140" s="1">
        <v>18</v>
      </c>
    </row>
    <row r="141" spans="1:16">
      <c r="A141" s="18" t="s">
        <v>1613</v>
      </c>
      <c r="B141" s="18" t="s">
        <v>1925</v>
      </c>
      <c r="C141" s="18" t="s">
        <v>1926</v>
      </c>
      <c r="D141" s="3" t="s">
        <v>39</v>
      </c>
      <c r="E141" s="3"/>
      <c r="F141" s="3" t="s">
        <v>12</v>
      </c>
      <c r="G141" s="4">
        <v>1</v>
      </c>
      <c r="H141" s="3" t="s">
        <v>13</v>
      </c>
      <c r="I141" s="3" t="s">
        <v>1927</v>
      </c>
      <c r="J141" s="3" t="s">
        <v>15</v>
      </c>
      <c r="K141" s="3" t="s">
        <v>22</v>
      </c>
      <c r="L141" s="3" t="s">
        <v>17</v>
      </c>
      <c r="M141" s="3" t="s">
        <v>131</v>
      </c>
      <c r="N141" s="4" t="s">
        <v>1771</v>
      </c>
      <c r="O141" s="4">
        <v>76</v>
      </c>
      <c r="P141" s="1">
        <v>18</v>
      </c>
    </row>
    <row r="142" spans="1:16">
      <c r="A142" s="18" t="s">
        <v>1615</v>
      </c>
      <c r="B142" s="18" t="s">
        <v>517</v>
      </c>
      <c r="C142" s="18" t="s">
        <v>587</v>
      </c>
      <c r="D142" s="3" t="s">
        <v>39</v>
      </c>
      <c r="E142" s="3"/>
      <c r="F142" s="3" t="s">
        <v>12</v>
      </c>
      <c r="G142" s="4">
        <v>1</v>
      </c>
      <c r="H142" s="3" t="s">
        <v>13</v>
      </c>
      <c r="I142" s="3" t="s">
        <v>1953</v>
      </c>
      <c r="J142" s="3" t="s">
        <v>15</v>
      </c>
      <c r="K142" s="3" t="s">
        <v>1954</v>
      </c>
      <c r="L142" s="3" t="s">
        <v>53</v>
      </c>
      <c r="M142" s="3" t="s">
        <v>54</v>
      </c>
      <c r="N142" s="4" t="s">
        <v>1771</v>
      </c>
      <c r="O142" s="4">
        <v>77</v>
      </c>
      <c r="P142" s="1">
        <v>18</v>
      </c>
    </row>
    <row r="143" spans="1:16">
      <c r="A143" s="18" t="s">
        <v>1617</v>
      </c>
      <c r="B143" s="18" t="s">
        <v>484</v>
      </c>
      <c r="C143" s="18" t="s">
        <v>607</v>
      </c>
      <c r="D143" s="3" t="s">
        <v>39</v>
      </c>
      <c r="E143" s="3"/>
      <c r="F143" s="3" t="s">
        <v>12</v>
      </c>
      <c r="G143" s="4">
        <v>1</v>
      </c>
      <c r="H143" s="3" t="s">
        <v>13</v>
      </c>
      <c r="I143" s="3" t="s">
        <v>1957</v>
      </c>
      <c r="J143" s="3" t="s">
        <v>15</v>
      </c>
      <c r="K143" s="3" t="s">
        <v>1958</v>
      </c>
      <c r="L143" s="3" t="s">
        <v>215</v>
      </c>
      <c r="M143" s="3" t="s">
        <v>97</v>
      </c>
      <c r="N143" s="4" t="s">
        <v>1771</v>
      </c>
      <c r="O143" s="4">
        <v>78</v>
      </c>
      <c r="P143" s="1">
        <v>18</v>
      </c>
    </row>
    <row r="144" spans="1:16">
      <c r="A144" s="18" t="s">
        <v>1619</v>
      </c>
      <c r="B144" s="18" t="s">
        <v>513</v>
      </c>
      <c r="C144" s="18" t="s">
        <v>686</v>
      </c>
      <c r="D144" s="3" t="s">
        <v>39</v>
      </c>
      <c r="E144" s="3"/>
      <c r="F144" s="3" t="s">
        <v>12</v>
      </c>
      <c r="G144" s="4">
        <v>1</v>
      </c>
      <c r="H144" s="3" t="s">
        <v>13</v>
      </c>
      <c r="I144" s="3" t="s">
        <v>1955</v>
      </c>
      <c r="J144" s="3" t="s">
        <v>15</v>
      </c>
      <c r="K144" s="3" t="s">
        <v>143</v>
      </c>
      <c r="L144" s="3" t="s">
        <v>31</v>
      </c>
      <c r="M144" s="3" t="s">
        <v>171</v>
      </c>
      <c r="N144" s="4" t="s">
        <v>1771</v>
      </c>
      <c r="O144" s="4">
        <v>79</v>
      </c>
      <c r="P144" s="1">
        <v>18</v>
      </c>
    </row>
    <row r="145" spans="1:16">
      <c r="A145" s="18" t="s">
        <v>1621</v>
      </c>
      <c r="B145" s="18" t="s">
        <v>1980</v>
      </c>
      <c r="C145" s="18" t="s">
        <v>1981</v>
      </c>
      <c r="D145" s="3" t="s">
        <v>255</v>
      </c>
      <c r="E145" s="3"/>
      <c r="F145" s="3" t="s">
        <v>12</v>
      </c>
      <c r="G145" s="4">
        <v>1</v>
      </c>
      <c r="H145" s="3" t="s">
        <v>13</v>
      </c>
      <c r="I145" s="3" t="s">
        <v>1982</v>
      </c>
      <c r="J145" s="3" t="s">
        <v>15</v>
      </c>
      <c r="K145" s="3" t="s">
        <v>1983</v>
      </c>
      <c r="L145" s="3" t="s">
        <v>17</v>
      </c>
      <c r="M145" s="3" t="s">
        <v>271</v>
      </c>
      <c r="N145" s="4" t="s">
        <v>1771</v>
      </c>
      <c r="O145" s="4">
        <v>80</v>
      </c>
      <c r="P145" s="4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1C43-E956-874F-BD37-0502A877F1AB}">
  <dimension ref="A1:C289"/>
  <sheetViews>
    <sheetView topLeftCell="A244" workbookViewId="0">
      <selection sqref="A1:B145"/>
    </sheetView>
  </sheetViews>
  <sheetFormatPr baseColWidth="10" defaultRowHeight="15"/>
  <sheetData>
    <row r="1" spans="1:3" ht="16">
      <c r="A1" s="8" t="s">
        <v>0</v>
      </c>
      <c r="B1" s="6" t="s">
        <v>726</v>
      </c>
      <c r="C1" t="s">
        <v>2069</v>
      </c>
    </row>
    <row r="2" spans="1:3" ht="16">
      <c r="A2" s="9" t="s">
        <v>128</v>
      </c>
      <c r="B2" s="6" t="s">
        <v>727</v>
      </c>
      <c r="C2" t="s">
        <v>2067</v>
      </c>
    </row>
    <row r="3" spans="1:3" ht="16">
      <c r="A3" s="9" t="s">
        <v>249</v>
      </c>
      <c r="B3" s="6" t="s">
        <v>728</v>
      </c>
      <c r="C3" t="s">
        <v>2067</v>
      </c>
    </row>
    <row r="4" spans="1:3" ht="16">
      <c r="A4" s="9" t="s">
        <v>106</v>
      </c>
      <c r="B4" s="6" t="s">
        <v>728</v>
      </c>
      <c r="C4" t="s">
        <v>2067</v>
      </c>
    </row>
    <row r="5" spans="1:3" ht="16">
      <c r="A5" s="9" t="s">
        <v>232</v>
      </c>
      <c r="B5" s="6" t="s">
        <v>727</v>
      </c>
      <c r="C5" t="s">
        <v>2067</v>
      </c>
    </row>
    <row r="6" spans="1:3" ht="16">
      <c r="A6" s="9" t="s">
        <v>372</v>
      </c>
      <c r="B6" s="6" t="s">
        <v>728</v>
      </c>
      <c r="C6" t="s">
        <v>2067</v>
      </c>
    </row>
    <row r="7" spans="1:3" ht="16">
      <c r="A7" s="9" t="s">
        <v>287</v>
      </c>
      <c r="B7" s="6" t="s">
        <v>728</v>
      </c>
      <c r="C7" t="s">
        <v>2067</v>
      </c>
    </row>
    <row r="8" spans="1:3" ht="16">
      <c r="A8" s="9" t="s">
        <v>354</v>
      </c>
      <c r="B8" s="6" t="s">
        <v>729</v>
      </c>
      <c r="C8" t="s">
        <v>2067</v>
      </c>
    </row>
    <row r="9" spans="1:3" ht="16">
      <c r="A9" s="9" t="s">
        <v>414</v>
      </c>
      <c r="B9" s="6" t="s">
        <v>727</v>
      </c>
      <c r="C9" t="s">
        <v>2067</v>
      </c>
    </row>
    <row r="10" spans="1:3" ht="16">
      <c r="A10" s="9" t="s">
        <v>341</v>
      </c>
      <c r="B10" s="6" t="s">
        <v>727</v>
      </c>
      <c r="C10" t="s">
        <v>2067</v>
      </c>
    </row>
    <row r="11" spans="1:3" ht="16">
      <c r="A11" s="9" t="s">
        <v>63</v>
      </c>
      <c r="B11" s="6" t="s">
        <v>730</v>
      </c>
      <c r="C11" t="s">
        <v>2067</v>
      </c>
    </row>
    <row r="12" spans="1:3" ht="16">
      <c r="A12" s="9" t="s">
        <v>66</v>
      </c>
      <c r="B12" s="6" t="s">
        <v>730</v>
      </c>
      <c r="C12" t="s">
        <v>2067</v>
      </c>
    </row>
    <row r="13" spans="1:3" ht="16">
      <c r="A13" s="9" t="s">
        <v>338</v>
      </c>
      <c r="B13" s="6" t="s">
        <v>727</v>
      </c>
      <c r="C13" t="s">
        <v>2067</v>
      </c>
    </row>
    <row r="14" spans="1:3" ht="16">
      <c r="A14" s="9" t="s">
        <v>252</v>
      </c>
      <c r="B14" s="6" t="s">
        <v>729</v>
      </c>
      <c r="C14" t="s">
        <v>2067</v>
      </c>
    </row>
    <row r="15" spans="1:3" ht="16">
      <c r="A15" s="9" t="s">
        <v>302</v>
      </c>
      <c r="B15" s="6" t="s">
        <v>728</v>
      </c>
      <c r="C15" t="s">
        <v>2067</v>
      </c>
    </row>
    <row r="16" spans="1:3" ht="16">
      <c r="A16" s="9" t="s">
        <v>151</v>
      </c>
      <c r="B16" s="6" t="s">
        <v>730</v>
      </c>
      <c r="C16" t="s">
        <v>2067</v>
      </c>
    </row>
    <row r="17" spans="1:3" ht="16">
      <c r="A17" s="9" t="s">
        <v>43</v>
      </c>
      <c r="B17" s="6" t="s">
        <v>728</v>
      </c>
      <c r="C17" t="s">
        <v>2067</v>
      </c>
    </row>
    <row r="18" spans="1:3" ht="16">
      <c r="A18" s="9" t="s">
        <v>424</v>
      </c>
      <c r="B18" s="6" t="s">
        <v>727</v>
      </c>
      <c r="C18" t="s">
        <v>2067</v>
      </c>
    </row>
    <row r="19" spans="1:3" ht="16">
      <c r="A19" s="9" t="s">
        <v>284</v>
      </c>
      <c r="B19" s="6" t="s">
        <v>727</v>
      </c>
      <c r="C19" t="s">
        <v>2067</v>
      </c>
    </row>
    <row r="20" spans="1:3" ht="16">
      <c r="A20" s="9" t="s">
        <v>290</v>
      </c>
      <c r="B20" s="6" t="s">
        <v>730</v>
      </c>
      <c r="C20" t="s">
        <v>2067</v>
      </c>
    </row>
    <row r="21" spans="1:3" ht="16">
      <c r="A21" s="9" t="s">
        <v>184</v>
      </c>
      <c r="B21" s="6" t="s">
        <v>727</v>
      </c>
      <c r="C21" t="s">
        <v>2067</v>
      </c>
    </row>
    <row r="22" spans="1:3" ht="16">
      <c r="A22" s="9" t="s">
        <v>346</v>
      </c>
      <c r="B22" s="6" t="s">
        <v>727</v>
      </c>
      <c r="C22" t="s">
        <v>2067</v>
      </c>
    </row>
    <row r="23" spans="1:3" ht="16">
      <c r="A23" s="9" t="s">
        <v>138</v>
      </c>
      <c r="B23" s="6" t="s">
        <v>728</v>
      </c>
      <c r="C23" t="s">
        <v>2067</v>
      </c>
    </row>
    <row r="24" spans="1:3" ht="16">
      <c r="A24" s="9" t="s">
        <v>114</v>
      </c>
      <c r="B24" s="6" t="s">
        <v>730</v>
      </c>
      <c r="C24" t="s">
        <v>2067</v>
      </c>
    </row>
    <row r="25" spans="1:3" ht="16">
      <c r="A25" s="9" t="s">
        <v>308</v>
      </c>
      <c r="B25" s="6" t="s">
        <v>728</v>
      </c>
      <c r="C25" t="s">
        <v>2067</v>
      </c>
    </row>
    <row r="26" spans="1:3" ht="16">
      <c r="A26" s="9" t="s">
        <v>80</v>
      </c>
      <c r="B26" s="6" t="s">
        <v>730</v>
      </c>
      <c r="C26" t="s">
        <v>2067</v>
      </c>
    </row>
    <row r="27" spans="1:3" ht="16">
      <c r="A27" s="9" t="s">
        <v>268</v>
      </c>
      <c r="B27" s="6" t="s">
        <v>731</v>
      </c>
      <c r="C27" t="s">
        <v>2067</v>
      </c>
    </row>
    <row r="28" spans="1:3" ht="16">
      <c r="A28" s="9" t="s">
        <v>112</v>
      </c>
      <c r="B28" s="6" t="s">
        <v>728</v>
      </c>
      <c r="C28" t="s">
        <v>2067</v>
      </c>
    </row>
    <row r="29" spans="1:3" ht="16">
      <c r="A29" s="9" t="s">
        <v>278</v>
      </c>
      <c r="B29" s="6" t="s">
        <v>727</v>
      </c>
      <c r="C29" t="s">
        <v>2067</v>
      </c>
    </row>
    <row r="30" spans="1:3" ht="16">
      <c r="A30" s="9" t="s">
        <v>144</v>
      </c>
      <c r="B30" s="6" t="s">
        <v>729</v>
      </c>
      <c r="C30" t="s">
        <v>2067</v>
      </c>
    </row>
    <row r="31" spans="1:3" ht="16">
      <c r="A31" s="9" t="s">
        <v>363</v>
      </c>
      <c r="B31" s="6" t="s">
        <v>727</v>
      </c>
      <c r="C31" t="s">
        <v>2067</v>
      </c>
    </row>
    <row r="32" spans="1:3" ht="16">
      <c r="A32" s="9" t="s">
        <v>313</v>
      </c>
      <c r="B32" s="6" t="s">
        <v>729</v>
      </c>
      <c r="C32" t="s">
        <v>2067</v>
      </c>
    </row>
    <row r="33" spans="1:3" ht="16">
      <c r="A33" s="9" t="s">
        <v>357</v>
      </c>
      <c r="B33" s="6" t="s">
        <v>731</v>
      </c>
      <c r="C33" t="s">
        <v>2067</v>
      </c>
    </row>
    <row r="34" spans="1:3" ht="16">
      <c r="A34" s="9" t="s">
        <v>55</v>
      </c>
      <c r="B34" s="6" t="s">
        <v>727</v>
      </c>
      <c r="C34" t="s">
        <v>2067</v>
      </c>
    </row>
    <row r="35" spans="1:3" ht="16">
      <c r="A35" s="9" t="s">
        <v>247</v>
      </c>
      <c r="B35" s="6" t="s">
        <v>728</v>
      </c>
      <c r="C35" t="s">
        <v>2067</v>
      </c>
    </row>
    <row r="36" spans="1:3" ht="16">
      <c r="A36" s="9" t="s">
        <v>318</v>
      </c>
      <c r="B36" s="6" t="s">
        <v>728</v>
      </c>
      <c r="C36" t="s">
        <v>2067</v>
      </c>
    </row>
    <row r="37" spans="1:3" ht="16">
      <c r="A37" s="9" t="s">
        <v>387</v>
      </c>
      <c r="B37" s="6" t="s">
        <v>727</v>
      </c>
      <c r="C37" t="s">
        <v>2067</v>
      </c>
    </row>
    <row r="38" spans="1:3" ht="16">
      <c r="A38" s="9" t="s">
        <v>181</v>
      </c>
      <c r="B38" s="6" t="s">
        <v>727</v>
      </c>
      <c r="C38" t="s">
        <v>2067</v>
      </c>
    </row>
    <row r="39" spans="1:3" ht="16">
      <c r="A39" s="9" t="s">
        <v>195</v>
      </c>
      <c r="B39" s="6" t="s">
        <v>727</v>
      </c>
      <c r="C39" t="s">
        <v>2067</v>
      </c>
    </row>
    <row r="40" spans="1:3" ht="16">
      <c r="A40" s="9" t="s">
        <v>399</v>
      </c>
      <c r="B40" s="6" t="s">
        <v>728</v>
      </c>
      <c r="C40" t="s">
        <v>2067</v>
      </c>
    </row>
    <row r="41" spans="1:3" ht="16">
      <c r="A41" s="9" t="s">
        <v>207</v>
      </c>
      <c r="B41" s="6" t="s">
        <v>728</v>
      </c>
      <c r="C41" t="s">
        <v>2067</v>
      </c>
    </row>
    <row r="42" spans="1:3" ht="16">
      <c r="A42" s="9" t="s">
        <v>349</v>
      </c>
      <c r="B42" s="6" t="s">
        <v>728</v>
      </c>
      <c r="C42" t="s">
        <v>2067</v>
      </c>
    </row>
    <row r="43" spans="1:3" ht="16">
      <c r="A43" s="9" t="s">
        <v>28</v>
      </c>
      <c r="B43" s="6" t="s">
        <v>728</v>
      </c>
      <c r="C43" t="s">
        <v>2067</v>
      </c>
    </row>
    <row r="44" spans="1:3" ht="16">
      <c r="A44" s="9" t="s">
        <v>369</v>
      </c>
      <c r="B44" s="6" t="s">
        <v>730</v>
      </c>
      <c r="C44" t="s">
        <v>2067</v>
      </c>
    </row>
    <row r="45" spans="1:3" ht="16">
      <c r="A45" s="9" t="s">
        <v>331</v>
      </c>
      <c r="B45" s="6" t="s">
        <v>728</v>
      </c>
      <c r="C45" t="s">
        <v>2067</v>
      </c>
    </row>
    <row r="46" spans="1:3" ht="16">
      <c r="A46" s="9" t="s">
        <v>71</v>
      </c>
      <c r="B46" s="6" t="s">
        <v>728</v>
      </c>
      <c r="C46" t="s">
        <v>2067</v>
      </c>
    </row>
    <row r="47" spans="1:3" ht="16">
      <c r="A47" s="9" t="s">
        <v>429</v>
      </c>
      <c r="B47" s="6" t="s">
        <v>727</v>
      </c>
      <c r="C47" t="s">
        <v>2067</v>
      </c>
    </row>
    <row r="48" spans="1:3" ht="16">
      <c r="A48" s="9" t="s">
        <v>295</v>
      </c>
      <c r="B48" s="6" t="s">
        <v>728</v>
      </c>
      <c r="C48" t="s">
        <v>2067</v>
      </c>
    </row>
    <row r="49" spans="1:3" ht="16">
      <c r="A49" s="9" t="s">
        <v>93</v>
      </c>
      <c r="B49" s="6" t="s">
        <v>727</v>
      </c>
      <c r="C49" t="s">
        <v>2067</v>
      </c>
    </row>
    <row r="50" spans="1:3" ht="16">
      <c r="A50" s="9" t="s">
        <v>175</v>
      </c>
      <c r="B50" s="6" t="s">
        <v>727</v>
      </c>
      <c r="C50" t="s">
        <v>2067</v>
      </c>
    </row>
    <row r="51" spans="1:3" ht="16">
      <c r="A51" s="9" t="s">
        <v>132</v>
      </c>
      <c r="B51" s="6" t="s">
        <v>728</v>
      </c>
      <c r="C51" t="s">
        <v>2067</v>
      </c>
    </row>
    <row r="52" spans="1:3" ht="16">
      <c r="A52" s="9" t="s">
        <v>160</v>
      </c>
      <c r="B52" s="6" t="s">
        <v>730</v>
      </c>
      <c r="C52" t="s">
        <v>2067</v>
      </c>
    </row>
    <row r="53" spans="1:3" ht="16">
      <c r="A53" s="9" t="s">
        <v>335</v>
      </c>
      <c r="B53" s="6" t="s">
        <v>728</v>
      </c>
      <c r="C53" t="s">
        <v>2067</v>
      </c>
    </row>
    <row r="54" spans="1:3" ht="16">
      <c r="A54" s="9" t="s">
        <v>118</v>
      </c>
      <c r="B54" s="6" t="s">
        <v>728</v>
      </c>
      <c r="C54" t="s">
        <v>2067</v>
      </c>
    </row>
    <row r="55" spans="1:3" ht="16">
      <c r="A55" s="9" t="s">
        <v>10</v>
      </c>
      <c r="B55" s="6" t="s">
        <v>727</v>
      </c>
      <c r="C55" t="s">
        <v>2067</v>
      </c>
    </row>
    <row r="56" spans="1:3" ht="16">
      <c r="A56" s="9" t="s">
        <v>359</v>
      </c>
      <c r="B56" s="6" t="s">
        <v>730</v>
      </c>
      <c r="C56" t="s">
        <v>2067</v>
      </c>
    </row>
    <row r="57" spans="1:3" ht="16">
      <c r="A57" s="9" t="s">
        <v>135</v>
      </c>
      <c r="B57" s="6" t="s">
        <v>728</v>
      </c>
      <c r="C57" t="s">
        <v>2067</v>
      </c>
    </row>
    <row r="58" spans="1:3" ht="16">
      <c r="A58" s="9" t="s">
        <v>230</v>
      </c>
      <c r="B58" s="6" t="s">
        <v>728</v>
      </c>
      <c r="C58" t="s">
        <v>2067</v>
      </c>
    </row>
    <row r="59" spans="1:3" ht="16">
      <c r="A59" s="9" t="s">
        <v>321</v>
      </c>
      <c r="B59" s="6" t="s">
        <v>727</v>
      </c>
      <c r="C59" t="s">
        <v>2067</v>
      </c>
    </row>
    <row r="60" spans="1:3" ht="16">
      <c r="A60" s="9" t="s">
        <v>202</v>
      </c>
      <c r="B60" s="6" t="s">
        <v>727</v>
      </c>
      <c r="C60" t="s">
        <v>2067</v>
      </c>
    </row>
    <row r="61" spans="1:3" ht="16">
      <c r="A61" s="9" t="s">
        <v>204</v>
      </c>
      <c r="B61" s="6" t="s">
        <v>727</v>
      </c>
      <c r="C61" t="s">
        <v>2067</v>
      </c>
    </row>
    <row r="62" spans="1:3" ht="16">
      <c r="A62" s="9" t="s">
        <v>50</v>
      </c>
      <c r="B62" s="6" t="s">
        <v>730</v>
      </c>
      <c r="C62" t="s">
        <v>2067</v>
      </c>
    </row>
    <row r="63" spans="1:3" ht="16">
      <c r="A63" s="9" t="s">
        <v>141</v>
      </c>
      <c r="B63" s="6" t="s">
        <v>727</v>
      </c>
      <c r="C63" t="s">
        <v>2067</v>
      </c>
    </row>
    <row r="64" spans="1:3" ht="16">
      <c r="A64" s="9" t="s">
        <v>190</v>
      </c>
      <c r="B64" s="6" t="s">
        <v>728</v>
      </c>
      <c r="C64" t="s">
        <v>2067</v>
      </c>
    </row>
    <row r="65" spans="1:3" ht="16">
      <c r="A65" s="9" t="s">
        <v>329</v>
      </c>
      <c r="B65" s="6" t="s">
        <v>727</v>
      </c>
      <c r="C65" t="s">
        <v>2067</v>
      </c>
    </row>
    <row r="66" spans="1:3" ht="16">
      <c r="A66" s="9" t="s">
        <v>240</v>
      </c>
      <c r="B66" s="6" t="s">
        <v>727</v>
      </c>
      <c r="C66" t="s">
        <v>2067</v>
      </c>
    </row>
    <row r="67" spans="1:3" ht="16">
      <c r="A67" s="9" t="s">
        <v>377</v>
      </c>
      <c r="B67" s="6" t="s">
        <v>727</v>
      </c>
      <c r="C67" t="s">
        <v>2067</v>
      </c>
    </row>
    <row r="68" spans="1:3" ht="16">
      <c r="A68" s="9" t="s">
        <v>406</v>
      </c>
      <c r="B68" s="6" t="s">
        <v>727</v>
      </c>
      <c r="C68" t="s">
        <v>2067</v>
      </c>
    </row>
    <row r="69" spans="1:3" ht="16">
      <c r="A69" s="9" t="s">
        <v>163</v>
      </c>
      <c r="B69" s="6" t="s">
        <v>731</v>
      </c>
      <c r="C69" t="s">
        <v>2067</v>
      </c>
    </row>
    <row r="70" spans="1:3" ht="16">
      <c r="A70" s="9" t="s">
        <v>392</v>
      </c>
      <c r="B70" s="6" t="s">
        <v>728</v>
      </c>
      <c r="C70" t="s">
        <v>2067</v>
      </c>
    </row>
    <row r="71" spans="1:3" ht="16">
      <c r="A71" s="9" t="s">
        <v>366</v>
      </c>
      <c r="B71" s="6" t="s">
        <v>728</v>
      </c>
      <c r="C71" t="s">
        <v>2067</v>
      </c>
    </row>
    <row r="72" spans="1:3" ht="16">
      <c r="A72" s="9" t="s">
        <v>193</v>
      </c>
      <c r="B72" s="6" t="s">
        <v>728</v>
      </c>
      <c r="C72" t="s">
        <v>2067</v>
      </c>
    </row>
    <row r="73" spans="1:3" ht="16">
      <c r="A73" s="9" t="s">
        <v>416</v>
      </c>
      <c r="B73" s="6" t="s">
        <v>727</v>
      </c>
      <c r="C73" t="s">
        <v>2067</v>
      </c>
    </row>
    <row r="74" spans="1:3" ht="16">
      <c r="A74" s="9" t="s">
        <v>254</v>
      </c>
      <c r="B74" s="6" t="s">
        <v>731</v>
      </c>
      <c r="C74" t="s">
        <v>2067</v>
      </c>
    </row>
    <row r="75" spans="1:3" ht="16">
      <c r="A75" s="9" t="s">
        <v>212</v>
      </c>
      <c r="B75" s="6" t="s">
        <v>727</v>
      </c>
      <c r="C75" t="s">
        <v>2067</v>
      </c>
    </row>
    <row r="76" spans="1:3" ht="16">
      <c r="A76" s="9" t="s">
        <v>297</v>
      </c>
      <c r="B76" s="6" t="s">
        <v>730</v>
      </c>
      <c r="C76" t="s">
        <v>2067</v>
      </c>
    </row>
    <row r="77" spans="1:3" ht="16">
      <c r="A77" s="9" t="s">
        <v>275</v>
      </c>
      <c r="B77" s="6" t="s">
        <v>730</v>
      </c>
      <c r="C77" t="s">
        <v>2067</v>
      </c>
    </row>
    <row r="78" spans="1:3" ht="16">
      <c r="A78" s="9" t="s">
        <v>90</v>
      </c>
      <c r="B78" s="6" t="s">
        <v>728</v>
      </c>
      <c r="C78" t="s">
        <v>2067</v>
      </c>
    </row>
    <row r="79" spans="1:3" ht="16">
      <c r="A79" s="9" t="s">
        <v>333</v>
      </c>
      <c r="B79" s="6" t="s">
        <v>730</v>
      </c>
      <c r="C79" t="s">
        <v>2067</v>
      </c>
    </row>
    <row r="80" spans="1:3" ht="16">
      <c r="A80" s="9" t="s">
        <v>84</v>
      </c>
      <c r="B80" s="6" t="s">
        <v>727</v>
      </c>
      <c r="C80" t="s">
        <v>2067</v>
      </c>
    </row>
    <row r="81" spans="1:3" ht="16">
      <c r="A81" s="9" t="s">
        <v>187</v>
      </c>
      <c r="B81" s="6" t="s">
        <v>727</v>
      </c>
      <c r="C81" t="s">
        <v>2067</v>
      </c>
    </row>
    <row r="82" spans="1:3" ht="16">
      <c r="A82" s="9" t="s">
        <v>316</v>
      </c>
      <c r="B82" s="6" t="s">
        <v>729</v>
      </c>
      <c r="C82" t="s">
        <v>2067</v>
      </c>
    </row>
    <row r="83" spans="1:3" ht="16">
      <c r="A83" s="9" t="s">
        <v>402</v>
      </c>
      <c r="B83" s="6" t="s">
        <v>727</v>
      </c>
      <c r="C83" t="s">
        <v>2067</v>
      </c>
    </row>
    <row r="84" spans="1:3" ht="16">
      <c r="A84" s="9" t="s">
        <v>261</v>
      </c>
      <c r="B84" s="6" t="s">
        <v>729</v>
      </c>
      <c r="C84" t="s">
        <v>2067</v>
      </c>
    </row>
    <row r="85" spans="1:3" ht="16">
      <c r="A85" s="9" t="s">
        <v>326</v>
      </c>
      <c r="B85" s="6" t="s">
        <v>728</v>
      </c>
      <c r="C85" t="s">
        <v>2067</v>
      </c>
    </row>
    <row r="86" spans="1:3" ht="16">
      <c r="A86" s="9" t="s">
        <v>364</v>
      </c>
      <c r="B86" s="6" t="s">
        <v>728</v>
      </c>
      <c r="C86" t="s">
        <v>2067</v>
      </c>
    </row>
    <row r="87" spans="1:3" ht="16">
      <c r="A87" s="9" t="s">
        <v>124</v>
      </c>
      <c r="B87" s="6" t="s">
        <v>728</v>
      </c>
      <c r="C87" t="s">
        <v>2067</v>
      </c>
    </row>
    <row r="88" spans="1:3" ht="16">
      <c r="A88" s="9" t="s">
        <v>245</v>
      </c>
      <c r="B88" s="6" t="s">
        <v>727</v>
      </c>
      <c r="C88" t="s">
        <v>2067</v>
      </c>
    </row>
    <row r="89" spans="1:3" ht="16">
      <c r="A89" s="9" t="s">
        <v>235</v>
      </c>
      <c r="B89" s="6" t="s">
        <v>728</v>
      </c>
      <c r="C89" t="s">
        <v>2067</v>
      </c>
    </row>
    <row r="90" spans="1:3" ht="16">
      <c r="A90" s="9" t="s">
        <v>157</v>
      </c>
      <c r="B90" s="6" t="s">
        <v>730</v>
      </c>
      <c r="C90" t="s">
        <v>2067</v>
      </c>
    </row>
    <row r="91" spans="1:3" ht="16">
      <c r="A91" s="9" t="s">
        <v>38</v>
      </c>
      <c r="B91" s="6" t="s">
        <v>730</v>
      </c>
      <c r="C91" t="s">
        <v>2067</v>
      </c>
    </row>
    <row r="92" spans="1:3" ht="16">
      <c r="A92" s="9" t="s">
        <v>300</v>
      </c>
      <c r="B92" s="6" t="s">
        <v>727</v>
      </c>
      <c r="C92" t="s">
        <v>2067</v>
      </c>
    </row>
    <row r="93" spans="1:3" ht="16">
      <c r="A93" s="9" t="s">
        <v>222</v>
      </c>
      <c r="B93" s="6" t="s">
        <v>729</v>
      </c>
      <c r="C93" t="s">
        <v>2067</v>
      </c>
    </row>
    <row r="94" spans="1:3" ht="16">
      <c r="A94" s="9" t="s">
        <v>216</v>
      </c>
      <c r="B94" s="6" t="s">
        <v>727</v>
      </c>
      <c r="C94" t="s">
        <v>2067</v>
      </c>
    </row>
    <row r="95" spans="1:3" ht="16">
      <c r="A95" s="9" t="s">
        <v>421</v>
      </c>
      <c r="B95" s="6" t="s">
        <v>727</v>
      </c>
      <c r="C95" t="s">
        <v>2067</v>
      </c>
    </row>
    <row r="96" spans="1:3" ht="16">
      <c r="A96" s="9" t="s">
        <v>426</v>
      </c>
      <c r="B96" s="6" t="s">
        <v>728</v>
      </c>
      <c r="C96" t="s">
        <v>2067</v>
      </c>
    </row>
    <row r="97" spans="1:3" ht="16">
      <c r="A97" s="9" t="s">
        <v>75</v>
      </c>
      <c r="B97" s="6" t="s">
        <v>727</v>
      </c>
      <c r="C97" t="s">
        <v>2067</v>
      </c>
    </row>
    <row r="98" spans="1:3" ht="16">
      <c r="A98" s="9" t="s">
        <v>408</v>
      </c>
      <c r="B98" s="6" t="s">
        <v>727</v>
      </c>
      <c r="C98" t="s">
        <v>2067</v>
      </c>
    </row>
    <row r="99" spans="1:3" ht="16">
      <c r="A99" s="9" t="s">
        <v>264</v>
      </c>
      <c r="B99" s="6" t="s">
        <v>731</v>
      </c>
      <c r="C99" t="s">
        <v>2067</v>
      </c>
    </row>
    <row r="100" spans="1:3" ht="16">
      <c r="A100" s="9" t="s">
        <v>87</v>
      </c>
      <c r="B100" s="6" t="s">
        <v>728</v>
      </c>
      <c r="C100" t="s">
        <v>2067</v>
      </c>
    </row>
    <row r="101" spans="1:3" ht="16">
      <c r="A101" s="9" t="s">
        <v>292</v>
      </c>
      <c r="B101" s="6" t="s">
        <v>728</v>
      </c>
      <c r="C101" t="s">
        <v>2067</v>
      </c>
    </row>
    <row r="102" spans="1:3" ht="16">
      <c r="A102" s="9" t="s">
        <v>121</v>
      </c>
      <c r="B102" s="6" t="s">
        <v>727</v>
      </c>
      <c r="C102" t="s">
        <v>2067</v>
      </c>
    </row>
    <row r="103" spans="1:3" ht="16">
      <c r="A103" s="9" t="s">
        <v>272</v>
      </c>
      <c r="B103" s="6" t="s">
        <v>730</v>
      </c>
      <c r="C103" t="s">
        <v>2067</v>
      </c>
    </row>
    <row r="104" spans="1:3" ht="16">
      <c r="A104" s="9" t="s">
        <v>167</v>
      </c>
      <c r="B104" s="6" t="s">
        <v>727</v>
      </c>
      <c r="C104" t="s">
        <v>2067</v>
      </c>
    </row>
    <row r="105" spans="1:3" ht="16">
      <c r="A105" s="9" t="s">
        <v>277</v>
      </c>
      <c r="B105" s="6" t="s">
        <v>727</v>
      </c>
      <c r="C105" t="s">
        <v>2067</v>
      </c>
    </row>
    <row r="106" spans="1:3" ht="16">
      <c r="A106" s="9" t="s">
        <v>33</v>
      </c>
      <c r="B106" s="6" t="s">
        <v>727</v>
      </c>
      <c r="C106" t="s">
        <v>2067</v>
      </c>
    </row>
    <row r="107" spans="1:3" ht="16">
      <c r="A107" s="9" t="s">
        <v>404</v>
      </c>
      <c r="B107" s="6" t="s">
        <v>728</v>
      </c>
      <c r="C107" t="s">
        <v>2067</v>
      </c>
    </row>
    <row r="108" spans="1:3" ht="16">
      <c r="A108" s="9" t="s">
        <v>323</v>
      </c>
      <c r="B108" s="6" t="s">
        <v>728</v>
      </c>
      <c r="C108" t="s">
        <v>2067</v>
      </c>
    </row>
    <row r="109" spans="1:3" ht="16">
      <c r="A109" s="9" t="s">
        <v>59</v>
      </c>
      <c r="B109" s="6" t="s">
        <v>727</v>
      </c>
      <c r="C109" t="s">
        <v>2067</v>
      </c>
    </row>
    <row r="110" spans="1:3" ht="16">
      <c r="A110" s="9" t="s">
        <v>98</v>
      </c>
      <c r="B110" s="6" t="s">
        <v>727</v>
      </c>
      <c r="C110" t="s">
        <v>2067</v>
      </c>
    </row>
    <row r="111" spans="1:3" ht="16">
      <c r="A111" s="9" t="s">
        <v>24</v>
      </c>
      <c r="B111" s="6" t="s">
        <v>728</v>
      </c>
      <c r="C111" t="s">
        <v>2067</v>
      </c>
    </row>
    <row r="112" spans="1:3" ht="16">
      <c r="A112" s="9" t="s">
        <v>147</v>
      </c>
      <c r="B112" s="6" t="s">
        <v>730</v>
      </c>
      <c r="C112" t="s">
        <v>2067</v>
      </c>
    </row>
    <row r="113" spans="1:3">
      <c r="A113" s="9" t="s">
        <v>154</v>
      </c>
      <c r="B113" s="7" t="s">
        <v>730</v>
      </c>
      <c r="C113" t="s">
        <v>2067</v>
      </c>
    </row>
    <row r="114" spans="1:3" ht="16">
      <c r="A114" s="9" t="s">
        <v>339</v>
      </c>
      <c r="B114" s="6" t="s">
        <v>727</v>
      </c>
      <c r="C114" t="s">
        <v>2067</v>
      </c>
    </row>
    <row r="115" spans="1:3" ht="16">
      <c r="A115" s="9" t="s">
        <v>238</v>
      </c>
      <c r="B115" s="6" t="s">
        <v>727</v>
      </c>
      <c r="C115" t="s">
        <v>2067</v>
      </c>
    </row>
    <row r="116" spans="1:3" ht="16">
      <c r="A116" s="9" t="s">
        <v>375</v>
      </c>
      <c r="B116" s="6" t="s">
        <v>727</v>
      </c>
      <c r="C116" t="s">
        <v>2067</v>
      </c>
    </row>
    <row r="117" spans="1:3" ht="16">
      <c r="A117" s="9" t="s">
        <v>172</v>
      </c>
      <c r="B117" s="6" t="s">
        <v>728</v>
      </c>
      <c r="C117" t="s">
        <v>2067</v>
      </c>
    </row>
    <row r="118" spans="1:3" ht="16">
      <c r="A118" s="9" t="s">
        <v>209</v>
      </c>
      <c r="B118" s="6" t="s">
        <v>727</v>
      </c>
      <c r="C118" t="s">
        <v>2067</v>
      </c>
    </row>
    <row r="119" spans="1:3" ht="16">
      <c r="A119" s="9" t="s">
        <v>310</v>
      </c>
      <c r="B119" s="6" t="s">
        <v>728</v>
      </c>
      <c r="C119" t="s">
        <v>2067</v>
      </c>
    </row>
    <row r="120" spans="1:3" ht="16">
      <c r="A120" s="9" t="s">
        <v>227</v>
      </c>
      <c r="B120" s="6" t="s">
        <v>727</v>
      </c>
      <c r="C120" t="s">
        <v>2067</v>
      </c>
    </row>
    <row r="121" spans="1:3" ht="16">
      <c r="A121" s="9" t="s">
        <v>381</v>
      </c>
      <c r="B121" s="6" t="s">
        <v>728</v>
      </c>
      <c r="C121" t="s">
        <v>2067</v>
      </c>
    </row>
    <row r="122" spans="1:3" ht="16">
      <c r="A122" s="9" t="s">
        <v>219</v>
      </c>
      <c r="B122" s="6" t="s">
        <v>731</v>
      </c>
      <c r="C122" t="s">
        <v>2067</v>
      </c>
    </row>
    <row r="123" spans="1:3" ht="16">
      <c r="A123" s="9" t="s">
        <v>102</v>
      </c>
      <c r="B123" s="6" t="s">
        <v>728</v>
      </c>
      <c r="C123" t="s">
        <v>2067</v>
      </c>
    </row>
    <row r="124" spans="1:3" ht="16">
      <c r="A124" s="9" t="s">
        <v>384</v>
      </c>
      <c r="B124" s="6" t="s">
        <v>727</v>
      </c>
      <c r="C124" t="s">
        <v>2067</v>
      </c>
    </row>
    <row r="125" spans="1:3" ht="16">
      <c r="A125" s="9" t="s">
        <v>178</v>
      </c>
      <c r="B125" s="6" t="s">
        <v>727</v>
      </c>
      <c r="C125" t="s">
        <v>2067</v>
      </c>
    </row>
    <row r="126" spans="1:3" ht="16">
      <c r="A126" s="9" t="s">
        <v>109</v>
      </c>
      <c r="B126" s="6" t="s">
        <v>728</v>
      </c>
      <c r="C126" t="s">
        <v>2067</v>
      </c>
    </row>
    <row r="127" spans="1:3" ht="16">
      <c r="A127" s="9" t="s">
        <v>361</v>
      </c>
      <c r="B127" s="6" t="s">
        <v>728</v>
      </c>
      <c r="C127" t="s">
        <v>2067</v>
      </c>
    </row>
    <row r="128" spans="1:3" ht="16">
      <c r="A128" s="9" t="s">
        <v>411</v>
      </c>
      <c r="B128" s="6" t="s">
        <v>727</v>
      </c>
      <c r="C128" t="s">
        <v>2067</v>
      </c>
    </row>
    <row r="129" spans="1:3" ht="16">
      <c r="A129" s="9" t="s">
        <v>266</v>
      </c>
      <c r="B129" s="6" t="s">
        <v>729</v>
      </c>
      <c r="C129" t="s">
        <v>2067</v>
      </c>
    </row>
    <row r="130" spans="1:3" ht="16">
      <c r="A130" s="9" t="s">
        <v>431</v>
      </c>
      <c r="B130" s="6" t="s">
        <v>728</v>
      </c>
      <c r="C130" t="s">
        <v>2067</v>
      </c>
    </row>
    <row r="131" spans="1:3" ht="16">
      <c r="A131" s="9" t="s">
        <v>199</v>
      </c>
      <c r="B131" s="6" t="s">
        <v>727</v>
      </c>
      <c r="C131" t="s">
        <v>2067</v>
      </c>
    </row>
    <row r="132" spans="1:3" ht="16">
      <c r="A132" s="9" t="s">
        <v>396</v>
      </c>
      <c r="B132" s="6" t="s">
        <v>728</v>
      </c>
      <c r="C132" t="s">
        <v>2067</v>
      </c>
    </row>
    <row r="133" spans="1:3" ht="16">
      <c r="A133" s="9" t="s">
        <v>243</v>
      </c>
      <c r="B133" s="6" t="s">
        <v>728</v>
      </c>
      <c r="C133" t="s">
        <v>2067</v>
      </c>
    </row>
    <row r="134" spans="1:3" ht="16">
      <c r="A134" s="9" t="s">
        <v>19</v>
      </c>
      <c r="B134" s="6" t="s">
        <v>727</v>
      </c>
      <c r="C134" t="s">
        <v>2067</v>
      </c>
    </row>
    <row r="135" spans="1:3" ht="16">
      <c r="A135" s="9" t="s">
        <v>418</v>
      </c>
      <c r="B135" s="6" t="s">
        <v>728</v>
      </c>
      <c r="C135" t="s">
        <v>2067</v>
      </c>
    </row>
    <row r="136" spans="1:3" ht="16">
      <c r="A136" s="9" t="s">
        <v>281</v>
      </c>
      <c r="B136" s="6" t="s">
        <v>727</v>
      </c>
      <c r="C136" t="s">
        <v>2067</v>
      </c>
    </row>
    <row r="137" spans="1:3" ht="16">
      <c r="A137" s="9" t="s">
        <v>305</v>
      </c>
      <c r="B137" s="6" t="s">
        <v>727</v>
      </c>
      <c r="C137" t="s">
        <v>2067</v>
      </c>
    </row>
    <row r="138" spans="1:3" ht="16">
      <c r="A138" s="9" t="s">
        <v>420</v>
      </c>
      <c r="B138" s="6" t="s">
        <v>728</v>
      </c>
      <c r="C138" t="s">
        <v>2067</v>
      </c>
    </row>
    <row r="139" spans="1:3" ht="16">
      <c r="A139" s="9" t="s">
        <v>390</v>
      </c>
      <c r="B139" s="6" t="s">
        <v>728</v>
      </c>
      <c r="C139" t="s">
        <v>2067</v>
      </c>
    </row>
    <row r="140" spans="1:3" ht="16">
      <c r="A140" s="9" t="s">
        <v>46</v>
      </c>
      <c r="B140" s="6" t="s">
        <v>727</v>
      </c>
      <c r="C140" t="s">
        <v>2067</v>
      </c>
    </row>
    <row r="141" spans="1:3" ht="16">
      <c r="A141" s="9" t="s">
        <v>351</v>
      </c>
      <c r="B141" s="6" t="s">
        <v>729</v>
      </c>
      <c r="C141" t="s">
        <v>2067</v>
      </c>
    </row>
    <row r="142" spans="1:3" ht="16">
      <c r="A142" s="9" t="s">
        <v>379</v>
      </c>
      <c r="B142" s="6" t="s">
        <v>729</v>
      </c>
      <c r="C142" t="s">
        <v>2067</v>
      </c>
    </row>
    <row r="143" spans="1:3" ht="16">
      <c r="A143" s="9" t="s">
        <v>224</v>
      </c>
      <c r="B143" s="6" t="s">
        <v>731</v>
      </c>
      <c r="C143" t="s">
        <v>2067</v>
      </c>
    </row>
    <row r="144" spans="1:3" ht="16">
      <c r="A144" s="9" t="s">
        <v>257</v>
      </c>
      <c r="B144" s="6" t="s">
        <v>729</v>
      </c>
      <c r="C144" t="s">
        <v>2067</v>
      </c>
    </row>
    <row r="145" spans="1:3" ht="16">
      <c r="A145" s="9" t="s">
        <v>343</v>
      </c>
      <c r="B145" s="6" t="s">
        <v>728</v>
      </c>
      <c r="C145" t="s">
        <v>2067</v>
      </c>
    </row>
    <row r="146" spans="1:3" ht="16">
      <c r="A146" s="17" t="s">
        <v>1575</v>
      </c>
      <c r="B146" s="14" t="s">
        <v>727</v>
      </c>
      <c r="C146" t="s">
        <v>2068</v>
      </c>
    </row>
    <row r="147" spans="1:3" ht="16">
      <c r="A147" s="17" t="s">
        <v>1462</v>
      </c>
      <c r="B147" s="14" t="s">
        <v>730</v>
      </c>
      <c r="C147" t="s">
        <v>2068</v>
      </c>
    </row>
    <row r="148" spans="1:3" ht="16">
      <c r="A148" s="17" t="s">
        <v>1471</v>
      </c>
      <c r="B148" s="14" t="s">
        <v>728</v>
      </c>
      <c r="C148" t="s">
        <v>2068</v>
      </c>
    </row>
    <row r="149" spans="1:3" ht="16">
      <c r="A149" s="17" t="s">
        <v>1437</v>
      </c>
      <c r="B149" s="14" t="s">
        <v>729</v>
      </c>
      <c r="C149" t="s">
        <v>2068</v>
      </c>
    </row>
    <row r="150" spans="1:3" ht="16">
      <c r="A150" s="17" t="s">
        <v>1331</v>
      </c>
      <c r="B150" s="14" t="s">
        <v>728</v>
      </c>
      <c r="C150" t="s">
        <v>2068</v>
      </c>
    </row>
    <row r="151" spans="1:3" ht="16">
      <c r="A151" s="17" t="s">
        <v>1312</v>
      </c>
      <c r="B151" s="14" t="s">
        <v>731</v>
      </c>
      <c r="C151" t="s">
        <v>2068</v>
      </c>
    </row>
    <row r="152" spans="1:3" ht="16">
      <c r="A152" s="17" t="s">
        <v>1327</v>
      </c>
      <c r="B152" s="14" t="s">
        <v>727</v>
      </c>
      <c r="C152" t="s">
        <v>2068</v>
      </c>
    </row>
    <row r="153" spans="1:3" ht="16">
      <c r="A153" s="17" t="s">
        <v>1589</v>
      </c>
      <c r="B153" s="14" t="s">
        <v>728</v>
      </c>
      <c r="C153" t="s">
        <v>2068</v>
      </c>
    </row>
    <row r="154" spans="1:3" ht="16">
      <c r="A154" s="17" t="s">
        <v>1573</v>
      </c>
      <c r="B154" s="14" t="s">
        <v>728</v>
      </c>
      <c r="C154" t="s">
        <v>2068</v>
      </c>
    </row>
    <row r="155" spans="1:3" ht="16">
      <c r="A155" s="17" t="s">
        <v>1322</v>
      </c>
      <c r="B155" s="14" t="s">
        <v>727</v>
      </c>
      <c r="C155" t="s">
        <v>2068</v>
      </c>
    </row>
    <row r="156" spans="1:3" ht="16">
      <c r="A156" s="17" t="s">
        <v>1509</v>
      </c>
      <c r="B156" s="14" t="s">
        <v>727</v>
      </c>
      <c r="C156" t="s">
        <v>2068</v>
      </c>
    </row>
    <row r="157" spans="1:3" ht="16">
      <c r="A157" s="17" t="s">
        <v>1543</v>
      </c>
      <c r="B157" s="14" t="s">
        <v>727</v>
      </c>
      <c r="C157" t="s">
        <v>2068</v>
      </c>
    </row>
    <row r="158" spans="1:3" ht="16">
      <c r="A158" s="17" t="s">
        <v>1366</v>
      </c>
      <c r="B158" s="14" t="s">
        <v>730</v>
      </c>
      <c r="C158" t="s">
        <v>2068</v>
      </c>
    </row>
    <row r="159" spans="1:3" ht="16">
      <c r="A159" s="17" t="s">
        <v>1483</v>
      </c>
      <c r="B159" s="14" t="s">
        <v>728</v>
      </c>
      <c r="C159" t="s">
        <v>2068</v>
      </c>
    </row>
    <row r="160" spans="1:3" ht="16">
      <c r="A160" s="17" t="s">
        <v>1431</v>
      </c>
      <c r="B160" s="14" t="s">
        <v>728</v>
      </c>
      <c r="C160" t="s">
        <v>2068</v>
      </c>
    </row>
    <row r="161" spans="1:3" ht="16">
      <c r="A161" s="17" t="s">
        <v>1420</v>
      </c>
      <c r="B161" s="14" t="s">
        <v>731</v>
      </c>
      <c r="C161" t="s">
        <v>2068</v>
      </c>
    </row>
    <row r="162" spans="1:3" ht="16">
      <c r="A162" s="17" t="s">
        <v>1596</v>
      </c>
      <c r="B162" s="14" t="s">
        <v>727</v>
      </c>
      <c r="C162" t="s">
        <v>2068</v>
      </c>
    </row>
    <row r="163" spans="1:3" ht="16">
      <c r="A163" s="17" t="s">
        <v>1602</v>
      </c>
      <c r="B163" s="14" t="s">
        <v>727</v>
      </c>
      <c r="C163" t="s">
        <v>2068</v>
      </c>
    </row>
    <row r="164" spans="1:3" ht="16">
      <c r="A164" s="17" t="s">
        <v>1515</v>
      </c>
      <c r="B164" s="14" t="s">
        <v>727</v>
      </c>
      <c r="C164" t="s">
        <v>2068</v>
      </c>
    </row>
    <row r="165" spans="1:3" ht="16">
      <c r="A165" s="17" t="s">
        <v>1583</v>
      </c>
      <c r="B165" s="14" t="s">
        <v>727</v>
      </c>
      <c r="C165" t="s">
        <v>2068</v>
      </c>
    </row>
    <row r="166" spans="1:3" ht="16">
      <c r="A166" s="17" t="s">
        <v>1549</v>
      </c>
      <c r="B166" s="14" t="s">
        <v>730</v>
      </c>
      <c r="C166" t="s">
        <v>2068</v>
      </c>
    </row>
    <row r="167" spans="1:3" ht="16">
      <c r="A167" s="17" t="s">
        <v>1551</v>
      </c>
      <c r="B167" s="14" t="s">
        <v>728</v>
      </c>
      <c r="C167" t="s">
        <v>2068</v>
      </c>
    </row>
    <row r="168" spans="1:3" ht="16">
      <c r="A168" s="17" t="s">
        <v>1444</v>
      </c>
      <c r="B168" s="14" t="s">
        <v>728</v>
      </c>
      <c r="C168" t="s">
        <v>2068</v>
      </c>
    </row>
    <row r="169" spans="1:3" ht="16">
      <c r="A169" s="17" t="s">
        <v>1591</v>
      </c>
      <c r="B169" s="14" t="s">
        <v>731</v>
      </c>
      <c r="C169" t="s">
        <v>2068</v>
      </c>
    </row>
    <row r="170" spans="1:3" ht="16">
      <c r="A170" s="17" t="s">
        <v>1539</v>
      </c>
      <c r="B170" s="14" t="s">
        <v>728</v>
      </c>
      <c r="C170" t="s">
        <v>2068</v>
      </c>
    </row>
    <row r="171" spans="1:3" ht="16">
      <c r="A171" s="17" t="s">
        <v>1475</v>
      </c>
      <c r="B171" s="14" t="s">
        <v>727</v>
      </c>
      <c r="C171" t="s">
        <v>2068</v>
      </c>
    </row>
    <row r="172" spans="1:3" ht="16">
      <c r="A172" s="17" t="s">
        <v>1553</v>
      </c>
      <c r="B172" s="14" t="s">
        <v>727</v>
      </c>
      <c r="C172" t="s">
        <v>2068</v>
      </c>
    </row>
    <row r="173" spans="1:3" ht="16">
      <c r="A173" s="17" t="s">
        <v>1477</v>
      </c>
      <c r="B173" s="14" t="s">
        <v>727</v>
      </c>
      <c r="C173" t="s">
        <v>2068</v>
      </c>
    </row>
    <row r="174" spans="1:3" ht="16">
      <c r="A174" s="17" t="s">
        <v>1585</v>
      </c>
      <c r="B174" s="14" t="s">
        <v>731</v>
      </c>
      <c r="C174" t="s">
        <v>2068</v>
      </c>
    </row>
    <row r="175" spans="1:3" ht="16">
      <c r="A175" s="17" t="s">
        <v>1439</v>
      </c>
      <c r="B175" s="14" t="s">
        <v>727</v>
      </c>
      <c r="C175" t="s">
        <v>2068</v>
      </c>
    </row>
    <row r="176" spans="1:3" ht="16">
      <c r="A176" s="17" t="s">
        <v>1562</v>
      </c>
      <c r="B176" s="14" t="s">
        <v>728</v>
      </c>
      <c r="C176" t="s">
        <v>2068</v>
      </c>
    </row>
    <row r="177" spans="1:3" ht="16">
      <c r="A177" s="17" t="s">
        <v>1418</v>
      </c>
      <c r="B177" s="14" t="s">
        <v>729</v>
      </c>
      <c r="C177" t="s">
        <v>2068</v>
      </c>
    </row>
    <row r="178" spans="1:3" ht="16">
      <c r="A178" s="17" t="s">
        <v>1409</v>
      </c>
      <c r="B178" s="14" t="s">
        <v>728</v>
      </c>
      <c r="C178" t="s">
        <v>2068</v>
      </c>
    </row>
    <row r="179" spans="1:3" ht="16">
      <c r="A179" s="17" t="s">
        <v>1355</v>
      </c>
      <c r="B179" s="14" t="s">
        <v>729</v>
      </c>
      <c r="C179" t="s">
        <v>2068</v>
      </c>
    </row>
    <row r="180" spans="1:3" ht="16">
      <c r="A180" s="17" t="s">
        <v>1362</v>
      </c>
      <c r="B180" s="14" t="s">
        <v>727</v>
      </c>
      <c r="C180" t="s">
        <v>2068</v>
      </c>
    </row>
    <row r="181" spans="1:3" ht="16">
      <c r="A181" s="17" t="s">
        <v>1529</v>
      </c>
      <c r="B181" s="14" t="s">
        <v>727</v>
      </c>
      <c r="C181" t="s">
        <v>2068</v>
      </c>
    </row>
    <row r="182" spans="1:3" ht="16">
      <c r="A182" s="17" t="s">
        <v>1393</v>
      </c>
      <c r="B182" s="14" t="s">
        <v>727</v>
      </c>
      <c r="C182" t="s">
        <v>2068</v>
      </c>
    </row>
    <row r="183" spans="1:3" ht="16">
      <c r="A183" s="17" t="s">
        <v>1547</v>
      </c>
      <c r="B183" s="14" t="s">
        <v>728</v>
      </c>
      <c r="C183" t="s">
        <v>2068</v>
      </c>
    </row>
    <row r="184" spans="1:3" ht="16">
      <c r="A184" s="17" t="s">
        <v>1503</v>
      </c>
      <c r="B184" s="14" t="s">
        <v>728</v>
      </c>
      <c r="C184" t="s">
        <v>2068</v>
      </c>
    </row>
    <row r="185" spans="1:3" ht="16">
      <c r="A185" s="17" t="s">
        <v>1364</v>
      </c>
      <c r="B185" s="14" t="s">
        <v>728</v>
      </c>
      <c r="C185" t="s">
        <v>2068</v>
      </c>
    </row>
    <row r="186" spans="1:3" ht="16">
      <c r="A186" s="17" t="s">
        <v>1453</v>
      </c>
      <c r="B186" s="14" t="s">
        <v>728</v>
      </c>
      <c r="C186" t="s">
        <v>2068</v>
      </c>
    </row>
    <row r="187" spans="1:3" ht="16">
      <c r="A187" s="17" t="s">
        <v>1541</v>
      </c>
      <c r="B187" s="14" t="s">
        <v>729</v>
      </c>
      <c r="C187" t="s">
        <v>2068</v>
      </c>
    </row>
    <row r="188" spans="1:3" ht="16">
      <c r="A188" s="17" t="s">
        <v>1479</v>
      </c>
      <c r="B188" s="14" t="s">
        <v>727</v>
      </c>
      <c r="C188" t="s">
        <v>2068</v>
      </c>
    </row>
    <row r="189" spans="1:3" ht="16">
      <c r="A189" s="17" t="s">
        <v>1396</v>
      </c>
      <c r="B189" s="14" t="s">
        <v>728</v>
      </c>
      <c r="C189" t="s">
        <v>2068</v>
      </c>
    </row>
    <row r="190" spans="1:3" ht="16">
      <c r="A190" s="17" t="s">
        <v>1579</v>
      </c>
      <c r="B190" s="14" t="s">
        <v>727</v>
      </c>
      <c r="C190" t="s">
        <v>2068</v>
      </c>
    </row>
    <row r="191" spans="1:3" ht="16">
      <c r="A191" s="17" t="s">
        <v>1523</v>
      </c>
      <c r="B191" s="14" t="s">
        <v>728</v>
      </c>
      <c r="C191" t="s">
        <v>2068</v>
      </c>
    </row>
    <row r="192" spans="1:3" ht="16">
      <c r="A192" s="17" t="s">
        <v>1457</v>
      </c>
      <c r="B192" s="14" t="s">
        <v>729</v>
      </c>
      <c r="C192" t="s">
        <v>2068</v>
      </c>
    </row>
    <row r="193" spans="1:3" ht="16">
      <c r="A193" s="17" t="s">
        <v>1413</v>
      </c>
      <c r="B193" s="14" t="s">
        <v>727</v>
      </c>
      <c r="C193" t="s">
        <v>2068</v>
      </c>
    </row>
    <row r="194" spans="1:3" ht="16">
      <c r="A194" s="17" t="s">
        <v>1377</v>
      </c>
      <c r="B194" s="14" t="s">
        <v>729</v>
      </c>
      <c r="C194" t="s">
        <v>2068</v>
      </c>
    </row>
    <row r="195" spans="1:3" ht="16">
      <c r="A195" s="17" t="s">
        <v>1577</v>
      </c>
      <c r="B195" s="14" t="s">
        <v>727</v>
      </c>
      <c r="C195" t="s">
        <v>2068</v>
      </c>
    </row>
    <row r="196" spans="1:3" ht="16">
      <c r="A196" s="17" t="s">
        <v>1325</v>
      </c>
      <c r="B196" s="14" t="s">
        <v>728</v>
      </c>
      <c r="C196" t="s">
        <v>2068</v>
      </c>
    </row>
    <row r="197" spans="1:3" ht="16">
      <c r="A197" s="17" t="s">
        <v>1606</v>
      </c>
      <c r="B197" s="14" t="s">
        <v>730</v>
      </c>
      <c r="C197" t="s">
        <v>2068</v>
      </c>
    </row>
    <row r="198" spans="1:3" ht="16">
      <c r="A198" s="17" t="s">
        <v>1407</v>
      </c>
      <c r="B198" s="14" t="s">
        <v>728</v>
      </c>
      <c r="C198" t="s">
        <v>2068</v>
      </c>
    </row>
    <row r="199" spans="1:3" ht="16">
      <c r="A199" s="17" t="s">
        <v>1383</v>
      </c>
      <c r="B199" s="14" t="s">
        <v>728</v>
      </c>
      <c r="C199" t="s">
        <v>2068</v>
      </c>
    </row>
    <row r="200" spans="1:3" ht="16">
      <c r="A200" s="17" t="s">
        <v>1468</v>
      </c>
      <c r="B200" s="14" t="s">
        <v>727</v>
      </c>
      <c r="C200" t="s">
        <v>2068</v>
      </c>
    </row>
    <row r="201" spans="1:3" ht="16">
      <c r="A201" s="17" t="s">
        <v>1373</v>
      </c>
      <c r="B201" s="14" t="s">
        <v>728</v>
      </c>
      <c r="C201" t="s">
        <v>2068</v>
      </c>
    </row>
    <row r="202" spans="1:3" ht="16">
      <c r="A202" s="17" t="s">
        <v>1521</v>
      </c>
      <c r="B202" s="14" t="s">
        <v>728</v>
      </c>
      <c r="C202" t="s">
        <v>2068</v>
      </c>
    </row>
    <row r="203" spans="1:3" ht="16">
      <c r="A203" s="17" t="s">
        <v>1375</v>
      </c>
      <c r="B203" s="14" t="s">
        <v>727</v>
      </c>
      <c r="C203" t="s">
        <v>2068</v>
      </c>
    </row>
    <row r="204" spans="1:3" ht="16">
      <c r="A204" s="17" t="s">
        <v>1593</v>
      </c>
      <c r="B204" s="14" t="s">
        <v>727</v>
      </c>
      <c r="C204" t="s">
        <v>2068</v>
      </c>
    </row>
    <row r="205" spans="1:3" ht="16">
      <c r="A205" s="17" t="s">
        <v>1564</v>
      </c>
      <c r="B205" s="14" t="s">
        <v>727</v>
      </c>
      <c r="C205" t="s">
        <v>2068</v>
      </c>
    </row>
    <row r="206" spans="1:3" ht="16">
      <c r="A206" s="17" t="s">
        <v>1527</v>
      </c>
      <c r="B206" s="14" t="s">
        <v>727</v>
      </c>
      <c r="C206" t="s">
        <v>2068</v>
      </c>
    </row>
    <row r="207" spans="1:3" ht="16">
      <c r="A207" s="17" t="s">
        <v>1352</v>
      </c>
      <c r="B207" s="14" t="s">
        <v>731</v>
      </c>
      <c r="C207" t="s">
        <v>2068</v>
      </c>
    </row>
    <row r="208" spans="1:3" ht="16">
      <c r="A208" s="17" t="s">
        <v>1379</v>
      </c>
      <c r="B208" s="14" t="s">
        <v>728</v>
      </c>
      <c r="C208" t="s">
        <v>2068</v>
      </c>
    </row>
    <row r="209" spans="1:3" ht="16">
      <c r="A209" s="17" t="s">
        <v>1499</v>
      </c>
      <c r="B209" s="14" t="s">
        <v>729</v>
      </c>
      <c r="C209" t="s">
        <v>2068</v>
      </c>
    </row>
    <row r="210" spans="1:3" ht="16">
      <c r="A210" s="17" t="s">
        <v>1513</v>
      </c>
      <c r="B210" s="14" t="s">
        <v>731</v>
      </c>
      <c r="C210" t="s">
        <v>2068</v>
      </c>
    </row>
    <row r="211" spans="1:3" ht="16">
      <c r="A211" s="17" t="s">
        <v>1314</v>
      </c>
      <c r="B211" s="14" t="s">
        <v>727</v>
      </c>
      <c r="C211" t="s">
        <v>2068</v>
      </c>
    </row>
    <row r="212" spans="1:3" ht="16">
      <c r="A212" s="17" t="s">
        <v>1460</v>
      </c>
      <c r="B212" s="14" t="s">
        <v>727</v>
      </c>
      <c r="C212" t="s">
        <v>2068</v>
      </c>
    </row>
    <row r="213" spans="1:3" ht="16">
      <c r="A213" s="17" t="s">
        <v>1336</v>
      </c>
      <c r="B213" s="14" t="s">
        <v>731</v>
      </c>
      <c r="C213" t="s">
        <v>2068</v>
      </c>
    </row>
    <row r="214" spans="1:3" ht="16">
      <c r="A214" s="17" t="s">
        <v>1451</v>
      </c>
      <c r="B214" s="14" t="s">
        <v>727</v>
      </c>
      <c r="C214" t="s">
        <v>2068</v>
      </c>
    </row>
    <row r="215" spans="1:3" ht="16">
      <c r="A215" s="17" t="s">
        <v>1429</v>
      </c>
      <c r="B215" s="14" t="s">
        <v>730</v>
      </c>
      <c r="C215" t="s">
        <v>2068</v>
      </c>
    </row>
    <row r="216" spans="1:3" ht="16">
      <c r="A216" s="17" t="s">
        <v>1447</v>
      </c>
      <c r="B216" s="14" t="s">
        <v>730</v>
      </c>
      <c r="C216" t="s">
        <v>2068</v>
      </c>
    </row>
    <row r="217" spans="1:3" ht="16">
      <c r="A217" s="17" t="s">
        <v>1343</v>
      </c>
      <c r="B217" s="14" t="s">
        <v>727</v>
      </c>
      <c r="C217" t="s">
        <v>2068</v>
      </c>
    </row>
    <row r="218" spans="1:3" ht="16">
      <c r="A218" s="17" t="s">
        <v>1435</v>
      </c>
      <c r="B218" s="14" t="s">
        <v>728</v>
      </c>
      <c r="C218" t="s">
        <v>2068</v>
      </c>
    </row>
    <row r="219" spans="1:3" ht="16">
      <c r="A219" s="17" t="s">
        <v>1511</v>
      </c>
      <c r="B219" s="14" t="s">
        <v>730</v>
      </c>
      <c r="C219" t="s">
        <v>2068</v>
      </c>
    </row>
    <row r="220" spans="1:3" ht="16">
      <c r="A220" s="17" t="s">
        <v>1464</v>
      </c>
      <c r="B220" s="14" t="s">
        <v>728</v>
      </c>
      <c r="C220" t="s">
        <v>2068</v>
      </c>
    </row>
    <row r="221" spans="1:3" ht="16">
      <c r="A221" s="17" t="s">
        <v>1558</v>
      </c>
      <c r="B221" s="14" t="s">
        <v>728</v>
      </c>
      <c r="C221" t="s">
        <v>2068</v>
      </c>
    </row>
    <row r="222" spans="1:3" ht="16">
      <c r="A222" s="17" t="s">
        <v>1613</v>
      </c>
      <c r="B222" s="14" t="s">
        <v>730</v>
      </c>
      <c r="C222" t="s">
        <v>2068</v>
      </c>
    </row>
    <row r="223" spans="1:3" ht="16">
      <c r="A223" s="17" t="s">
        <v>1391</v>
      </c>
      <c r="B223" s="14" t="s">
        <v>727</v>
      </c>
      <c r="C223" t="s">
        <v>2068</v>
      </c>
    </row>
    <row r="224" spans="1:3" ht="16">
      <c r="A224" s="17" t="s">
        <v>1481</v>
      </c>
      <c r="B224" s="14" t="s">
        <v>727</v>
      </c>
      <c r="C224" t="s">
        <v>2068</v>
      </c>
    </row>
    <row r="225" spans="1:3" ht="16">
      <c r="A225" s="17" t="s">
        <v>1505</v>
      </c>
      <c r="B225" s="14" t="s">
        <v>728</v>
      </c>
      <c r="C225" t="s">
        <v>2068</v>
      </c>
    </row>
    <row r="226" spans="1:3" ht="16">
      <c r="A226" s="17" t="s">
        <v>1405</v>
      </c>
      <c r="B226" s="14" t="s">
        <v>730</v>
      </c>
      <c r="C226" t="s">
        <v>2068</v>
      </c>
    </row>
    <row r="227" spans="1:3" ht="16">
      <c r="A227" s="17" t="s">
        <v>1611</v>
      </c>
      <c r="B227" s="14" t="s">
        <v>727</v>
      </c>
      <c r="C227" t="s">
        <v>2068</v>
      </c>
    </row>
    <row r="228" spans="1:3" ht="16">
      <c r="A228" s="17" t="s">
        <v>1333</v>
      </c>
      <c r="B228" s="14" t="s">
        <v>727</v>
      </c>
      <c r="C228" t="s">
        <v>2068</v>
      </c>
    </row>
    <row r="229" spans="1:3" ht="16">
      <c r="A229" s="17" t="s">
        <v>1385</v>
      </c>
      <c r="B229" s="14" t="s">
        <v>729</v>
      </c>
      <c r="C229" t="s">
        <v>2068</v>
      </c>
    </row>
    <row r="230" spans="1:3" ht="16">
      <c r="A230" s="17" t="s">
        <v>1519</v>
      </c>
      <c r="B230" s="14" t="s">
        <v>727</v>
      </c>
      <c r="C230" t="s">
        <v>2068</v>
      </c>
    </row>
    <row r="231" spans="1:3" ht="16">
      <c r="A231" s="17" t="s">
        <v>1534</v>
      </c>
      <c r="B231" s="14" t="s">
        <v>728</v>
      </c>
      <c r="C231" t="s">
        <v>2068</v>
      </c>
    </row>
    <row r="232" spans="1:3" ht="16">
      <c r="A232" s="17" t="s">
        <v>1416</v>
      </c>
      <c r="B232" s="14" t="s">
        <v>728</v>
      </c>
      <c r="C232" t="s">
        <v>2068</v>
      </c>
    </row>
    <row r="233" spans="1:3" ht="16">
      <c r="A233" s="17" t="s">
        <v>1581</v>
      </c>
      <c r="B233" s="14" t="s">
        <v>728</v>
      </c>
      <c r="C233" t="s">
        <v>2068</v>
      </c>
    </row>
    <row r="234" spans="1:3" ht="16">
      <c r="A234" s="17" t="s">
        <v>1433</v>
      </c>
      <c r="B234" s="14" t="s">
        <v>727</v>
      </c>
      <c r="C234" t="s">
        <v>2068</v>
      </c>
    </row>
    <row r="235" spans="1:3" ht="16">
      <c r="A235" s="17" t="s">
        <v>1348</v>
      </c>
      <c r="B235" s="14" t="s">
        <v>728</v>
      </c>
      <c r="C235" t="s">
        <v>2068</v>
      </c>
    </row>
    <row r="236" spans="1:3" ht="16">
      <c r="A236" s="17" t="s">
        <v>1501</v>
      </c>
      <c r="B236" s="14" t="s">
        <v>727</v>
      </c>
      <c r="C236" t="s">
        <v>2068</v>
      </c>
    </row>
    <row r="237" spans="1:3" ht="16">
      <c r="A237" s="17" t="s">
        <v>1600</v>
      </c>
      <c r="B237" s="14" t="s">
        <v>727</v>
      </c>
      <c r="C237" t="s">
        <v>2068</v>
      </c>
    </row>
    <row r="238" spans="1:3" ht="16">
      <c r="A238" s="17" t="s">
        <v>1487</v>
      </c>
      <c r="B238" s="14" t="s">
        <v>727</v>
      </c>
      <c r="C238" t="s">
        <v>2068</v>
      </c>
    </row>
    <row r="239" spans="1:3" ht="16">
      <c r="A239" s="17" t="s">
        <v>1615</v>
      </c>
      <c r="B239" s="14" t="s">
        <v>728</v>
      </c>
      <c r="C239" t="s">
        <v>2068</v>
      </c>
    </row>
    <row r="240" spans="1:3" ht="16">
      <c r="A240" s="17" t="s">
        <v>1619</v>
      </c>
      <c r="B240" s="14" t="s">
        <v>727</v>
      </c>
      <c r="C240" t="s">
        <v>2068</v>
      </c>
    </row>
    <row r="241" spans="1:3" ht="16">
      <c r="A241" s="17" t="s">
        <v>1545</v>
      </c>
      <c r="B241" s="14" t="s">
        <v>727</v>
      </c>
      <c r="C241" t="s">
        <v>2068</v>
      </c>
    </row>
    <row r="242" spans="1:3" ht="16">
      <c r="A242" s="17" t="s">
        <v>1617</v>
      </c>
      <c r="B242" s="14" t="s">
        <v>728</v>
      </c>
      <c r="C242" t="s">
        <v>2068</v>
      </c>
    </row>
    <row r="243" spans="1:3" ht="16">
      <c r="A243" s="17" t="s">
        <v>1495</v>
      </c>
      <c r="B243" s="14" t="s">
        <v>730</v>
      </c>
      <c r="C243" t="s">
        <v>2068</v>
      </c>
    </row>
    <row r="244" spans="1:3" ht="16">
      <c r="A244" s="17" t="s">
        <v>1350</v>
      </c>
      <c r="B244" s="14" t="s">
        <v>728</v>
      </c>
      <c r="C244" t="s">
        <v>2068</v>
      </c>
    </row>
    <row r="245" spans="1:3" ht="16">
      <c r="A245" s="17" t="s">
        <v>1587</v>
      </c>
      <c r="B245" s="14" t="s">
        <v>730</v>
      </c>
      <c r="C245" t="s">
        <v>2068</v>
      </c>
    </row>
    <row r="246" spans="1:3" ht="16">
      <c r="A246" s="17" t="s">
        <v>1536</v>
      </c>
      <c r="B246" s="14" t="s">
        <v>729</v>
      </c>
      <c r="C246" t="s">
        <v>2068</v>
      </c>
    </row>
    <row r="247" spans="1:3" ht="16">
      <c r="A247" s="17" t="s">
        <v>1422</v>
      </c>
      <c r="B247" s="14" t="s">
        <v>727</v>
      </c>
      <c r="C247" t="s">
        <v>2068</v>
      </c>
    </row>
    <row r="248" spans="1:3" ht="16">
      <c r="A248" s="17" t="s">
        <v>1609</v>
      </c>
      <c r="B248" s="14" t="s">
        <v>727</v>
      </c>
      <c r="C248" t="s">
        <v>2068</v>
      </c>
    </row>
    <row r="249" spans="1:3" ht="16">
      <c r="A249" s="17" t="s">
        <v>1411</v>
      </c>
      <c r="B249" s="14" t="s">
        <v>727</v>
      </c>
      <c r="C249" t="s">
        <v>2068</v>
      </c>
    </row>
    <row r="250" spans="1:3" ht="16">
      <c r="A250" s="17" t="s">
        <v>1566</v>
      </c>
      <c r="B250" s="14" t="s">
        <v>727</v>
      </c>
      <c r="C250" t="s">
        <v>2068</v>
      </c>
    </row>
    <row r="251" spans="1:3" ht="16">
      <c r="A251" s="17" t="s">
        <v>1317</v>
      </c>
      <c r="B251" s="14" t="s">
        <v>728</v>
      </c>
      <c r="C251" t="s">
        <v>2068</v>
      </c>
    </row>
    <row r="252" spans="1:3" ht="16">
      <c r="A252" s="17" t="s">
        <v>1398</v>
      </c>
      <c r="B252" s="14" t="s">
        <v>728</v>
      </c>
      <c r="C252" t="s">
        <v>2068</v>
      </c>
    </row>
    <row r="253" spans="1:3" ht="16">
      <c r="A253" s="17" t="s">
        <v>1387</v>
      </c>
      <c r="B253" s="14" t="s">
        <v>730</v>
      </c>
      <c r="C253" t="s">
        <v>2068</v>
      </c>
    </row>
    <row r="254" spans="1:3" ht="16">
      <c r="A254" s="17" t="s">
        <v>1621</v>
      </c>
      <c r="B254" s="14" t="s">
        <v>730</v>
      </c>
      <c r="C254" t="s">
        <v>2068</v>
      </c>
    </row>
    <row r="255" spans="1:3" ht="16">
      <c r="A255" s="17" t="s">
        <v>1455</v>
      </c>
      <c r="B255" s="14" t="s">
        <v>727</v>
      </c>
      <c r="C255" t="s">
        <v>2068</v>
      </c>
    </row>
    <row r="256" spans="1:3" ht="16">
      <c r="A256" s="17" t="s">
        <v>1525</v>
      </c>
      <c r="B256" s="14" t="s">
        <v>727</v>
      </c>
      <c r="C256" t="s">
        <v>2068</v>
      </c>
    </row>
    <row r="257" spans="1:3" ht="16">
      <c r="A257" s="17" t="s">
        <v>1604</v>
      </c>
      <c r="B257" s="14" t="s">
        <v>728</v>
      </c>
      <c r="C257" t="s">
        <v>2068</v>
      </c>
    </row>
    <row r="258" spans="1:3" ht="16">
      <c r="A258" s="17" t="s">
        <v>1400</v>
      </c>
      <c r="B258" s="14" t="s">
        <v>727</v>
      </c>
      <c r="C258" t="s">
        <v>2068</v>
      </c>
    </row>
    <row r="259" spans="1:3" ht="16">
      <c r="A259" s="17" t="s">
        <v>1339</v>
      </c>
      <c r="B259" s="14" t="s">
        <v>730</v>
      </c>
      <c r="C259" t="s">
        <v>2068</v>
      </c>
    </row>
    <row r="260" spans="1:3" ht="16">
      <c r="A260" s="17" t="s">
        <v>1560</v>
      </c>
      <c r="B260" s="14" t="s">
        <v>727</v>
      </c>
      <c r="C260" t="s">
        <v>2068</v>
      </c>
    </row>
    <row r="261" spans="1:3" ht="16">
      <c r="A261" s="17" t="s">
        <v>1368</v>
      </c>
      <c r="B261" s="14" t="s">
        <v>730</v>
      </c>
      <c r="C261" t="s">
        <v>2068</v>
      </c>
    </row>
    <row r="262" spans="1:3" ht="16">
      <c r="A262" s="17" t="s">
        <v>1449</v>
      </c>
      <c r="B262" s="14" t="s">
        <v>728</v>
      </c>
      <c r="C262" t="s">
        <v>2068</v>
      </c>
    </row>
    <row r="263" spans="1:3" ht="16">
      <c r="A263" s="17" t="s">
        <v>1555</v>
      </c>
      <c r="B263" s="14" t="s">
        <v>727</v>
      </c>
      <c r="C263" t="s">
        <v>2068</v>
      </c>
    </row>
    <row r="264" spans="1:3" ht="16">
      <c r="A264" s="17" t="s">
        <v>1598</v>
      </c>
      <c r="B264" s="14" t="s">
        <v>728</v>
      </c>
      <c r="C264" t="s">
        <v>2068</v>
      </c>
    </row>
    <row r="265" spans="1:3" ht="16">
      <c r="A265" s="17" t="s">
        <v>1497</v>
      </c>
      <c r="B265" s="14" t="s">
        <v>727</v>
      </c>
      <c r="C265" t="s">
        <v>2068</v>
      </c>
    </row>
    <row r="266" spans="1:3" ht="16">
      <c r="A266" s="17" t="s">
        <v>1570</v>
      </c>
      <c r="B266" s="14" t="s">
        <v>728</v>
      </c>
      <c r="C266" t="s">
        <v>2068</v>
      </c>
    </row>
    <row r="267" spans="1:3" ht="16">
      <c r="A267" s="17" t="s">
        <v>1473</v>
      </c>
      <c r="B267" s="14" t="s">
        <v>728</v>
      </c>
      <c r="C267" t="s">
        <v>2068</v>
      </c>
    </row>
    <row r="268" spans="1:3" ht="16">
      <c r="A268" s="17" t="s">
        <v>1371</v>
      </c>
      <c r="B268" s="14" t="s">
        <v>727</v>
      </c>
      <c r="C268" t="s">
        <v>2068</v>
      </c>
    </row>
    <row r="269" spans="1:3" ht="16">
      <c r="A269" s="17" t="s">
        <v>1424</v>
      </c>
      <c r="B269" s="14" t="s">
        <v>727</v>
      </c>
      <c r="C269" t="s">
        <v>2068</v>
      </c>
    </row>
    <row r="270" spans="1:3" ht="16">
      <c r="A270" s="17" t="s">
        <v>1532</v>
      </c>
      <c r="B270" s="14" t="s">
        <v>730</v>
      </c>
      <c r="C270" t="s">
        <v>2068</v>
      </c>
    </row>
    <row r="271" spans="1:3" ht="16">
      <c r="A271" s="17" t="s">
        <v>1341</v>
      </c>
      <c r="B271" s="14" t="s">
        <v>728</v>
      </c>
      <c r="C271" t="s">
        <v>2068</v>
      </c>
    </row>
    <row r="272" spans="1:3" ht="16">
      <c r="A272" s="17" t="s">
        <v>1507</v>
      </c>
      <c r="B272" s="14" t="s">
        <v>728</v>
      </c>
      <c r="C272" t="s">
        <v>2068</v>
      </c>
    </row>
    <row r="273" spans="1:3" ht="16">
      <c r="A273" s="17" t="s">
        <v>1357</v>
      </c>
      <c r="B273" s="14" t="s">
        <v>727</v>
      </c>
      <c r="C273" t="s">
        <v>2068</v>
      </c>
    </row>
    <row r="274" spans="1:3" ht="16">
      <c r="A274" s="17" t="s">
        <v>1489</v>
      </c>
      <c r="B274" s="14" t="s">
        <v>728</v>
      </c>
      <c r="C274" t="s">
        <v>2068</v>
      </c>
    </row>
    <row r="275" spans="1:3" ht="16">
      <c r="A275" s="17" t="s">
        <v>1346</v>
      </c>
      <c r="B275" s="14" t="s">
        <v>727</v>
      </c>
      <c r="C275" t="s">
        <v>2068</v>
      </c>
    </row>
    <row r="276" spans="1:3" ht="16">
      <c r="A276" s="17" t="s">
        <v>1568</v>
      </c>
      <c r="B276" s="14" t="s">
        <v>730</v>
      </c>
      <c r="C276" t="s">
        <v>2068</v>
      </c>
    </row>
    <row r="277" spans="1:3" ht="16">
      <c r="A277" s="17" t="s">
        <v>1517</v>
      </c>
      <c r="B277" s="14" t="s">
        <v>729</v>
      </c>
      <c r="C277" t="s">
        <v>2068</v>
      </c>
    </row>
    <row r="278" spans="1:3" ht="16">
      <c r="A278" s="17" t="s">
        <v>1427</v>
      </c>
      <c r="B278" s="14" t="s">
        <v>728</v>
      </c>
      <c r="C278" t="s">
        <v>2068</v>
      </c>
    </row>
    <row r="279" spans="1:3" ht="16">
      <c r="A279" s="17" t="s">
        <v>1359</v>
      </c>
      <c r="B279" s="14" t="s">
        <v>728</v>
      </c>
      <c r="C279" t="s">
        <v>2068</v>
      </c>
    </row>
    <row r="280" spans="1:3" ht="16">
      <c r="A280" s="17" t="s">
        <v>1381</v>
      </c>
      <c r="B280" s="14" t="s">
        <v>727</v>
      </c>
      <c r="C280" t="s">
        <v>2068</v>
      </c>
    </row>
    <row r="281" spans="1:3" ht="16">
      <c r="A281" s="17" t="s">
        <v>1493</v>
      </c>
      <c r="B281" s="14" t="s">
        <v>728</v>
      </c>
      <c r="C281" t="s">
        <v>2068</v>
      </c>
    </row>
    <row r="282" spans="1:3" ht="16">
      <c r="A282" s="17" t="s">
        <v>1442</v>
      </c>
      <c r="B282" s="14" t="s">
        <v>727</v>
      </c>
      <c r="C282" t="s">
        <v>2068</v>
      </c>
    </row>
    <row r="283" spans="1:3" ht="16">
      <c r="A283" s="17" t="s">
        <v>1491</v>
      </c>
      <c r="B283" s="14" t="s">
        <v>727</v>
      </c>
      <c r="C283" t="s">
        <v>2068</v>
      </c>
    </row>
    <row r="284" spans="1:3" ht="16">
      <c r="A284" s="17" t="s">
        <v>1319</v>
      </c>
      <c r="B284" s="14" t="s">
        <v>729</v>
      </c>
      <c r="C284" t="s">
        <v>2068</v>
      </c>
    </row>
    <row r="285" spans="1:3" ht="16">
      <c r="A285" s="17" t="s">
        <v>1389</v>
      </c>
      <c r="B285" s="14" t="s">
        <v>728</v>
      </c>
      <c r="C285" t="s">
        <v>2068</v>
      </c>
    </row>
    <row r="286" spans="1:3" ht="16">
      <c r="A286" s="17" t="s">
        <v>1466</v>
      </c>
      <c r="B286" s="14" t="s">
        <v>728</v>
      </c>
      <c r="C286" t="s">
        <v>2068</v>
      </c>
    </row>
    <row r="287" spans="1:3" ht="16">
      <c r="A287" s="17" t="s">
        <v>1403</v>
      </c>
      <c r="B287" s="14" t="s">
        <v>727</v>
      </c>
      <c r="C287" t="s">
        <v>2068</v>
      </c>
    </row>
    <row r="288" spans="1:3" ht="16">
      <c r="A288" s="17" t="s">
        <v>1485</v>
      </c>
      <c r="B288" s="14" t="s">
        <v>729</v>
      </c>
      <c r="C288" t="s">
        <v>2068</v>
      </c>
    </row>
    <row r="289" spans="1:3" ht="16">
      <c r="A289" s="17" t="s">
        <v>1329</v>
      </c>
      <c r="B289" s="14" t="s">
        <v>728</v>
      </c>
      <c r="C289" t="s">
        <v>2068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4D6D-B704-3D49-B108-B2A9505A9AC5}">
  <dimension ref="A1:B5"/>
  <sheetViews>
    <sheetView workbookViewId="0">
      <selection activeCell="H43" sqref="H43"/>
    </sheetView>
  </sheetViews>
  <sheetFormatPr baseColWidth="10" defaultRowHeight="15"/>
  <cols>
    <col min="1" max="1" width="29.1640625" customWidth="1"/>
  </cols>
  <sheetData>
    <row r="1" spans="1:2">
      <c r="A1" t="s">
        <v>2081</v>
      </c>
      <c r="B1" t="s">
        <v>730</v>
      </c>
    </row>
    <row r="2" spans="1:2">
      <c r="A2" t="s">
        <v>2080</v>
      </c>
      <c r="B2" t="s">
        <v>727</v>
      </c>
    </row>
    <row r="3" spans="1:2">
      <c r="A3" t="s">
        <v>2082</v>
      </c>
      <c r="B3" t="s">
        <v>728</v>
      </c>
    </row>
    <row r="4" spans="1:2">
      <c r="A4" t="s">
        <v>2083</v>
      </c>
      <c r="B4" t="s">
        <v>729</v>
      </c>
    </row>
    <row r="5" spans="1:2">
      <c r="A5" t="s">
        <v>2084</v>
      </c>
      <c r="B5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Calcs</vt:lpstr>
      <vt:lpstr>Hyb Layout</vt:lpstr>
      <vt:lpstr>BarcodetoCO</vt:lpstr>
      <vt:lpstr>GUID</vt:lpstr>
      <vt:lpstr>manifestA</vt:lpstr>
      <vt:lpstr>manifestB</vt:lpstr>
      <vt:lpstr>DiseaseDes</vt:lpstr>
      <vt:lpstr>params</vt:lpstr>
      <vt:lpstr>diseaselkup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Allwright</cp:lastModifiedBy>
  <dcterms:created xsi:type="dcterms:W3CDTF">2018-12-04T21:45:10Z</dcterms:created>
  <dcterms:modified xsi:type="dcterms:W3CDTF">2020-01-24T07:35:21Z</dcterms:modified>
</cp:coreProperties>
</file>