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3F915B61-A92B-4988-9773-5EE8D7FEC5B2}" xr6:coauthVersionLast="33" xr6:coauthVersionMax="33" xr10:uidLastSave="{00000000-0000-0000-0000-000000000000}"/>
  <bookViews>
    <workbookView xWindow="0" yWindow="0" windowWidth="22260" windowHeight="12645" firstSheet="3" activeTab="6" xr2:uid="{00000000-000D-0000-FFFF-FFFF00000000}"/>
  </bookViews>
  <sheets>
    <sheet name="TrialRuns" sheetId="12" r:id="rId1"/>
    <sheet name="bundles1" sheetId="14" r:id="rId2"/>
    <sheet name="bundles2" sheetId="15" r:id="rId3"/>
    <sheet name="bundles3" sheetId="17" r:id="rId4"/>
    <sheet name="bundles4" sheetId="20" r:id="rId5"/>
    <sheet name="bundles5" sheetId="21" r:id="rId6"/>
    <sheet name="bundles6" sheetId="22" r:id="rId7"/>
    <sheet name="nthRoot3" sheetId="1" r:id="rId8"/>
    <sheet name="nthRoot3-2" sheetId="18" r:id="rId9"/>
    <sheet name="nthRoot4" sheetId="2" r:id="rId10"/>
    <sheet name="nthRoot4-2" sheetId="11" r:id="rId11"/>
    <sheet name="nthRoot5-1" sheetId="19" r:id="rId12"/>
    <sheet name="nthRoot2-4" sheetId="10" r:id="rId13"/>
    <sheet name="nthRoot9" sheetId="3" r:id="rId14"/>
    <sheet name="nthRoot9-2" sheetId="4" r:id="rId15"/>
    <sheet name="precision-1" sheetId="5" r:id="rId16"/>
    <sheet name="precision-2" sheetId="6" r:id="rId17"/>
    <sheet name="precision-3" sheetId="7" r:id="rId18"/>
    <sheet name="precision-4" sheetId="8" r:id="rId19"/>
    <sheet name="precision-5" sheetId="9" r:id="rId20"/>
    <sheet name="precision-6" sheetId="13" r:id="rId2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2" l="1"/>
  <c r="F25" i="22"/>
  <c r="C25" i="22"/>
  <c r="I23" i="22"/>
  <c r="F23" i="22"/>
  <c r="C23" i="22"/>
  <c r="C21" i="22" s="1"/>
  <c r="I21" i="22"/>
  <c r="F21" i="22"/>
  <c r="L17" i="22"/>
  <c r="I17" i="22"/>
  <c r="F17" i="22"/>
  <c r="C17" i="22"/>
  <c r="L15" i="22"/>
  <c r="L13" i="22" s="1"/>
  <c r="I15" i="22"/>
  <c r="I13" i="22" s="1"/>
  <c r="F15" i="22"/>
  <c r="F13" i="22" s="1"/>
  <c r="C15" i="22"/>
  <c r="C13" i="22"/>
  <c r="L17" i="21"/>
  <c r="I17" i="21"/>
  <c r="F17" i="21"/>
  <c r="C17" i="21"/>
  <c r="I23" i="21"/>
  <c r="I21" i="21" s="1"/>
  <c r="F23" i="21"/>
  <c r="F21" i="21" s="1"/>
  <c r="C23" i="21"/>
  <c r="C21" i="21" s="1"/>
  <c r="L13" i="21"/>
  <c r="I13" i="21"/>
  <c r="F13" i="21"/>
  <c r="C13" i="21"/>
  <c r="L15" i="21"/>
  <c r="I15" i="21"/>
  <c r="F15" i="21"/>
  <c r="C15" i="21"/>
  <c r="I21" i="20"/>
  <c r="I23" i="20"/>
  <c r="I24" i="20" s="1"/>
  <c r="I13" i="20"/>
  <c r="I15" i="20"/>
  <c r="I16" i="20" s="1"/>
  <c r="F21" i="20"/>
  <c r="F23" i="20"/>
  <c r="F24" i="20" s="1"/>
  <c r="C21" i="20" l="1"/>
  <c r="C24" i="20"/>
  <c r="C23" i="20"/>
  <c r="F16" i="20"/>
  <c r="C16" i="20"/>
  <c r="F15" i="20"/>
  <c r="C15" i="20"/>
  <c r="C13" i="20" l="1"/>
  <c r="F13" i="20"/>
  <c r="D20" i="19"/>
  <c r="T20" i="19"/>
  <c r="T81" i="19"/>
  <c r="T82" i="19" s="1"/>
  <c r="T83" i="19" s="1"/>
  <c r="T84" i="19" s="1"/>
  <c r="D84" i="19" s="1"/>
  <c r="T73" i="19"/>
  <c r="T74" i="19" s="1"/>
  <c r="T75" i="19" s="1"/>
  <c r="T76" i="19" s="1"/>
  <c r="D76" i="19" s="1"/>
  <c r="T66" i="19"/>
  <c r="T67" i="19" s="1"/>
  <c r="T65" i="19"/>
  <c r="T59" i="19"/>
  <c r="T60" i="19" s="1"/>
  <c r="T61" i="19" s="1"/>
  <c r="T62" i="19" s="1"/>
  <c r="D62" i="19" s="1"/>
  <c r="T38" i="19"/>
  <c r="T39" i="19" s="1"/>
  <c r="T40" i="19" s="1"/>
  <c r="T41" i="19" s="1"/>
  <c r="D41" i="19" s="1"/>
  <c r="T30" i="19"/>
  <c r="T31" i="19" s="1"/>
  <c r="T32" i="19" s="1"/>
  <c r="T33" i="19" s="1"/>
  <c r="D33" i="19" s="1"/>
  <c r="T24" i="19"/>
  <c r="T25" i="19" s="1"/>
  <c r="T26" i="19" s="1"/>
  <c r="T27" i="19" s="1"/>
  <c r="D27" i="19" s="1"/>
  <c r="T16" i="19"/>
  <c r="T17" i="19" s="1"/>
  <c r="T18" i="19" s="1"/>
  <c r="T19" i="19" s="1"/>
  <c r="D19" i="19" s="1"/>
  <c r="T63" i="18" l="1"/>
  <c r="T79" i="18"/>
  <c r="T80" i="18" s="1"/>
  <c r="T81" i="18" s="1"/>
  <c r="T82" i="18" s="1"/>
  <c r="D82" i="18" s="1"/>
  <c r="T71" i="18"/>
  <c r="T72" i="18" s="1"/>
  <c r="T73" i="18" s="1"/>
  <c r="T74" i="18" s="1"/>
  <c r="D74" i="18" s="1"/>
  <c r="T64" i="18"/>
  <c r="T65" i="18" s="1"/>
  <c r="T57" i="18"/>
  <c r="T58" i="18" s="1"/>
  <c r="T59" i="18" s="1"/>
  <c r="T60" i="18" s="1"/>
  <c r="D60" i="18" s="1"/>
  <c r="T36" i="18"/>
  <c r="T37" i="18" s="1"/>
  <c r="T38" i="18" s="1"/>
  <c r="T39" i="18" s="1"/>
  <c r="D39" i="18" s="1"/>
  <c r="T28" i="18"/>
  <c r="T29" i="18" s="1"/>
  <c r="T30" i="18" s="1"/>
  <c r="T31" i="18" s="1"/>
  <c r="D31" i="18" s="1"/>
  <c r="T22" i="18"/>
  <c r="T23" i="18" s="1"/>
  <c r="T24" i="18" s="1"/>
  <c r="T25" i="18" s="1"/>
  <c r="D25" i="18" s="1"/>
  <c r="D19" i="18"/>
  <c r="T19" i="18"/>
  <c r="T18" i="18"/>
  <c r="T17" i="18"/>
  <c r="T16" i="18"/>
  <c r="S129" i="15" l="1"/>
  <c r="T129" i="15" s="1"/>
  <c r="U129" i="15" s="1"/>
  <c r="R108" i="15"/>
  <c r="Q108" i="15"/>
  <c r="S108" i="15" s="1"/>
  <c r="T108" i="15" s="1"/>
  <c r="AA88" i="15"/>
  <c r="Y87" i="15"/>
  <c r="T66" i="15"/>
  <c r="S24" i="15"/>
  <c r="R24" i="15"/>
  <c r="S4" i="15"/>
  <c r="S66" i="15"/>
  <c r="R44" i="15"/>
  <c r="S44" i="15" s="1"/>
  <c r="Q44" i="15"/>
  <c r="Q24" i="15"/>
  <c r="Q4" i="15"/>
  <c r="R4" i="15"/>
  <c r="Z87" i="15" l="1"/>
  <c r="AA87" i="15" s="1"/>
  <c r="AB87" i="15" s="1"/>
  <c r="U66" i="15"/>
  <c r="T44" i="15"/>
  <c r="T24" i="15"/>
  <c r="T4" i="15"/>
  <c r="T117" i="14"/>
  <c r="U117" i="14" s="1"/>
  <c r="T103" i="14"/>
  <c r="U103" i="14"/>
  <c r="X141" i="14" l="1"/>
  <c r="K19" i="12" l="1"/>
  <c r="I19" i="12"/>
  <c r="H19" i="12"/>
  <c r="J19" i="12" s="1"/>
  <c r="L19" i="12" s="1"/>
  <c r="K18" i="12"/>
  <c r="L18" i="12" s="1"/>
  <c r="J18" i="12"/>
  <c r="I18" i="12"/>
  <c r="H18" i="12"/>
  <c r="K17" i="12"/>
  <c r="L17" i="12" s="1"/>
  <c r="I17" i="12"/>
  <c r="H17" i="12"/>
  <c r="J17" i="12" s="1"/>
  <c r="K16" i="12"/>
  <c r="I16" i="12"/>
  <c r="H16" i="12"/>
  <c r="J16" i="12" s="1"/>
  <c r="K15" i="12"/>
  <c r="I15" i="12"/>
  <c r="H15" i="12"/>
  <c r="J15" i="12" s="1"/>
  <c r="K14" i="12"/>
  <c r="L14" i="12" s="1"/>
  <c r="J14" i="12"/>
  <c r="I14" i="12"/>
  <c r="H14" i="12"/>
  <c r="K13" i="12"/>
  <c r="L13" i="12" s="1"/>
  <c r="J13" i="12"/>
  <c r="I13" i="12"/>
  <c r="H13" i="12"/>
  <c r="K12" i="12"/>
  <c r="I12" i="12"/>
  <c r="H12" i="12"/>
  <c r="J12" i="12" s="1"/>
  <c r="L12" i="12" s="1"/>
  <c r="K11" i="12"/>
  <c r="I11" i="12"/>
  <c r="H11" i="12"/>
  <c r="J11" i="12" s="1"/>
  <c r="L11" i="12" s="1"/>
  <c r="K10" i="12"/>
  <c r="I10" i="12"/>
  <c r="J10" i="12" s="1"/>
  <c r="H10" i="12"/>
  <c r="K9" i="12"/>
  <c r="I9" i="12"/>
  <c r="H9" i="12"/>
  <c r="J9" i="12" s="1"/>
  <c r="K8" i="12"/>
  <c r="L8" i="12" s="1"/>
  <c r="I8" i="12"/>
  <c r="H8" i="12"/>
  <c r="J8" i="12" s="1"/>
  <c r="K7" i="12"/>
  <c r="L7" i="12" s="1"/>
  <c r="I7" i="12"/>
  <c r="H7" i="12"/>
  <c r="J7" i="12" s="1"/>
  <c r="K6" i="12"/>
  <c r="J6" i="12"/>
  <c r="L6" i="12" s="1"/>
  <c r="I6" i="12"/>
  <c r="H6" i="12"/>
  <c r="K5" i="12"/>
  <c r="L5" i="12" s="1"/>
  <c r="J5" i="12"/>
  <c r="I5" i="12"/>
  <c r="H5" i="12"/>
  <c r="L4" i="12"/>
  <c r="K4" i="12"/>
  <c r="J4" i="12"/>
  <c r="I4" i="12"/>
  <c r="H4" i="12"/>
  <c r="A5" i="12"/>
  <c r="P14" i="12"/>
  <c r="L10" i="12" l="1"/>
  <c r="L15" i="12"/>
  <c r="L16" i="12"/>
  <c r="L9" i="12"/>
  <c r="P9" i="12"/>
  <c r="P8" i="12"/>
  <c r="P7" i="12"/>
  <c r="P6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P19" i="12"/>
  <c r="P18" i="12"/>
  <c r="P17" i="12"/>
  <c r="P16" i="12"/>
  <c r="P12" i="12"/>
  <c r="P15" i="12"/>
  <c r="P13" i="12"/>
  <c r="P11" i="12"/>
  <c r="P10" i="12"/>
  <c r="P5" i="12"/>
  <c r="F14" i="13"/>
  <c r="P5" i="13"/>
  <c r="D14" i="11"/>
  <c r="D8" i="11"/>
  <c r="A17" i="12" l="1"/>
  <c r="A18" i="12" s="1"/>
  <c r="A19" i="12" s="1"/>
  <c r="C9" i="10"/>
  <c r="F13" i="9" l="1"/>
  <c r="P4" i="9"/>
  <c r="M6" i="5" l="1"/>
  <c r="C9" i="4" l="1"/>
  <c r="C14" i="3" l="1"/>
  <c r="C10" i="3"/>
  <c r="D14" i="2"/>
  <c r="D8" i="2"/>
  <c r="D25" i="1"/>
  <c r="D20" i="1"/>
  <c r="D13" i="1"/>
</calcChain>
</file>

<file path=xl/sharedStrings.xml><?xml version="1.0" encoding="utf-8"?>
<sst xmlns="http://schemas.openxmlformats.org/spreadsheetml/2006/main" count="898" uniqueCount="170">
  <si>
    <t>Largest Multiple of nth root less than or equal to magnitude</t>
  </si>
  <si>
    <t xml:space="preserve"> bigInt</t>
  </si>
  <si>
    <t xml:space="preserve"> magnitude</t>
  </si>
  <si>
    <t xml:space="preserve"> number of digits</t>
  </si>
  <si>
    <t>nth root</t>
  </si>
  <si>
    <t>bundle 1</t>
  </si>
  <si>
    <t>98327123/10^6</t>
  </si>
  <si>
    <t>division</t>
  </si>
  <si>
    <t xml:space="preserve"> = bundle 1</t>
  </si>
  <si>
    <t>Mod of Bundle 1</t>
  </si>
  <si>
    <t>Magnitude</t>
  </si>
  <si>
    <t>327123/ 10^3</t>
  </si>
  <si>
    <t>bundle 2</t>
  </si>
  <si>
    <t>Mod of Bundle 2</t>
  </si>
  <si>
    <t xml:space="preserve">Magnitude </t>
  </si>
  <si>
    <t>bundle 3</t>
  </si>
  <si>
    <t>123/10^0</t>
  </si>
  <si>
    <t>Mod of Bundle 3</t>
  </si>
  <si>
    <t>98327123/10^4</t>
  </si>
  <si>
    <t>7123/10^0</t>
  </si>
  <si>
    <t xml:space="preserve">If nthRoot &gt; Num Of Digits </t>
  </si>
  <si>
    <t>delta = nthRoot - Num of Digits</t>
  </si>
  <si>
    <t>Multiply bigInt by 10^delta</t>
  </si>
  <si>
    <t>Bundle 1</t>
  </si>
  <si>
    <t>983271230/10^0</t>
  </si>
  <si>
    <t>Magnitude less than nthRoot divide by 10^0</t>
  </si>
  <si>
    <t>Quo =</t>
  </si>
  <si>
    <t>Mod =</t>
  </si>
  <si>
    <t>mod =</t>
  </si>
  <si>
    <t xml:space="preserve"> = bundle 2</t>
  </si>
  <si>
    <t>Num Of Digits</t>
  </si>
  <si>
    <t>Precision</t>
  </si>
  <si>
    <t>Bundles</t>
  </si>
  <si>
    <t>Radicand</t>
  </si>
  <si>
    <t>Radicand - Integer Digits</t>
  </si>
  <si>
    <t>000</t>
  </si>
  <si>
    <t>Max Precision</t>
  </si>
  <si>
    <t>.</t>
  </si>
  <si>
    <t>Actual Precision Count</t>
  </si>
  <si>
    <t>Nth Root</t>
  </si>
  <si>
    <t>Bundle Precision</t>
  </si>
  <si>
    <t>Result</t>
  </si>
  <si>
    <t>Integer Decimal Split</t>
  </si>
  <si>
    <t>3/2</t>
  </si>
  <si>
    <t>Quotient=</t>
  </si>
  <si>
    <t>Mod=</t>
  </si>
  <si>
    <t xml:space="preserve"> 3 / 3</t>
  </si>
  <si>
    <t>0.</t>
  </si>
  <si>
    <t>8/2</t>
  </si>
  <si>
    <t>Precision/Nroot = Quotient + Bundle Addon Precision = Acutal Precisionl</t>
  </si>
  <si>
    <t>Bundle Addon Precision</t>
  </si>
  <si>
    <t xml:space="preserve">   Quotient=</t>
  </si>
  <si>
    <t>4 + 5 = Actual Precision 9</t>
  </si>
  <si>
    <t>3/9</t>
  </si>
  <si>
    <t>9-zeros</t>
  </si>
  <si>
    <t xml:space="preserve"> Quotient= 0</t>
  </si>
  <si>
    <t>Mod= 3</t>
  </si>
  <si>
    <t>0 + 6 = Actual Precision 6</t>
  </si>
  <si>
    <t>Actual Precision  = Quotient(Precision/NthRoot) + Bundle Addon Precision</t>
  </si>
  <si>
    <t>Modified Radicand</t>
  </si>
  <si>
    <t>=POWER(10,8)</t>
  </si>
  <si>
    <t>9-Zeros</t>
  </si>
  <si>
    <t xml:space="preserve">Result </t>
  </si>
  <si>
    <t>4/10^0</t>
  </si>
  <si>
    <t>nthRoot</t>
  </si>
  <si>
    <t>expected</t>
  </si>
  <si>
    <t>8.0349237706402666281667821376765</t>
  </si>
  <si>
    <t>maxPrecision</t>
  </si>
  <si>
    <t>64.56</t>
  </si>
  <si>
    <t>status</t>
  </si>
  <si>
    <t>correct</t>
  </si>
  <si>
    <t>Run</t>
  </si>
  <si>
    <t>64.5</t>
  </si>
  <si>
    <t>bundle length</t>
  </si>
  <si>
    <t>264.56</t>
  </si>
  <si>
    <t>Radicand - Fractional Digits</t>
  </si>
  <si>
    <t>16.265300</t>
  </si>
  <si>
    <t>16.263456</t>
  </si>
  <si>
    <t>98327.123</t>
  </si>
  <si>
    <t>313.571559615983</t>
  </si>
  <si>
    <t>46.1556045790872</t>
  </si>
  <si>
    <t>Int Digits</t>
  </si>
  <si>
    <t>Frac Digits</t>
  </si>
  <si>
    <t>6.41960136369212</t>
  </si>
  <si>
    <t>Total</t>
  </si>
  <si>
    <t>Digits</t>
  </si>
  <si>
    <t>8.03118920210451</t>
  </si>
  <si>
    <t>8.000000</t>
  </si>
  <si>
    <t>6.41911602299595</t>
  </si>
  <si>
    <t>17.7079518752447</t>
  </si>
  <si>
    <t>64.567</t>
  </si>
  <si>
    <t>8.03535935724097</t>
  </si>
  <si>
    <t>64.5678</t>
  </si>
  <si>
    <t>8.03540913706328</t>
  </si>
  <si>
    <t>64.56789</t>
  </si>
  <si>
    <t>8.03541473727399</t>
  </si>
  <si>
    <t>64.567891</t>
  </si>
  <si>
    <t>8.03541479949853</t>
  </si>
  <si>
    <t>Quotient</t>
  </si>
  <si>
    <t>264.567</t>
  </si>
  <si>
    <t>16.265516</t>
  </si>
  <si>
    <t>2 64 56</t>
  </si>
  <si>
    <t>2 64 5</t>
  </si>
  <si>
    <t>98 327 123</t>
  </si>
  <si>
    <t>64</t>
  </si>
  <si>
    <t>64 5</t>
  </si>
  <si>
    <t>8.031189</t>
  </si>
  <si>
    <t>Integer</t>
  </si>
  <si>
    <t>Frac</t>
  </si>
  <si>
    <t>64 56</t>
  </si>
  <si>
    <t>64 56 7</t>
  </si>
  <si>
    <t>Int Bundle</t>
  </si>
  <si>
    <t>Mod</t>
  </si>
  <si>
    <t>NthRoot</t>
  </si>
  <si>
    <t>Actual Result</t>
  </si>
  <si>
    <t xml:space="preserve"> </t>
  </si>
  <si>
    <t>magnitude</t>
  </si>
  <si>
    <t>number</t>
  </si>
  <si>
    <t>of digits</t>
  </si>
  <si>
    <t>precision</t>
  </si>
  <si>
    <t>10^8</t>
  </si>
  <si>
    <t>multiple</t>
  </si>
  <si>
    <t>scale val</t>
  </si>
  <si>
    <t>Value</t>
  </si>
  <si>
    <t>value</t>
  </si>
  <si>
    <t>X</t>
  </si>
  <si>
    <t>scale value</t>
  </si>
  <si>
    <t>Bundle-1</t>
  </si>
  <si>
    <t>Bundle-2</t>
  </si>
  <si>
    <t>Bundle-3</t>
  </si>
  <si>
    <t>Multiplier = Magnitude / nthRoot</t>
  </si>
  <si>
    <t>Exponent = nthRoot X Multiplier</t>
  </si>
  <si>
    <t>ScaleVal = 10^Exponent</t>
  </si>
  <si>
    <t>Bundle = Quotient (Radicand / ScaleVal)</t>
  </si>
  <si>
    <t>Bundle</t>
  </si>
  <si>
    <t>Bundle 2</t>
  </si>
  <si>
    <t>Bundle 3</t>
  </si>
  <si>
    <t>INTEGER DIGITS</t>
  </si>
  <si>
    <t>Leading Zeros</t>
  </si>
  <si>
    <t xml:space="preserve">Actual Magnitude = Magnitude + Leading Zeros </t>
  </si>
  <si>
    <t>Remainder</t>
  </si>
  <si>
    <t>Radicand - (ScaleVal X Bundle)</t>
  </si>
  <si>
    <t>000005</t>
  </si>
  <si>
    <t>Bundle-4</t>
  </si>
  <si>
    <t>Bundle-5</t>
  </si>
  <si>
    <t>Bundle-6</t>
  </si>
  <si>
    <t>Actual No Of Int Digits</t>
  </si>
  <si>
    <t>Expected No Of Int Digits</t>
  </si>
  <si>
    <t>nthRoot Int Delta Digits</t>
  </si>
  <si>
    <t>delta = expected - actual</t>
  </si>
  <si>
    <t>delta - nthRoot</t>
  </si>
  <si>
    <t>Actual No Of Frac Digits</t>
  </si>
  <si>
    <t>Expected No Of Frac Digits</t>
  </si>
  <si>
    <t>nthRoot Frac Delta Digits</t>
  </si>
  <si>
    <t>Original Int Bundle Radicand</t>
  </si>
  <si>
    <t>Original Frac Bundle Radicand</t>
  </si>
  <si>
    <t>Next Bundle Radicand</t>
  </si>
  <si>
    <t>New Int Bundle Radicand</t>
  </si>
  <si>
    <t>New Frac Bundle Radicand</t>
  </si>
  <si>
    <t>Calc Int Bundle Is Not Zero</t>
  </si>
  <si>
    <t>Calc ntRoot IntegerDeltaDigits &gt;= 0</t>
  </si>
  <si>
    <t>Calc Frac Bundle Is Not Zero</t>
  </si>
  <si>
    <t>Calc nthRoot FracDeltaDigits &gt;=0</t>
  </si>
  <si>
    <t>delta = expected - nthRoot</t>
  </si>
  <si>
    <t>Is Frac Zero</t>
  </si>
  <si>
    <t>No</t>
  </si>
  <si>
    <t>Is Int Zero</t>
  </si>
  <si>
    <t>Yes</t>
  </si>
  <si>
    <t>expectedActualDelta</t>
  </si>
  <si>
    <t>expectedNthRootDelta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</si>
</sst>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#,##0.000"/>
    <numFmt numFmtId="165" formatCode="#,##0.00000000"/>
    <numFmt numFmtId="166" formatCode="#,##0.0000"/>
    <numFmt numFmtId="167" formatCode="0.000000000000000"/>
    <numFmt numFmtId="168" formatCode="0.000"/>
    <numFmt numFmtId="169" formatCode="0.0000"/>
    <numFmt numFmtId="170" formatCode="0.00000"/>
    <numFmt numFmtId="171" formatCode="0.00000000"/>
    <numFmt numFmtId="172" formatCode="#,##0.00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rgb="FF9C0006"/>
      <name val="Calibri"/>
      <family val="2"/>
      <scheme val="minor"/>
    </font>
    <font>
      <sz val="2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10" fillId="4" borderId="0" applyNumberFormat="0" applyBorder="0" applyAlignment="0" applyProtection="0"/>
  </cellStyleXfs>
  <cellXfs count="51">
    <xf numFmtId="0" fontId="0" fillId="0" borderId="0" xfId="0"/>
    <xf numFmtId="3" fontId="3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quotePrefix="1" applyFont="1" applyAlignment="1">
      <alignment horizontal="center"/>
    </xf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quotePrefix="1"/>
    <xf numFmtId="0" fontId="0" fillId="0" borderId="0" xfId="0" quotePrefix="1" applyAlignment="1">
      <alignment horizontal="right"/>
    </xf>
    <xf numFmtId="0" fontId="3" fillId="0" borderId="0" xfId="0" quotePrefix="1" applyFont="1" applyAlignment="1">
      <alignment horizontal="right"/>
    </xf>
    <xf numFmtId="0" fontId="3" fillId="0" borderId="0" xfId="0" quotePrefix="1" applyFont="1"/>
    <xf numFmtId="0" fontId="0" fillId="0" borderId="0" xfId="0" applyAlignment="1">
      <alignment horizontal="right"/>
    </xf>
    <xf numFmtId="165" fontId="3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" fontId="3" fillId="0" borderId="0" xfId="0" quotePrefix="1" applyNumberFormat="1" applyFont="1"/>
    <xf numFmtId="166" fontId="3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3" fillId="0" borderId="0" xfId="0" applyNumberFormat="1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6" fillId="2" borderId="0" xfId="1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7" fillId="0" borderId="0" xfId="0" applyFont="1"/>
    <xf numFmtId="168" fontId="7" fillId="0" borderId="0" xfId="0" applyNumberFormat="1" applyFont="1"/>
    <xf numFmtId="169" fontId="7" fillId="0" borderId="0" xfId="0" applyNumberFormat="1" applyFont="1"/>
    <xf numFmtId="170" fontId="7" fillId="0" borderId="0" xfId="0" applyNumberFormat="1" applyFont="1"/>
    <xf numFmtId="171" fontId="7" fillId="0" borderId="0" xfId="0" applyNumberFormat="1" applyFont="1"/>
    <xf numFmtId="0" fontId="8" fillId="0" borderId="0" xfId="0" applyFont="1"/>
    <xf numFmtId="172" fontId="3" fillId="0" borderId="0" xfId="0" applyNumberFormat="1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4" borderId="0" xfId="2" applyFont="1"/>
    <xf numFmtId="0" fontId="12" fillId="4" borderId="0" xfId="2" applyFont="1"/>
    <xf numFmtId="0" fontId="5" fillId="0" borderId="0" xfId="0" applyFont="1" applyFill="1"/>
    <xf numFmtId="0" fontId="5" fillId="0" borderId="0" xfId="0" applyFont="1" applyFill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C335D6-0C57-4391-AEB7-F8A5FB92FF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8185-BBB3-48F3-82F6-785099575CF7}">
  <dimension ref="A1:W19"/>
  <sheetViews>
    <sheetView workbookViewId="0">
      <selection activeCell="G17" sqref="G17"/>
    </sheetView>
  </sheetViews>
  <sheetFormatPr defaultRowHeight="15" x14ac:dyDescent="0.25"/>
  <cols>
    <col min="3" max="3" width="9.5703125" bestFit="1" customWidth="1"/>
    <col min="4" max="4" width="9.5703125" customWidth="1"/>
    <col min="6" max="6" width="12.85546875" style="21" bestFit="1" customWidth="1"/>
    <col min="7" max="7" width="34.42578125" bestFit="1" customWidth="1"/>
    <col min="8" max="9" width="10.28515625" customWidth="1"/>
    <col min="10" max="12" width="9.5703125" customWidth="1"/>
    <col min="13" max="13" width="15" customWidth="1"/>
    <col min="14" max="14" width="8.85546875" bestFit="1" customWidth="1"/>
    <col min="15" max="15" width="9.7109375" customWidth="1"/>
  </cols>
  <sheetData>
    <row r="1" spans="1:23" x14ac:dyDescent="0.25">
      <c r="R1" s="46"/>
      <c r="S1" s="46"/>
      <c r="U1" s="25"/>
      <c r="V1" s="25"/>
    </row>
    <row r="2" spans="1:23" x14ac:dyDescent="0.25">
      <c r="F2" s="25"/>
      <c r="H2" t="s">
        <v>111</v>
      </c>
      <c r="I2" t="s">
        <v>111</v>
      </c>
      <c r="J2" t="s">
        <v>107</v>
      </c>
      <c r="K2" t="s">
        <v>108</v>
      </c>
      <c r="P2" s="26" t="s">
        <v>84</v>
      </c>
      <c r="Q2" s="26"/>
      <c r="R2" s="25"/>
      <c r="S2" s="25"/>
      <c r="U2" s="25"/>
      <c r="V2" s="25"/>
    </row>
    <row r="3" spans="1:23" x14ac:dyDescent="0.25">
      <c r="A3" t="s">
        <v>71</v>
      </c>
      <c r="B3" t="s">
        <v>69</v>
      </c>
      <c r="C3" t="s">
        <v>33</v>
      </c>
      <c r="E3" t="s">
        <v>64</v>
      </c>
      <c r="F3" s="21" t="s">
        <v>67</v>
      </c>
      <c r="G3" t="s">
        <v>65</v>
      </c>
      <c r="H3" t="s">
        <v>98</v>
      </c>
      <c r="I3" t="s">
        <v>112</v>
      </c>
      <c r="J3" t="s">
        <v>32</v>
      </c>
      <c r="K3" t="s">
        <v>32</v>
      </c>
      <c r="L3" t="s">
        <v>84</v>
      </c>
      <c r="M3" t="s">
        <v>73</v>
      </c>
      <c r="N3" t="s">
        <v>81</v>
      </c>
      <c r="O3" t="s">
        <v>82</v>
      </c>
      <c r="P3" s="21" t="s">
        <v>85</v>
      </c>
      <c r="Q3" s="25"/>
      <c r="R3" s="21"/>
      <c r="S3" s="21"/>
      <c r="T3" s="21"/>
      <c r="U3" s="25"/>
      <c r="V3" s="25"/>
      <c r="W3" s="21"/>
    </row>
    <row r="4" spans="1:23" x14ac:dyDescent="0.25">
      <c r="A4">
        <v>1</v>
      </c>
      <c r="C4" s="9" t="s">
        <v>72</v>
      </c>
      <c r="D4" s="9" t="s">
        <v>105</v>
      </c>
      <c r="E4">
        <v>2</v>
      </c>
      <c r="F4" s="25">
        <v>6</v>
      </c>
      <c r="G4" s="9" t="s">
        <v>106</v>
      </c>
      <c r="H4" s="9">
        <f>QUOTIENT(N4,E4)</f>
        <v>1</v>
      </c>
      <c r="I4" s="9">
        <f>MOD(N4,E4)</f>
        <v>0</v>
      </c>
      <c r="J4" s="9">
        <f>H4+IF(I4&gt;0,1,0)</f>
        <v>1</v>
      </c>
      <c r="K4" s="9">
        <f>QUOTIENT(O4,E4)</f>
        <v>0</v>
      </c>
      <c r="L4" s="9">
        <f>+K4+J4</f>
        <v>1</v>
      </c>
      <c r="M4" s="25">
        <v>1</v>
      </c>
      <c r="N4" s="25">
        <v>2</v>
      </c>
      <c r="O4" s="25">
        <v>1</v>
      </c>
      <c r="P4" s="25">
        <v>3</v>
      </c>
      <c r="Q4" s="25"/>
      <c r="R4" s="25"/>
      <c r="S4" s="25"/>
      <c r="T4" s="25"/>
      <c r="U4" s="25"/>
      <c r="V4" s="25"/>
      <c r="W4" s="25"/>
    </row>
    <row r="5" spans="1:23" x14ac:dyDescent="0.25">
      <c r="A5">
        <f>1+A4</f>
        <v>2</v>
      </c>
      <c r="B5" t="s">
        <v>70</v>
      </c>
      <c r="C5" s="9" t="s">
        <v>68</v>
      </c>
      <c r="D5" s="9" t="s">
        <v>109</v>
      </c>
      <c r="E5">
        <v>2</v>
      </c>
      <c r="F5" s="21">
        <v>31</v>
      </c>
      <c r="G5" s="9" t="s">
        <v>66</v>
      </c>
      <c r="H5" s="9">
        <f t="shared" ref="H5:H19" si="0">QUOTIENT(N5,E5)</f>
        <v>1</v>
      </c>
      <c r="I5" s="9">
        <f t="shared" ref="I5:I19" si="1">MOD(N5,E5)</f>
        <v>0</v>
      </c>
      <c r="J5" s="9">
        <f t="shared" ref="J5:J19" si="2">H5+IF(I5&gt;0,1,0)</f>
        <v>1</v>
      </c>
      <c r="K5" s="9">
        <f t="shared" ref="K5:K19" si="3">QUOTIENT(O5,E5)</f>
        <v>1</v>
      </c>
      <c r="L5" s="9">
        <f t="shared" ref="L5:L19" si="4">+K5+J5</f>
        <v>2</v>
      </c>
      <c r="M5" s="29">
        <v>2</v>
      </c>
      <c r="N5" s="25">
        <v>2</v>
      </c>
      <c r="O5" s="25">
        <v>2</v>
      </c>
      <c r="P5" s="25">
        <f>+O5+N5</f>
        <v>4</v>
      </c>
      <c r="Q5" s="25"/>
    </row>
    <row r="6" spans="1:23" x14ac:dyDescent="0.25">
      <c r="A6">
        <f>1+A5</f>
        <v>3</v>
      </c>
      <c r="C6" s="9" t="s">
        <v>90</v>
      </c>
      <c r="D6" s="9" t="s">
        <v>110</v>
      </c>
      <c r="E6">
        <v>2</v>
      </c>
      <c r="F6" s="21">
        <v>14</v>
      </c>
      <c r="G6" s="9" t="s">
        <v>91</v>
      </c>
      <c r="H6" s="9">
        <f t="shared" si="0"/>
        <v>1</v>
      </c>
      <c r="I6" s="9">
        <f t="shared" si="1"/>
        <v>0</v>
      </c>
      <c r="J6" s="9">
        <f t="shared" si="2"/>
        <v>1</v>
      </c>
      <c r="K6" s="9">
        <f t="shared" si="3"/>
        <v>1</v>
      </c>
      <c r="L6" s="9">
        <f t="shared" si="4"/>
        <v>2</v>
      </c>
      <c r="M6" s="29">
        <v>2</v>
      </c>
      <c r="N6" s="25">
        <v>2</v>
      </c>
      <c r="O6" s="25">
        <v>3</v>
      </c>
      <c r="P6" s="25">
        <f>+O6+N6</f>
        <v>5</v>
      </c>
      <c r="Q6" s="25"/>
    </row>
    <row r="7" spans="1:23" x14ac:dyDescent="0.25">
      <c r="A7">
        <f t="shared" ref="A7:A16" si="5">1+A6</f>
        <v>4</v>
      </c>
      <c r="C7" s="9" t="s">
        <v>92</v>
      </c>
      <c r="D7" s="9"/>
      <c r="E7">
        <v>2</v>
      </c>
      <c r="F7" s="21">
        <v>14</v>
      </c>
      <c r="G7" s="9" t="s">
        <v>93</v>
      </c>
      <c r="H7" s="9">
        <f t="shared" si="0"/>
        <v>1</v>
      </c>
      <c r="I7" s="9">
        <f t="shared" si="1"/>
        <v>0</v>
      </c>
      <c r="J7" s="9">
        <f t="shared" si="2"/>
        <v>1</v>
      </c>
      <c r="K7" s="9">
        <f t="shared" si="3"/>
        <v>2</v>
      </c>
      <c r="L7" s="9">
        <f t="shared" si="4"/>
        <v>3</v>
      </c>
      <c r="M7" s="29">
        <v>3</v>
      </c>
      <c r="N7" s="25">
        <v>2</v>
      </c>
      <c r="O7" s="25">
        <v>4</v>
      </c>
      <c r="P7" s="25">
        <f>+O7+N7</f>
        <v>6</v>
      </c>
      <c r="Q7" s="25"/>
    </row>
    <row r="8" spans="1:23" x14ac:dyDescent="0.25">
      <c r="A8">
        <f t="shared" si="5"/>
        <v>5</v>
      </c>
      <c r="C8" s="9" t="s">
        <v>94</v>
      </c>
      <c r="D8" s="9"/>
      <c r="E8">
        <v>2</v>
      </c>
      <c r="F8" s="21">
        <v>14</v>
      </c>
      <c r="G8" s="9" t="s">
        <v>95</v>
      </c>
      <c r="H8" s="9">
        <f t="shared" si="0"/>
        <v>1</v>
      </c>
      <c r="I8" s="9">
        <f t="shared" si="1"/>
        <v>0</v>
      </c>
      <c r="J8" s="9">
        <f t="shared" si="2"/>
        <v>1</v>
      </c>
      <c r="K8" s="9">
        <f t="shared" si="3"/>
        <v>2</v>
      </c>
      <c r="L8" s="9">
        <f t="shared" si="4"/>
        <v>3</v>
      </c>
      <c r="M8" s="29">
        <v>3</v>
      </c>
      <c r="N8" s="25">
        <v>2</v>
      </c>
      <c r="O8" s="25">
        <v>4</v>
      </c>
      <c r="P8" s="25">
        <f>+O8+N8</f>
        <v>6</v>
      </c>
      <c r="Q8" s="25"/>
    </row>
    <row r="9" spans="1:23" x14ac:dyDescent="0.25">
      <c r="A9">
        <f t="shared" si="5"/>
        <v>6</v>
      </c>
      <c r="C9" s="9" t="s">
        <v>96</v>
      </c>
      <c r="D9" s="9"/>
      <c r="E9">
        <v>2</v>
      </c>
      <c r="F9" s="21">
        <v>14</v>
      </c>
      <c r="G9" s="9" t="s">
        <v>97</v>
      </c>
      <c r="H9" s="9">
        <f t="shared" si="0"/>
        <v>1</v>
      </c>
      <c r="I9" s="9">
        <f t="shared" si="1"/>
        <v>0</v>
      </c>
      <c r="J9" s="9">
        <f t="shared" si="2"/>
        <v>1</v>
      </c>
      <c r="K9" s="9">
        <f t="shared" si="3"/>
        <v>3</v>
      </c>
      <c r="L9" s="9">
        <f t="shared" si="4"/>
        <v>4</v>
      </c>
      <c r="M9" s="29">
        <v>4</v>
      </c>
      <c r="N9" s="25">
        <v>2</v>
      </c>
      <c r="O9" s="25">
        <v>6</v>
      </c>
      <c r="P9" s="25">
        <f>+O9+N9</f>
        <v>8</v>
      </c>
      <c r="Q9" s="25"/>
    </row>
    <row r="10" spans="1:23" x14ac:dyDescent="0.25">
      <c r="A10">
        <f t="shared" si="5"/>
        <v>7</v>
      </c>
      <c r="B10" t="s">
        <v>70</v>
      </c>
      <c r="C10" s="9" t="s">
        <v>72</v>
      </c>
      <c r="D10" s="9"/>
      <c r="E10">
        <v>2</v>
      </c>
      <c r="F10" s="21">
        <v>14</v>
      </c>
      <c r="G10" s="9" t="s">
        <v>86</v>
      </c>
      <c r="H10" s="9">
        <f t="shared" si="0"/>
        <v>1</v>
      </c>
      <c r="I10" s="9">
        <f t="shared" si="1"/>
        <v>0</v>
      </c>
      <c r="J10" s="9">
        <f t="shared" si="2"/>
        <v>1</v>
      </c>
      <c r="K10" s="9">
        <f t="shared" si="3"/>
        <v>0</v>
      </c>
      <c r="L10" s="9">
        <f t="shared" si="4"/>
        <v>1</v>
      </c>
      <c r="M10" s="29">
        <v>1</v>
      </c>
      <c r="N10" s="25">
        <v>2</v>
      </c>
      <c r="O10" s="25">
        <v>1</v>
      </c>
      <c r="P10" s="25">
        <f t="shared" ref="P10:P19" si="6">+O10+N10</f>
        <v>3</v>
      </c>
      <c r="Q10" s="25"/>
    </row>
    <row r="11" spans="1:23" x14ac:dyDescent="0.25">
      <c r="A11">
        <f t="shared" si="5"/>
        <v>8</v>
      </c>
      <c r="B11" t="s">
        <v>70</v>
      </c>
      <c r="C11" s="22">
        <v>64</v>
      </c>
      <c r="D11" s="24" t="s">
        <v>104</v>
      </c>
      <c r="E11">
        <v>2</v>
      </c>
      <c r="F11" s="21">
        <v>6</v>
      </c>
      <c r="G11" s="9" t="s">
        <v>87</v>
      </c>
      <c r="H11" s="9">
        <f t="shared" si="0"/>
        <v>1</v>
      </c>
      <c r="I11" s="9">
        <f t="shared" si="1"/>
        <v>0</v>
      </c>
      <c r="J11" s="9">
        <f t="shared" si="2"/>
        <v>1</v>
      </c>
      <c r="K11" s="9">
        <f t="shared" si="3"/>
        <v>0</v>
      </c>
      <c r="L11" s="9">
        <f t="shared" si="4"/>
        <v>1</v>
      </c>
      <c r="M11" s="25">
        <v>1</v>
      </c>
      <c r="N11" s="25">
        <v>2</v>
      </c>
      <c r="O11" s="25">
        <v>0</v>
      </c>
      <c r="P11" s="25">
        <f t="shared" si="6"/>
        <v>2</v>
      </c>
      <c r="Q11" s="25"/>
    </row>
    <row r="12" spans="1:23" x14ac:dyDescent="0.25">
      <c r="A12">
        <f t="shared" si="5"/>
        <v>9</v>
      </c>
      <c r="C12" s="22">
        <v>264.5</v>
      </c>
      <c r="D12" s="24" t="s">
        <v>102</v>
      </c>
      <c r="E12">
        <v>2</v>
      </c>
      <c r="F12" s="21">
        <v>6</v>
      </c>
      <c r="G12" s="9" t="s">
        <v>77</v>
      </c>
      <c r="H12" s="9">
        <f t="shared" si="0"/>
        <v>1</v>
      </c>
      <c r="I12" s="9">
        <f t="shared" si="1"/>
        <v>1</v>
      </c>
      <c r="J12" s="9">
        <f t="shared" si="2"/>
        <v>2</v>
      </c>
      <c r="K12" s="9">
        <f t="shared" si="3"/>
        <v>0</v>
      </c>
      <c r="L12" s="9">
        <f t="shared" si="4"/>
        <v>2</v>
      </c>
      <c r="M12" s="25">
        <v>2</v>
      </c>
      <c r="N12" s="25">
        <v>3</v>
      </c>
      <c r="O12" s="25">
        <v>1</v>
      </c>
      <c r="P12" s="25">
        <f>+O12+N12</f>
        <v>4</v>
      </c>
      <c r="Q12" s="25"/>
    </row>
    <row r="13" spans="1:23" x14ac:dyDescent="0.25">
      <c r="A13">
        <f t="shared" si="5"/>
        <v>10</v>
      </c>
      <c r="B13" t="s">
        <v>70</v>
      </c>
      <c r="C13" s="9" t="s">
        <v>74</v>
      </c>
      <c r="D13" s="28" t="s">
        <v>101</v>
      </c>
      <c r="E13">
        <v>2</v>
      </c>
      <c r="F13" s="21">
        <v>6</v>
      </c>
      <c r="G13" s="9" t="s">
        <v>76</v>
      </c>
      <c r="H13" s="9">
        <f t="shared" si="0"/>
        <v>1</v>
      </c>
      <c r="I13" s="9">
        <f t="shared" si="1"/>
        <v>1</v>
      </c>
      <c r="J13" s="9">
        <f t="shared" si="2"/>
        <v>2</v>
      </c>
      <c r="K13" s="9">
        <f t="shared" si="3"/>
        <v>1</v>
      </c>
      <c r="L13" s="9">
        <f t="shared" si="4"/>
        <v>3</v>
      </c>
      <c r="M13" s="25">
        <v>3</v>
      </c>
      <c r="N13" s="25">
        <v>3</v>
      </c>
      <c r="O13" s="25">
        <v>2</v>
      </c>
      <c r="P13" s="25">
        <f t="shared" si="6"/>
        <v>5</v>
      </c>
      <c r="Q13" s="25"/>
    </row>
    <row r="14" spans="1:23" x14ac:dyDescent="0.25">
      <c r="A14">
        <f t="shared" si="5"/>
        <v>11</v>
      </c>
      <c r="C14" s="24" t="s">
        <v>99</v>
      </c>
      <c r="D14" s="24"/>
      <c r="E14">
        <v>2</v>
      </c>
      <c r="F14" s="25">
        <v>6</v>
      </c>
      <c r="G14" s="9" t="s">
        <v>100</v>
      </c>
      <c r="H14" s="9">
        <f t="shared" si="0"/>
        <v>1</v>
      </c>
      <c r="I14" s="9">
        <f t="shared" si="1"/>
        <v>1</v>
      </c>
      <c r="J14" s="9">
        <f t="shared" si="2"/>
        <v>2</v>
      </c>
      <c r="K14" s="9">
        <f t="shared" si="3"/>
        <v>1</v>
      </c>
      <c r="L14" s="9">
        <f t="shared" si="4"/>
        <v>3</v>
      </c>
      <c r="M14" s="25">
        <v>3</v>
      </c>
      <c r="N14" s="25">
        <v>3</v>
      </c>
      <c r="O14" s="25">
        <v>3</v>
      </c>
      <c r="P14" s="25">
        <f t="shared" si="6"/>
        <v>6</v>
      </c>
      <c r="Q14" s="25"/>
    </row>
    <row r="15" spans="1:23" x14ac:dyDescent="0.25">
      <c r="A15">
        <f t="shared" si="5"/>
        <v>12</v>
      </c>
      <c r="C15" s="24">
        <v>264.56</v>
      </c>
      <c r="D15" s="24"/>
      <c r="E15">
        <v>3</v>
      </c>
      <c r="F15" s="21">
        <v>14</v>
      </c>
      <c r="G15" s="9" t="s">
        <v>83</v>
      </c>
      <c r="H15" s="9">
        <f t="shared" si="0"/>
        <v>1</v>
      </c>
      <c r="I15" s="9">
        <f t="shared" si="1"/>
        <v>0</v>
      </c>
      <c r="J15" s="9">
        <f t="shared" si="2"/>
        <v>1</v>
      </c>
      <c r="K15" s="9">
        <f t="shared" si="3"/>
        <v>0</v>
      </c>
      <c r="L15" s="9">
        <f t="shared" si="4"/>
        <v>1</v>
      </c>
      <c r="M15" s="25">
        <v>1</v>
      </c>
      <c r="N15" s="25">
        <v>3</v>
      </c>
      <c r="O15" s="25">
        <v>2</v>
      </c>
      <c r="P15" s="25">
        <f t="shared" si="6"/>
        <v>5</v>
      </c>
      <c r="Q15" s="25"/>
    </row>
    <row r="16" spans="1:23" x14ac:dyDescent="0.25">
      <c r="A16">
        <f t="shared" si="5"/>
        <v>13</v>
      </c>
      <c r="C16" s="22">
        <v>264.5</v>
      </c>
      <c r="D16" s="22"/>
      <c r="E16">
        <v>3</v>
      </c>
      <c r="F16" s="21">
        <v>14</v>
      </c>
      <c r="G16" s="9" t="s">
        <v>88</v>
      </c>
      <c r="H16" s="9">
        <f t="shared" si="0"/>
        <v>1</v>
      </c>
      <c r="I16" s="9">
        <f t="shared" si="1"/>
        <v>0</v>
      </c>
      <c r="J16" s="9">
        <f t="shared" si="2"/>
        <v>1</v>
      </c>
      <c r="K16" s="9">
        <f t="shared" si="3"/>
        <v>0</v>
      </c>
      <c r="L16" s="9">
        <f t="shared" si="4"/>
        <v>1</v>
      </c>
      <c r="M16" s="25">
        <v>1</v>
      </c>
      <c r="N16" s="25">
        <v>3</v>
      </c>
      <c r="O16" s="25">
        <v>1</v>
      </c>
      <c r="P16" s="25">
        <f t="shared" si="6"/>
        <v>4</v>
      </c>
      <c r="Q16" s="25"/>
    </row>
    <row r="17" spans="1:17" x14ac:dyDescent="0.25">
      <c r="A17">
        <f t="shared" ref="A17:A19" si="7">1+A16</f>
        <v>14</v>
      </c>
      <c r="C17" s="9" t="s">
        <v>78</v>
      </c>
      <c r="D17" s="9"/>
      <c r="E17">
        <v>2</v>
      </c>
      <c r="F17" s="21">
        <v>12</v>
      </c>
      <c r="G17" s="9" t="s">
        <v>79</v>
      </c>
      <c r="H17" s="9">
        <f t="shared" si="0"/>
        <v>2</v>
      </c>
      <c r="I17" s="9">
        <f t="shared" si="1"/>
        <v>1</v>
      </c>
      <c r="J17" s="9">
        <f t="shared" si="2"/>
        <v>3</v>
      </c>
      <c r="K17" s="9">
        <f t="shared" si="3"/>
        <v>1</v>
      </c>
      <c r="L17" s="9">
        <f t="shared" si="4"/>
        <v>4</v>
      </c>
      <c r="M17" s="25">
        <v>4</v>
      </c>
      <c r="N17" s="25">
        <v>5</v>
      </c>
      <c r="O17" s="25">
        <v>3</v>
      </c>
      <c r="P17" s="25">
        <f t="shared" si="6"/>
        <v>8</v>
      </c>
      <c r="Q17" s="25"/>
    </row>
    <row r="18" spans="1:17" x14ac:dyDescent="0.25">
      <c r="A18">
        <f t="shared" si="7"/>
        <v>15</v>
      </c>
      <c r="C18" s="9" t="s">
        <v>78</v>
      </c>
      <c r="D18" s="28" t="s">
        <v>103</v>
      </c>
      <c r="E18">
        <v>3</v>
      </c>
      <c r="F18" s="21">
        <v>13</v>
      </c>
      <c r="G18" s="9" t="s">
        <v>80</v>
      </c>
      <c r="H18" s="9">
        <f t="shared" si="0"/>
        <v>1</v>
      </c>
      <c r="I18" s="9">
        <f t="shared" si="1"/>
        <v>2</v>
      </c>
      <c r="J18" s="9">
        <f t="shared" si="2"/>
        <v>2</v>
      </c>
      <c r="K18" s="9">
        <f t="shared" si="3"/>
        <v>1</v>
      </c>
      <c r="L18" s="9">
        <f t="shared" si="4"/>
        <v>3</v>
      </c>
      <c r="M18" s="25">
        <v>3</v>
      </c>
      <c r="N18" s="25">
        <v>5</v>
      </c>
      <c r="O18" s="25">
        <v>3</v>
      </c>
      <c r="P18" s="25">
        <f t="shared" si="6"/>
        <v>8</v>
      </c>
      <c r="Q18" s="25"/>
    </row>
    <row r="19" spans="1:17" x14ac:dyDescent="0.25">
      <c r="A19">
        <f t="shared" si="7"/>
        <v>16</v>
      </c>
      <c r="C19" s="9" t="s">
        <v>78</v>
      </c>
      <c r="D19" s="9"/>
      <c r="E19">
        <v>4</v>
      </c>
      <c r="F19" s="21">
        <v>13</v>
      </c>
      <c r="G19" s="9" t="s">
        <v>89</v>
      </c>
      <c r="H19" s="9">
        <f t="shared" si="0"/>
        <v>1</v>
      </c>
      <c r="I19" s="9">
        <f t="shared" si="1"/>
        <v>1</v>
      </c>
      <c r="J19" s="9">
        <f t="shared" si="2"/>
        <v>2</v>
      </c>
      <c r="K19" s="9">
        <f t="shared" si="3"/>
        <v>0</v>
      </c>
      <c r="L19" s="9">
        <f t="shared" si="4"/>
        <v>2</v>
      </c>
      <c r="M19" s="25">
        <v>2</v>
      </c>
      <c r="N19" s="25">
        <v>5</v>
      </c>
      <c r="O19" s="25">
        <v>3</v>
      </c>
      <c r="P19" s="25">
        <f t="shared" si="6"/>
        <v>8</v>
      </c>
      <c r="Q19" s="25"/>
    </row>
  </sheetData>
  <mergeCells count="1">
    <mergeCell ref="R1:S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253D-47AB-4549-AA1B-96639CB1F79F}">
  <dimension ref="D3:L16"/>
  <sheetViews>
    <sheetView workbookViewId="0">
      <selection activeCell="D7" sqref="D7"/>
    </sheetView>
  </sheetViews>
  <sheetFormatPr defaultRowHeight="15" x14ac:dyDescent="0.25"/>
  <cols>
    <col min="4" max="4" width="29.28515625" bestFit="1" customWidth="1"/>
  </cols>
  <sheetData>
    <row r="3" spans="4:12" ht="28.5" x14ac:dyDescent="0.45">
      <c r="D3" s="3">
        <v>4</v>
      </c>
      <c r="E3" s="3" t="s">
        <v>4</v>
      </c>
    </row>
    <row r="4" spans="4:12" ht="28.5" x14ac:dyDescent="0.45">
      <c r="D4" s="1">
        <v>98327123</v>
      </c>
      <c r="E4" s="3" t="s">
        <v>1</v>
      </c>
    </row>
    <row r="5" spans="4:12" ht="28.5" x14ac:dyDescent="0.45">
      <c r="D5" s="3">
        <v>7</v>
      </c>
      <c r="E5" s="3" t="s">
        <v>2</v>
      </c>
      <c r="I5" t="s">
        <v>26</v>
      </c>
      <c r="J5">
        <v>1</v>
      </c>
      <c r="K5" t="s">
        <v>28</v>
      </c>
      <c r="L5">
        <v>3</v>
      </c>
    </row>
    <row r="6" spans="4:12" ht="28.5" x14ac:dyDescent="0.45">
      <c r="D6" s="3">
        <v>8</v>
      </c>
      <c r="E6" s="3" t="s">
        <v>3</v>
      </c>
      <c r="I6" t="s">
        <v>26</v>
      </c>
      <c r="J6">
        <v>2</v>
      </c>
      <c r="K6" t="s">
        <v>28</v>
      </c>
      <c r="L6">
        <v>0</v>
      </c>
    </row>
    <row r="7" spans="4:12" ht="28.5" x14ac:dyDescent="0.45">
      <c r="D7" s="4" t="s">
        <v>18</v>
      </c>
      <c r="E7" s="3" t="s">
        <v>5</v>
      </c>
    </row>
    <row r="8" spans="4:12" ht="28.5" x14ac:dyDescent="0.45">
      <c r="D8" s="3">
        <f>D4/POWER(10,4)</f>
        <v>9832.7122999999992</v>
      </c>
      <c r="E8" s="3" t="s">
        <v>7</v>
      </c>
    </row>
    <row r="9" spans="4:12" ht="28.5" x14ac:dyDescent="0.45">
      <c r="D9" s="5">
        <v>9832</v>
      </c>
      <c r="E9" s="5" t="s">
        <v>8</v>
      </c>
      <c r="F9" s="6"/>
    </row>
    <row r="11" spans="4:12" ht="28.5" x14ac:dyDescent="0.45">
      <c r="D11" s="3">
        <v>7123</v>
      </c>
      <c r="E11" s="3" t="s">
        <v>9</v>
      </c>
    </row>
    <row r="12" spans="4:12" ht="28.5" x14ac:dyDescent="0.45">
      <c r="D12" s="3">
        <v>3</v>
      </c>
      <c r="E12" s="3" t="s">
        <v>10</v>
      </c>
    </row>
    <row r="13" spans="4:12" ht="28.5" x14ac:dyDescent="0.45">
      <c r="D13" s="4" t="s">
        <v>19</v>
      </c>
      <c r="E13" s="3" t="s">
        <v>12</v>
      </c>
    </row>
    <row r="14" spans="4:12" ht="28.5" x14ac:dyDescent="0.45">
      <c r="D14" s="3">
        <f>D11/POWER(10,0)</f>
        <v>7123</v>
      </c>
      <c r="E14" s="3" t="s">
        <v>7</v>
      </c>
    </row>
    <row r="15" spans="4:12" ht="28.5" x14ac:dyDescent="0.45">
      <c r="D15" s="5">
        <v>7123</v>
      </c>
      <c r="E15" s="5" t="s">
        <v>29</v>
      </c>
      <c r="F15" s="6"/>
    </row>
    <row r="16" spans="4:12" ht="28.5" x14ac:dyDescent="0.45">
      <c r="D16" s="3">
        <v>0</v>
      </c>
      <c r="E16" s="3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DC1B-2CEC-4FBC-ADD7-73CA61C21010}">
  <dimension ref="D3:L16"/>
  <sheetViews>
    <sheetView workbookViewId="0">
      <selection activeCell="L15" sqref="L15"/>
    </sheetView>
  </sheetViews>
  <sheetFormatPr defaultRowHeight="15" x14ac:dyDescent="0.25"/>
  <cols>
    <col min="4" max="4" width="29.28515625" bestFit="1" customWidth="1"/>
  </cols>
  <sheetData>
    <row r="3" spans="4:12" ht="28.5" x14ac:dyDescent="0.45">
      <c r="D3" s="3">
        <v>4</v>
      </c>
      <c r="E3" s="3" t="s">
        <v>4</v>
      </c>
    </row>
    <row r="4" spans="4:12" ht="28.5" x14ac:dyDescent="0.45">
      <c r="D4" s="1">
        <v>98327123</v>
      </c>
      <c r="E4" s="3" t="s">
        <v>1</v>
      </c>
    </row>
    <row r="5" spans="4:12" ht="28.5" x14ac:dyDescent="0.45">
      <c r="D5" s="3">
        <v>7</v>
      </c>
      <c r="E5" s="3" t="s">
        <v>2</v>
      </c>
      <c r="I5" t="s">
        <v>26</v>
      </c>
      <c r="J5">
        <v>1</v>
      </c>
      <c r="K5" t="s">
        <v>28</v>
      </c>
      <c r="L5">
        <v>3</v>
      </c>
    </row>
    <row r="6" spans="4:12" ht="28.5" x14ac:dyDescent="0.45">
      <c r="D6" s="3">
        <v>8</v>
      </c>
      <c r="E6" s="3" t="s">
        <v>3</v>
      </c>
      <c r="I6" t="s">
        <v>26</v>
      </c>
      <c r="J6">
        <v>2</v>
      </c>
      <c r="K6" t="s">
        <v>28</v>
      </c>
      <c r="L6">
        <v>0</v>
      </c>
    </row>
    <row r="7" spans="4:12" ht="28.5" x14ac:dyDescent="0.45">
      <c r="D7" s="4" t="s">
        <v>18</v>
      </c>
      <c r="E7" s="3" t="s">
        <v>5</v>
      </c>
    </row>
    <row r="8" spans="4:12" ht="28.5" x14ac:dyDescent="0.45">
      <c r="D8" s="3">
        <f>D4/POWER(10,4)</f>
        <v>9832.7122999999992</v>
      </c>
      <c r="E8" s="3" t="s">
        <v>7</v>
      </c>
    </row>
    <row r="9" spans="4:12" ht="28.5" x14ac:dyDescent="0.45">
      <c r="D9" s="5">
        <v>9832</v>
      </c>
      <c r="E9" s="5" t="s">
        <v>8</v>
      </c>
      <c r="F9" s="6"/>
    </row>
    <row r="11" spans="4:12" ht="28.5" x14ac:dyDescent="0.45">
      <c r="D11" s="3">
        <v>7123</v>
      </c>
      <c r="E11" s="3" t="s">
        <v>9</v>
      </c>
    </row>
    <row r="12" spans="4:12" ht="28.5" x14ac:dyDescent="0.45">
      <c r="D12" s="3">
        <v>3</v>
      </c>
      <c r="E12" s="3" t="s">
        <v>10</v>
      </c>
    </row>
    <row r="13" spans="4:12" ht="28.5" x14ac:dyDescent="0.45">
      <c r="D13" s="4" t="s">
        <v>19</v>
      </c>
      <c r="E13" s="3" t="s">
        <v>12</v>
      </c>
    </row>
    <row r="14" spans="4:12" ht="28.5" x14ac:dyDescent="0.45">
      <c r="D14" s="3">
        <f>D11/POWER(10,0)</f>
        <v>7123</v>
      </c>
      <c r="E14" s="3" t="s">
        <v>7</v>
      </c>
    </row>
    <row r="15" spans="4:12" ht="28.5" x14ac:dyDescent="0.45">
      <c r="D15" s="5">
        <v>7123</v>
      </c>
      <c r="E15" s="5" t="s">
        <v>29</v>
      </c>
      <c r="F15" s="6"/>
    </row>
    <row r="16" spans="4:12" ht="28.5" x14ac:dyDescent="0.45">
      <c r="D16" s="3">
        <v>0</v>
      </c>
      <c r="E16" s="3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3CDA-DA93-4ADC-87D0-0C6CD5FAD8A2}">
  <dimension ref="C3:T84"/>
  <sheetViews>
    <sheetView workbookViewId="0">
      <selection activeCell="D3" sqref="D3"/>
    </sheetView>
  </sheetViews>
  <sheetFormatPr defaultRowHeight="15" x14ac:dyDescent="0.25"/>
  <cols>
    <col min="4" max="4" width="37.5703125" bestFit="1" customWidth="1"/>
    <col min="20" max="20" width="18.85546875" bestFit="1" customWidth="1"/>
  </cols>
  <sheetData>
    <row r="3" spans="3:20" ht="28.5" x14ac:dyDescent="0.45">
      <c r="D3" s="8">
        <v>5604423.9239999996</v>
      </c>
      <c r="E3" s="3" t="s">
        <v>33</v>
      </c>
    </row>
    <row r="4" spans="3:20" ht="28.5" x14ac:dyDescent="0.45">
      <c r="D4" s="1">
        <v>5604423</v>
      </c>
      <c r="E4" s="3" t="s">
        <v>34</v>
      </c>
    </row>
    <row r="5" spans="3:20" ht="28.5" x14ac:dyDescent="0.45">
      <c r="D5" s="1">
        <v>924</v>
      </c>
      <c r="E5" s="3" t="s">
        <v>75</v>
      </c>
    </row>
    <row r="6" spans="3:20" ht="28.5" x14ac:dyDescent="0.45">
      <c r="D6" s="1">
        <v>5</v>
      </c>
      <c r="E6" s="3" t="s">
        <v>39</v>
      </c>
    </row>
    <row r="7" spans="3:20" ht="28.5" x14ac:dyDescent="0.45">
      <c r="D7" s="3">
        <v>3</v>
      </c>
      <c r="E7" s="3" t="s">
        <v>31</v>
      </c>
    </row>
    <row r="8" spans="3:20" ht="28.5" x14ac:dyDescent="0.45">
      <c r="D8" s="3">
        <v>13</v>
      </c>
      <c r="E8" s="3" t="s">
        <v>36</v>
      </c>
    </row>
    <row r="9" spans="3:20" ht="28.5" x14ac:dyDescent="0.45">
      <c r="D9" s="3"/>
      <c r="E9" s="3"/>
    </row>
    <row r="10" spans="3:20" ht="28.5" x14ac:dyDescent="0.45">
      <c r="C10" s="3" t="s">
        <v>137</v>
      </c>
      <c r="D10" s="3"/>
      <c r="E10" s="3"/>
    </row>
    <row r="11" spans="3:20" ht="28.5" x14ac:dyDescent="0.45">
      <c r="D11" s="1">
        <v>5604423</v>
      </c>
      <c r="E11" s="3" t="s">
        <v>34</v>
      </c>
    </row>
    <row r="12" spans="3:20" ht="28.5" x14ac:dyDescent="0.45">
      <c r="D12" s="3">
        <v>6</v>
      </c>
      <c r="E12" s="3" t="s">
        <v>10</v>
      </c>
    </row>
    <row r="13" spans="3:20" ht="28.5" x14ac:dyDescent="0.45">
      <c r="D13" s="3">
        <v>7</v>
      </c>
      <c r="E13" s="3" t="s">
        <v>30</v>
      </c>
    </row>
    <row r="15" spans="3:20" ht="28.5" x14ac:dyDescent="0.45">
      <c r="D15" s="3" t="s">
        <v>23</v>
      </c>
    </row>
    <row r="16" spans="3:20" ht="28.5" x14ac:dyDescent="0.45">
      <c r="D16" s="1">
        <v>5604423</v>
      </c>
      <c r="E16" s="3" t="s">
        <v>34</v>
      </c>
      <c r="L16" s="3" t="s">
        <v>130</v>
      </c>
      <c r="N16" s="3"/>
      <c r="T16" s="3">
        <f>QUOTIENT(D17,$D$6)</f>
        <v>1</v>
      </c>
    </row>
    <row r="17" spans="4:20" ht="28.5" x14ac:dyDescent="0.45">
      <c r="D17" s="3">
        <v>6</v>
      </c>
      <c r="E17" s="3" t="s">
        <v>10</v>
      </c>
      <c r="L17" s="3" t="s">
        <v>131</v>
      </c>
      <c r="N17" s="3"/>
      <c r="T17" s="3">
        <f>$D$6*T16</f>
        <v>5</v>
      </c>
    </row>
    <row r="18" spans="4:20" ht="28.5" x14ac:dyDescent="0.45">
      <c r="D18" s="3">
        <v>7</v>
      </c>
      <c r="E18" s="3" t="s">
        <v>30</v>
      </c>
      <c r="L18" s="3" t="s">
        <v>132</v>
      </c>
      <c r="N18" s="12"/>
      <c r="T18" s="1">
        <f>POWER(10,T17)</f>
        <v>100000</v>
      </c>
    </row>
    <row r="19" spans="4:20" ht="28.5" x14ac:dyDescent="0.45">
      <c r="D19" s="3">
        <f>+T19</f>
        <v>56</v>
      </c>
      <c r="E19" s="3" t="s">
        <v>134</v>
      </c>
      <c r="L19" s="3" t="s">
        <v>133</v>
      </c>
      <c r="T19" s="3">
        <f>QUOTIENT(D16,T18)</f>
        <v>56</v>
      </c>
    </row>
    <row r="20" spans="4:20" ht="28.5" x14ac:dyDescent="0.45">
      <c r="D20" s="3">
        <f>+T20</f>
        <v>4423</v>
      </c>
      <c r="E20" s="3" t="s">
        <v>140</v>
      </c>
      <c r="L20" s="3" t="s">
        <v>141</v>
      </c>
      <c r="T20" s="3">
        <f>+D16-(T19*T18)</f>
        <v>4423</v>
      </c>
    </row>
    <row r="21" spans="4:20" ht="28.5" x14ac:dyDescent="0.45">
      <c r="D21" s="3">
        <v>1</v>
      </c>
      <c r="E21" s="3" t="s">
        <v>138</v>
      </c>
      <c r="L21" s="3"/>
      <c r="T21" s="3"/>
    </row>
    <row r="23" spans="4:20" ht="28.5" x14ac:dyDescent="0.45">
      <c r="D23" s="3" t="s">
        <v>135</v>
      </c>
    </row>
    <row r="24" spans="4:20" ht="28.5" x14ac:dyDescent="0.45">
      <c r="D24" s="1">
        <v>327654</v>
      </c>
      <c r="E24" s="3" t="s">
        <v>34</v>
      </c>
      <c r="L24" s="3" t="s">
        <v>130</v>
      </c>
      <c r="N24" s="3"/>
      <c r="T24" s="3">
        <f>QUOTIENT(D25,$D$6)</f>
        <v>1</v>
      </c>
    </row>
    <row r="25" spans="4:20" ht="28.5" x14ac:dyDescent="0.45">
      <c r="D25" s="3">
        <v>5</v>
      </c>
      <c r="E25" s="3" t="s">
        <v>10</v>
      </c>
      <c r="L25" s="3" t="s">
        <v>131</v>
      </c>
      <c r="N25" s="3"/>
      <c r="T25" s="3">
        <f>$D$6*T24</f>
        <v>5</v>
      </c>
    </row>
    <row r="26" spans="4:20" ht="28.5" x14ac:dyDescent="0.45">
      <c r="D26" s="3">
        <v>6</v>
      </c>
      <c r="E26" s="3" t="s">
        <v>30</v>
      </c>
      <c r="L26" s="3" t="s">
        <v>132</v>
      </c>
      <c r="N26" s="12"/>
      <c r="T26" s="1">
        <f>POWER(10,T25)</f>
        <v>100000</v>
      </c>
    </row>
    <row r="27" spans="4:20" ht="28.5" x14ac:dyDescent="0.45">
      <c r="D27" s="3">
        <f>+T27</f>
        <v>3</v>
      </c>
      <c r="E27" s="3" t="s">
        <v>134</v>
      </c>
      <c r="L27" s="3" t="s">
        <v>133</v>
      </c>
      <c r="T27" s="3">
        <f>QUOTIENT(D24,T26)</f>
        <v>3</v>
      </c>
    </row>
    <row r="29" spans="4:20" ht="28.5" x14ac:dyDescent="0.45">
      <c r="D29" s="3" t="s">
        <v>136</v>
      </c>
    </row>
    <row r="30" spans="4:20" ht="28.5" x14ac:dyDescent="0.45">
      <c r="D30" s="1">
        <v>654</v>
      </c>
      <c r="E30" s="3" t="s">
        <v>34</v>
      </c>
      <c r="L30" s="3" t="s">
        <v>130</v>
      </c>
      <c r="N30" s="3"/>
      <c r="T30" s="3">
        <f>QUOTIENT(D31,$D$6)</f>
        <v>0</v>
      </c>
    </row>
    <row r="31" spans="4:20" ht="28.5" x14ac:dyDescent="0.45">
      <c r="D31" s="3">
        <v>2</v>
      </c>
      <c r="E31" s="3" t="s">
        <v>10</v>
      </c>
      <c r="L31" s="3" t="s">
        <v>131</v>
      </c>
      <c r="N31" s="3"/>
      <c r="T31" s="3">
        <f>$D$6*T30</f>
        <v>0</v>
      </c>
    </row>
    <row r="32" spans="4:20" ht="28.5" x14ac:dyDescent="0.45">
      <c r="D32" s="3">
        <v>3</v>
      </c>
      <c r="E32" s="3" t="s">
        <v>30</v>
      </c>
      <c r="L32" s="3" t="s">
        <v>132</v>
      </c>
      <c r="N32" s="12"/>
      <c r="T32" s="1">
        <f>POWER(10,T31)</f>
        <v>1</v>
      </c>
    </row>
    <row r="33" spans="3:20" ht="28.5" x14ac:dyDescent="0.45">
      <c r="D33" s="3">
        <f>+T33</f>
        <v>654</v>
      </c>
      <c r="E33" s="3" t="s">
        <v>134</v>
      </c>
      <c r="L33" s="3" t="s">
        <v>133</v>
      </c>
      <c r="T33" s="3">
        <f>QUOTIENT(D30,T32)</f>
        <v>654</v>
      </c>
    </row>
    <row r="35" spans="3:20" ht="28.5" x14ac:dyDescent="0.45">
      <c r="C35" s="3" t="s">
        <v>137</v>
      </c>
      <c r="D35" s="3"/>
      <c r="E35" s="3"/>
    </row>
    <row r="37" spans="3:20" ht="28.5" x14ac:dyDescent="0.45">
      <c r="D37" s="3" t="s">
        <v>23</v>
      </c>
    </row>
    <row r="38" spans="3:20" ht="28.5" x14ac:dyDescent="0.45">
      <c r="D38" s="1">
        <v>123</v>
      </c>
      <c r="E38" s="3" t="s">
        <v>75</v>
      </c>
      <c r="L38" s="3" t="s">
        <v>130</v>
      </c>
      <c r="N38" s="3"/>
      <c r="T38" s="3">
        <f>QUOTIENT(D39,$D$6)</f>
        <v>0</v>
      </c>
    </row>
    <row r="39" spans="3:20" ht="28.5" x14ac:dyDescent="0.45">
      <c r="D39" s="3">
        <v>2</v>
      </c>
      <c r="E39" s="3" t="s">
        <v>10</v>
      </c>
      <c r="L39" s="3" t="s">
        <v>131</v>
      </c>
      <c r="N39" s="3"/>
      <c r="T39" s="3">
        <f>$D$6*T38</f>
        <v>0</v>
      </c>
    </row>
    <row r="40" spans="3:20" ht="28.5" x14ac:dyDescent="0.45">
      <c r="D40" s="3">
        <v>3</v>
      </c>
      <c r="E40" s="3" t="s">
        <v>30</v>
      </c>
      <c r="L40" s="3" t="s">
        <v>132</v>
      </c>
      <c r="N40" s="12"/>
      <c r="T40" s="1">
        <f>POWER(10,T39)</f>
        <v>1</v>
      </c>
    </row>
    <row r="41" spans="3:20" ht="28.5" x14ac:dyDescent="0.45">
      <c r="D41" s="3">
        <f>+T41</f>
        <v>123</v>
      </c>
      <c r="E41" s="3" t="s">
        <v>134</v>
      </c>
      <c r="L41" s="3" t="s">
        <v>133</v>
      </c>
      <c r="T41" s="3">
        <f>QUOTIENT(D38,T40)</f>
        <v>123</v>
      </c>
    </row>
    <row r="46" spans="3:20" ht="28.5" x14ac:dyDescent="0.45">
      <c r="D46" s="43">
        <v>98000054.000012293</v>
      </c>
      <c r="E46" s="3" t="s">
        <v>33</v>
      </c>
    </row>
    <row r="47" spans="3:20" ht="28.5" x14ac:dyDescent="0.45">
      <c r="D47" s="1">
        <v>98000054</v>
      </c>
      <c r="E47" s="3" t="s">
        <v>34</v>
      </c>
    </row>
    <row r="48" spans="3:20" ht="28.5" x14ac:dyDescent="0.45">
      <c r="D48" s="1">
        <v>123</v>
      </c>
      <c r="E48" s="3" t="s">
        <v>75</v>
      </c>
    </row>
    <row r="49" spans="3:20" ht="28.5" x14ac:dyDescent="0.45">
      <c r="D49" s="1">
        <v>3</v>
      </c>
      <c r="E49" s="3" t="s">
        <v>39</v>
      </c>
    </row>
    <row r="50" spans="3:20" ht="28.5" x14ac:dyDescent="0.45">
      <c r="D50" s="3">
        <v>7</v>
      </c>
      <c r="E50" s="3" t="s">
        <v>31</v>
      </c>
    </row>
    <row r="51" spans="3:20" ht="28.5" x14ac:dyDescent="0.45">
      <c r="D51" s="3">
        <v>7</v>
      </c>
      <c r="E51" s="3" t="s">
        <v>36</v>
      </c>
    </row>
    <row r="52" spans="3:20" ht="28.5" x14ac:dyDescent="0.45">
      <c r="D52" s="3"/>
      <c r="E52" s="3"/>
    </row>
    <row r="53" spans="3:20" ht="28.5" x14ac:dyDescent="0.45">
      <c r="C53" s="3" t="s">
        <v>137</v>
      </c>
      <c r="D53" s="3"/>
      <c r="E53" s="3"/>
    </row>
    <row r="54" spans="3:20" ht="28.5" x14ac:dyDescent="0.45">
      <c r="D54" s="1">
        <v>98000054</v>
      </c>
      <c r="E54" s="3" t="s">
        <v>34</v>
      </c>
    </row>
    <row r="55" spans="3:20" ht="28.5" x14ac:dyDescent="0.45">
      <c r="D55" s="3">
        <v>7</v>
      </c>
      <c r="E55" s="3" t="s">
        <v>10</v>
      </c>
    </row>
    <row r="56" spans="3:20" ht="28.5" x14ac:dyDescent="0.45">
      <c r="D56" s="3">
        <v>8</v>
      </c>
      <c r="E56" s="3" t="s">
        <v>30</v>
      </c>
    </row>
    <row r="58" spans="3:20" ht="28.5" x14ac:dyDescent="0.45">
      <c r="D58" s="3" t="s">
        <v>23</v>
      </c>
    </row>
    <row r="59" spans="3:20" ht="28.5" x14ac:dyDescent="0.45">
      <c r="D59" s="1">
        <v>98000054</v>
      </c>
      <c r="E59" s="3" t="s">
        <v>34</v>
      </c>
      <c r="L59" s="3" t="s">
        <v>130</v>
      </c>
      <c r="N59" s="3"/>
      <c r="T59" s="3">
        <f>QUOTIENT(D60,$D$6)</f>
        <v>1</v>
      </c>
    </row>
    <row r="60" spans="3:20" ht="28.5" x14ac:dyDescent="0.45">
      <c r="D60" s="3">
        <v>7</v>
      </c>
      <c r="E60" s="3" t="s">
        <v>10</v>
      </c>
      <c r="L60" s="3" t="s">
        <v>131</v>
      </c>
      <c r="N60" s="3"/>
      <c r="T60" s="3">
        <f>$D$6*T59</f>
        <v>5</v>
      </c>
    </row>
    <row r="61" spans="3:20" ht="28.5" x14ac:dyDescent="0.45">
      <c r="D61" s="3">
        <v>8</v>
      </c>
      <c r="E61" s="3" t="s">
        <v>30</v>
      </c>
      <c r="L61" s="3" t="s">
        <v>132</v>
      </c>
      <c r="N61" s="12"/>
      <c r="T61" s="1">
        <f>POWER(10,T60)</f>
        <v>100000</v>
      </c>
    </row>
    <row r="62" spans="3:20" ht="28.5" x14ac:dyDescent="0.45">
      <c r="D62" s="3">
        <f>+T62</f>
        <v>980</v>
      </c>
      <c r="E62" s="3" t="s">
        <v>134</v>
      </c>
      <c r="L62" s="3" t="s">
        <v>133</v>
      </c>
      <c r="T62" s="3">
        <f>QUOTIENT(D59,T61)</f>
        <v>980</v>
      </c>
    </row>
    <row r="64" spans="3:20" ht="28.5" x14ac:dyDescent="0.45">
      <c r="D64" s="3" t="s">
        <v>135</v>
      </c>
    </row>
    <row r="65" spans="3:20" ht="28.5" x14ac:dyDescent="0.45">
      <c r="D65" s="1">
        <v>54</v>
      </c>
      <c r="E65" s="3" t="s">
        <v>34</v>
      </c>
      <c r="J65" s="3" t="s">
        <v>139</v>
      </c>
      <c r="T65" s="1">
        <f>+D67+D66</f>
        <v>5</v>
      </c>
    </row>
    <row r="66" spans="3:20" ht="28.5" x14ac:dyDescent="0.45">
      <c r="D66" s="1">
        <v>4</v>
      </c>
      <c r="E66" s="3" t="s">
        <v>138</v>
      </c>
      <c r="J66" s="3" t="s">
        <v>130</v>
      </c>
      <c r="N66" s="3"/>
      <c r="T66" s="3">
        <f>QUOTIENT(D67,$D$6)</f>
        <v>0</v>
      </c>
    </row>
    <row r="67" spans="3:20" ht="28.5" x14ac:dyDescent="0.45">
      <c r="D67" s="3">
        <v>1</v>
      </c>
      <c r="E67" s="3" t="s">
        <v>10</v>
      </c>
      <c r="J67" s="3" t="s">
        <v>131</v>
      </c>
      <c r="N67" s="3"/>
      <c r="T67" s="3">
        <f>$D$6*T66</f>
        <v>0</v>
      </c>
    </row>
    <row r="68" spans="3:20" ht="28.5" x14ac:dyDescent="0.45">
      <c r="D68" s="3">
        <v>2</v>
      </c>
      <c r="E68" s="3" t="s">
        <v>30</v>
      </c>
      <c r="J68" s="3" t="s">
        <v>132</v>
      </c>
      <c r="N68" s="12"/>
      <c r="T68" s="1">
        <v>0</v>
      </c>
    </row>
    <row r="69" spans="3:20" ht="28.5" x14ac:dyDescent="0.45">
      <c r="D69" s="3">
        <v>0</v>
      </c>
      <c r="E69" s="3" t="s">
        <v>134</v>
      </c>
      <c r="J69" s="3" t="s">
        <v>133</v>
      </c>
      <c r="T69" s="3">
        <v>0</v>
      </c>
    </row>
    <row r="71" spans="3:20" ht="28.5" x14ac:dyDescent="0.45">
      <c r="D71" s="3" t="s">
        <v>136</v>
      </c>
    </row>
    <row r="72" spans="3:20" ht="28.5" x14ac:dyDescent="0.45">
      <c r="D72" s="1">
        <v>54</v>
      </c>
      <c r="E72" s="3" t="s">
        <v>34</v>
      </c>
    </row>
    <row r="73" spans="3:20" ht="28.5" x14ac:dyDescent="0.45">
      <c r="D73" s="1">
        <v>1</v>
      </c>
      <c r="E73" s="3" t="s">
        <v>138</v>
      </c>
      <c r="L73" s="3" t="s">
        <v>130</v>
      </c>
      <c r="N73" s="3"/>
      <c r="T73" s="3">
        <f>QUOTIENT(D74,$D$6)</f>
        <v>0</v>
      </c>
    </row>
    <row r="74" spans="3:20" ht="28.5" x14ac:dyDescent="0.45">
      <c r="D74" s="3">
        <v>2</v>
      </c>
      <c r="E74" s="3" t="s">
        <v>10</v>
      </c>
      <c r="L74" s="3" t="s">
        <v>131</v>
      </c>
      <c r="N74" s="3"/>
      <c r="T74" s="3">
        <f>$D$6*T73</f>
        <v>0</v>
      </c>
    </row>
    <row r="75" spans="3:20" ht="28.5" x14ac:dyDescent="0.45">
      <c r="D75" s="3">
        <v>3</v>
      </c>
      <c r="E75" s="3" t="s">
        <v>30</v>
      </c>
      <c r="L75" s="3" t="s">
        <v>132</v>
      </c>
      <c r="N75" s="12"/>
      <c r="T75" s="1">
        <f>POWER(10,T74)</f>
        <v>1</v>
      </c>
    </row>
    <row r="76" spans="3:20" ht="28.5" x14ac:dyDescent="0.45">
      <c r="D76" s="3">
        <f>+T76</f>
        <v>54</v>
      </c>
      <c r="E76" s="3" t="s">
        <v>134</v>
      </c>
      <c r="L76" s="3" t="s">
        <v>133</v>
      </c>
      <c r="T76" s="3">
        <f>QUOTIENT(D72,T75)</f>
        <v>54</v>
      </c>
    </row>
    <row r="78" spans="3:20" ht="28.5" x14ac:dyDescent="0.45">
      <c r="C78" s="3" t="s">
        <v>137</v>
      </c>
      <c r="D78" s="3"/>
      <c r="E78" s="3"/>
    </row>
    <row r="80" spans="3:20" ht="28.5" x14ac:dyDescent="0.45">
      <c r="D80" s="3" t="s">
        <v>23</v>
      </c>
    </row>
    <row r="81" spans="4:20" ht="28.5" x14ac:dyDescent="0.45">
      <c r="D81" s="1">
        <v>123</v>
      </c>
      <c r="E81" s="3" t="s">
        <v>75</v>
      </c>
      <c r="L81" s="3" t="s">
        <v>130</v>
      </c>
      <c r="N81" s="3"/>
      <c r="T81" s="3">
        <f>QUOTIENT(D82,$D$6)</f>
        <v>0</v>
      </c>
    </row>
    <row r="82" spans="4:20" ht="28.5" x14ac:dyDescent="0.45">
      <c r="D82" s="3">
        <v>2</v>
      </c>
      <c r="E82" s="3" t="s">
        <v>10</v>
      </c>
      <c r="L82" s="3" t="s">
        <v>131</v>
      </c>
      <c r="N82" s="3"/>
      <c r="T82" s="3">
        <f>$D$6*T81</f>
        <v>0</v>
      </c>
    </row>
    <row r="83" spans="4:20" ht="28.5" x14ac:dyDescent="0.45">
      <c r="D83" s="3">
        <v>3</v>
      </c>
      <c r="E83" s="3" t="s">
        <v>30</v>
      </c>
      <c r="L83" s="3" t="s">
        <v>132</v>
      </c>
      <c r="N83" s="12"/>
      <c r="T83" s="1">
        <f>POWER(10,T82)</f>
        <v>1</v>
      </c>
    </row>
    <row r="84" spans="4:20" ht="28.5" x14ac:dyDescent="0.45">
      <c r="D84" s="3">
        <f>+T84</f>
        <v>123</v>
      </c>
      <c r="E84" s="3" t="s">
        <v>134</v>
      </c>
      <c r="L84" s="3" t="s">
        <v>133</v>
      </c>
      <c r="T84" s="3">
        <f>QUOTIENT(D81,T83)</f>
        <v>123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9A07-B58B-490F-BED8-8C6B21724E03}">
  <dimension ref="C3:E14"/>
  <sheetViews>
    <sheetView workbookViewId="0">
      <selection activeCell="C9" sqref="C9"/>
    </sheetView>
  </sheetViews>
  <sheetFormatPr defaultRowHeight="15" x14ac:dyDescent="0.25"/>
  <cols>
    <col min="3" max="3" width="35.28515625" customWidth="1"/>
  </cols>
  <sheetData>
    <row r="3" spans="3:5" ht="28.5" x14ac:dyDescent="0.45">
      <c r="C3" s="3">
        <v>2</v>
      </c>
      <c r="D3" s="3" t="s">
        <v>4</v>
      </c>
    </row>
    <row r="4" spans="3:5" ht="28.5" x14ac:dyDescent="0.45">
      <c r="C4" s="1">
        <v>4</v>
      </c>
      <c r="D4" s="3" t="s">
        <v>1</v>
      </c>
    </row>
    <row r="5" spans="3:5" ht="28.5" x14ac:dyDescent="0.45">
      <c r="C5" s="3">
        <v>0</v>
      </c>
      <c r="D5" s="3" t="s">
        <v>2</v>
      </c>
    </row>
    <row r="6" spans="3:5" ht="28.5" x14ac:dyDescent="0.45">
      <c r="C6" s="3">
        <v>1</v>
      </c>
      <c r="D6" s="3" t="s">
        <v>3</v>
      </c>
    </row>
    <row r="8" spans="3:5" ht="28.5" x14ac:dyDescent="0.45">
      <c r="C8" s="4" t="s">
        <v>63</v>
      </c>
      <c r="D8" s="3" t="s">
        <v>5</v>
      </c>
    </row>
    <row r="9" spans="3:5" ht="28.5" x14ac:dyDescent="0.45">
      <c r="C9" s="3">
        <f>C4/POWER(10,0)</f>
        <v>4</v>
      </c>
      <c r="D9" s="3" t="s">
        <v>7</v>
      </c>
    </row>
    <row r="11" spans="3:5" ht="28.5" x14ac:dyDescent="0.45">
      <c r="C11" s="3">
        <v>983271230</v>
      </c>
      <c r="D11" s="5" t="s">
        <v>8</v>
      </c>
      <c r="E11" s="6"/>
    </row>
    <row r="13" spans="3:5" ht="28.5" x14ac:dyDescent="0.45">
      <c r="C13" s="5">
        <v>0</v>
      </c>
      <c r="D13" s="5" t="s">
        <v>9</v>
      </c>
    </row>
    <row r="14" spans="3:5" ht="28.5" x14ac:dyDescent="0.45">
      <c r="C14" s="3"/>
      <c r="D14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B58E-8FDE-41DE-BD0D-5DD08E2884E4}">
  <dimension ref="C3:D14"/>
  <sheetViews>
    <sheetView workbookViewId="0">
      <selection activeCell="H16" sqref="H16"/>
    </sheetView>
  </sheetViews>
  <sheetFormatPr defaultRowHeight="15" x14ac:dyDescent="0.25"/>
  <cols>
    <col min="3" max="3" width="32.140625" customWidth="1"/>
  </cols>
  <sheetData>
    <row r="3" spans="3:4" ht="28.5" x14ac:dyDescent="0.45">
      <c r="C3" s="3">
        <v>9</v>
      </c>
      <c r="D3" s="3" t="s">
        <v>4</v>
      </c>
    </row>
    <row r="4" spans="3:4" ht="28.5" x14ac:dyDescent="0.45">
      <c r="C4" s="1">
        <v>98327123</v>
      </c>
      <c r="D4" s="3" t="s">
        <v>1</v>
      </c>
    </row>
    <row r="5" spans="3:4" ht="28.5" x14ac:dyDescent="0.45">
      <c r="C5" s="3">
        <v>7</v>
      </c>
      <c r="D5" s="3" t="s">
        <v>2</v>
      </c>
    </row>
    <row r="6" spans="3:4" ht="28.5" x14ac:dyDescent="0.45">
      <c r="C6" s="3">
        <v>8</v>
      </c>
      <c r="D6" s="3" t="s">
        <v>3</v>
      </c>
    </row>
    <row r="8" spans="3:4" x14ac:dyDescent="0.25">
      <c r="C8" t="s">
        <v>20</v>
      </c>
    </row>
    <row r="9" spans="3:4" ht="28.5" x14ac:dyDescent="0.45">
      <c r="C9" s="3">
        <v>1</v>
      </c>
      <c r="D9" s="3" t="s">
        <v>21</v>
      </c>
    </row>
    <row r="10" spans="3:4" ht="28.5" x14ac:dyDescent="0.45">
      <c r="C10" s="3">
        <f>+C4*POWER(10,1)</f>
        <v>983271230</v>
      </c>
      <c r="D10" s="3" t="s">
        <v>22</v>
      </c>
    </row>
    <row r="11" spans="3:4" ht="28.5" x14ac:dyDescent="0.45">
      <c r="C11" s="3">
        <v>8</v>
      </c>
      <c r="D11" s="3" t="s">
        <v>2</v>
      </c>
    </row>
    <row r="12" spans="3:4" ht="28.5" x14ac:dyDescent="0.45">
      <c r="C12" s="3">
        <v>9</v>
      </c>
      <c r="D12" s="3" t="s">
        <v>3</v>
      </c>
    </row>
    <row r="13" spans="3:4" ht="28.5" x14ac:dyDescent="0.45">
      <c r="C13" s="3" t="s">
        <v>24</v>
      </c>
      <c r="D13" s="3" t="s">
        <v>25</v>
      </c>
    </row>
    <row r="14" spans="3:4" ht="28.5" x14ac:dyDescent="0.45">
      <c r="C14" s="2">
        <f>+C10/POWER(10,0)</f>
        <v>983271230</v>
      </c>
      <c r="D14" s="3" t="s">
        <v>23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97A5-19D5-400D-884D-AC3B02725D6F}">
  <dimension ref="C3:E14"/>
  <sheetViews>
    <sheetView workbookViewId="0">
      <selection activeCell="E9" sqref="E9"/>
    </sheetView>
  </sheetViews>
  <sheetFormatPr defaultRowHeight="15" x14ac:dyDescent="0.25"/>
  <cols>
    <col min="3" max="3" width="35.28515625" customWidth="1"/>
  </cols>
  <sheetData>
    <row r="3" spans="3:5" ht="28.5" x14ac:dyDescent="0.45">
      <c r="C3" s="3">
        <v>9</v>
      </c>
      <c r="D3" s="3" t="s">
        <v>4</v>
      </c>
    </row>
    <row r="4" spans="3:5" ht="28.5" x14ac:dyDescent="0.45">
      <c r="C4" s="1">
        <v>983271230</v>
      </c>
      <c r="D4" s="3" t="s">
        <v>1</v>
      </c>
    </row>
    <row r="5" spans="3:5" ht="28.5" x14ac:dyDescent="0.45">
      <c r="C5" s="3">
        <v>8</v>
      </c>
      <c r="D5" s="3" t="s">
        <v>2</v>
      </c>
    </row>
    <row r="6" spans="3:5" ht="28.5" x14ac:dyDescent="0.45">
      <c r="C6" s="3">
        <v>9</v>
      </c>
      <c r="D6" s="3" t="s">
        <v>3</v>
      </c>
    </row>
    <row r="8" spans="3:5" ht="28.5" x14ac:dyDescent="0.45">
      <c r="C8" s="4" t="s">
        <v>24</v>
      </c>
      <c r="D8" s="3" t="s">
        <v>5</v>
      </c>
    </row>
    <row r="9" spans="3:5" ht="28.5" x14ac:dyDescent="0.45">
      <c r="C9" s="3">
        <f>C4/POWER(10,0)</f>
        <v>983271230</v>
      </c>
      <c r="D9" s="3" t="s">
        <v>7</v>
      </c>
    </row>
    <row r="11" spans="3:5" ht="28.5" x14ac:dyDescent="0.45">
      <c r="C11" s="3">
        <v>983271230</v>
      </c>
      <c r="D11" s="5" t="s">
        <v>8</v>
      </c>
      <c r="E11" s="6"/>
    </row>
    <row r="13" spans="3:5" ht="28.5" x14ac:dyDescent="0.45">
      <c r="C13" s="5">
        <v>0</v>
      </c>
      <c r="D13" s="5" t="s">
        <v>9</v>
      </c>
    </row>
    <row r="14" spans="3:5" ht="28.5" x14ac:dyDescent="0.45">
      <c r="C14" s="3"/>
      <c r="D14" s="3"/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DF80-EF70-4B4D-A7D6-0733E2C43353}">
  <dimension ref="E3:Q17"/>
  <sheetViews>
    <sheetView workbookViewId="0">
      <selection activeCell="E5" sqref="E5"/>
    </sheetView>
  </sheetViews>
  <sheetFormatPr defaultRowHeight="15" x14ac:dyDescent="0.25"/>
  <cols>
    <col min="5" max="5" width="31.85546875" customWidth="1"/>
    <col min="9" max="9" width="3.5703125" customWidth="1"/>
  </cols>
  <sheetData>
    <row r="3" spans="5:17" ht="28.5" x14ac:dyDescent="0.45">
      <c r="E3" s="8">
        <v>98327.123000000007</v>
      </c>
      <c r="F3" s="3" t="s">
        <v>33</v>
      </c>
    </row>
    <row r="4" spans="5:17" ht="28.5" x14ac:dyDescent="0.45">
      <c r="E4" s="1">
        <v>98327123</v>
      </c>
      <c r="F4" s="3" t="s">
        <v>34</v>
      </c>
    </row>
    <row r="5" spans="5:17" ht="28.5" x14ac:dyDescent="0.45">
      <c r="E5" s="1">
        <v>3</v>
      </c>
      <c r="F5" s="3" t="s">
        <v>39</v>
      </c>
    </row>
    <row r="6" spans="5:17" ht="28.5" x14ac:dyDescent="0.45">
      <c r="E6" s="3">
        <v>3</v>
      </c>
      <c r="F6" s="3" t="s">
        <v>31</v>
      </c>
      <c r="K6" s="9" t="s">
        <v>46</v>
      </c>
      <c r="L6" t="s">
        <v>44</v>
      </c>
      <c r="M6">
        <f>QUOTIENT(+E6,E5)</f>
        <v>1</v>
      </c>
      <c r="N6" s="13" t="s">
        <v>45</v>
      </c>
      <c r="O6">
        <v>0</v>
      </c>
    </row>
    <row r="7" spans="5:17" ht="28.5" x14ac:dyDescent="0.45">
      <c r="E7" s="3">
        <v>7</v>
      </c>
      <c r="F7" s="3" t="s">
        <v>36</v>
      </c>
    </row>
    <row r="8" spans="5:17" ht="28.5" x14ac:dyDescent="0.45">
      <c r="E8" s="3">
        <v>7</v>
      </c>
      <c r="F8" s="3" t="s">
        <v>10</v>
      </c>
    </row>
    <row r="9" spans="5:17" ht="28.5" x14ac:dyDescent="0.45">
      <c r="E9" s="3">
        <v>8</v>
      </c>
      <c r="F9" s="3" t="s">
        <v>30</v>
      </c>
    </row>
    <row r="10" spans="5:17" ht="28.5" x14ac:dyDescent="0.45">
      <c r="E10" s="3">
        <v>3</v>
      </c>
      <c r="F10" s="3" t="s">
        <v>32</v>
      </c>
    </row>
    <row r="12" spans="5:17" ht="28.5" x14ac:dyDescent="0.45">
      <c r="K12" s="3">
        <v>1</v>
      </c>
      <c r="L12" s="3">
        <v>2</v>
      </c>
      <c r="M12" s="3">
        <v>3</v>
      </c>
      <c r="N12" s="3">
        <v>4</v>
      </c>
      <c r="O12" s="3">
        <v>5</v>
      </c>
      <c r="P12" s="3"/>
      <c r="Q12" s="3" t="s">
        <v>40</v>
      </c>
    </row>
    <row r="13" spans="5:17" ht="28.5" x14ac:dyDescent="0.45">
      <c r="G13" s="3">
        <v>98</v>
      </c>
      <c r="H13" s="3">
        <v>327</v>
      </c>
      <c r="I13" s="7" t="s">
        <v>37</v>
      </c>
      <c r="J13" s="3">
        <v>123</v>
      </c>
      <c r="K13" s="11" t="s">
        <v>35</v>
      </c>
      <c r="L13" s="11" t="s">
        <v>35</v>
      </c>
      <c r="M13" s="11" t="s">
        <v>35</v>
      </c>
      <c r="N13" s="11" t="s">
        <v>35</v>
      </c>
      <c r="O13" s="11" t="s">
        <v>35</v>
      </c>
      <c r="P13" s="10"/>
    </row>
    <row r="15" spans="5:17" ht="28.5" x14ac:dyDescent="0.45">
      <c r="J15" s="3">
        <v>1</v>
      </c>
      <c r="K15" s="3">
        <v>2</v>
      </c>
      <c r="L15" s="3">
        <v>3</v>
      </c>
      <c r="M15" s="3">
        <v>4</v>
      </c>
      <c r="N15" s="3">
        <v>5</v>
      </c>
      <c r="O15" s="3">
        <v>6</v>
      </c>
      <c r="P15" s="3"/>
      <c r="Q15" s="3" t="s">
        <v>38</v>
      </c>
    </row>
    <row r="17" spans="7:17" ht="28.5" x14ac:dyDescent="0.45">
      <c r="G17" s="3">
        <v>4</v>
      </c>
      <c r="H17" s="3">
        <v>6</v>
      </c>
      <c r="I17" s="3" t="s">
        <v>37</v>
      </c>
      <c r="J17" s="3">
        <v>1</v>
      </c>
      <c r="K17" s="3">
        <v>5</v>
      </c>
      <c r="L17" s="3">
        <v>5</v>
      </c>
      <c r="M17" s="3">
        <v>6</v>
      </c>
      <c r="N17" s="3">
        <v>0</v>
      </c>
      <c r="O17" s="3">
        <v>5</v>
      </c>
      <c r="Q17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F389-1331-4051-83F6-10A5A26D1AF9}">
  <dimension ref="C2:O16"/>
  <sheetViews>
    <sheetView workbookViewId="0">
      <selection activeCell="C2" sqref="C2:D8"/>
    </sheetView>
  </sheetViews>
  <sheetFormatPr defaultRowHeight="15" x14ac:dyDescent="0.25"/>
  <cols>
    <col min="3" max="3" width="21" bestFit="1" customWidth="1"/>
    <col min="7" max="7" width="3.85546875" customWidth="1"/>
  </cols>
  <sheetData>
    <row r="2" spans="3:15" ht="28.5" x14ac:dyDescent="0.45">
      <c r="C2" s="8">
        <v>98327.123000000007</v>
      </c>
      <c r="D2" s="3" t="s">
        <v>33</v>
      </c>
    </row>
    <row r="3" spans="3:15" ht="28.5" x14ac:dyDescent="0.45">
      <c r="C3" s="1">
        <v>98327123</v>
      </c>
      <c r="D3" s="3" t="s">
        <v>34</v>
      </c>
    </row>
    <row r="4" spans="3:15" ht="28.5" x14ac:dyDescent="0.45">
      <c r="C4" s="1">
        <v>2</v>
      </c>
      <c r="D4" s="3" t="s">
        <v>39</v>
      </c>
    </row>
    <row r="5" spans="3:15" ht="28.5" x14ac:dyDescent="0.45">
      <c r="C5" s="3">
        <v>3</v>
      </c>
      <c r="D5" s="3" t="s">
        <v>31</v>
      </c>
      <c r="H5" s="12" t="s">
        <v>43</v>
      </c>
      <c r="J5" t="s">
        <v>44</v>
      </c>
      <c r="K5">
        <v>1</v>
      </c>
      <c r="L5" s="13" t="s">
        <v>45</v>
      </c>
      <c r="M5">
        <v>1</v>
      </c>
    </row>
    <row r="6" spans="3:15" ht="28.5" x14ac:dyDescent="0.45">
      <c r="C6" s="3">
        <v>7</v>
      </c>
      <c r="D6" s="3" t="s">
        <v>36</v>
      </c>
    </row>
    <row r="7" spans="3:15" ht="28.5" x14ac:dyDescent="0.45">
      <c r="C7" s="3">
        <v>7</v>
      </c>
      <c r="D7" s="3" t="s">
        <v>10</v>
      </c>
    </row>
    <row r="8" spans="3:15" ht="28.5" x14ac:dyDescent="0.45">
      <c r="C8" s="3">
        <v>8</v>
      </c>
      <c r="D8" s="3" t="s">
        <v>30</v>
      </c>
    </row>
    <row r="9" spans="3:15" ht="28.5" x14ac:dyDescent="0.45">
      <c r="C9" s="3">
        <v>3</v>
      </c>
      <c r="D9" s="3" t="s">
        <v>32</v>
      </c>
    </row>
    <row r="10" spans="3:15" x14ac:dyDescent="0.25">
      <c r="F10" t="s">
        <v>42</v>
      </c>
    </row>
    <row r="11" spans="3:15" ht="28.5" x14ac:dyDescent="0.45">
      <c r="F11" s="3">
        <v>7.1</v>
      </c>
      <c r="I11" s="3">
        <v>1</v>
      </c>
      <c r="J11" s="3">
        <v>2</v>
      </c>
      <c r="K11" s="3">
        <v>3</v>
      </c>
      <c r="L11" s="3">
        <v>4</v>
      </c>
      <c r="M11" s="3">
        <v>5</v>
      </c>
      <c r="N11" s="3"/>
      <c r="O11" s="3" t="s">
        <v>40</v>
      </c>
    </row>
    <row r="12" spans="3:15" ht="28.5" x14ac:dyDescent="0.45">
      <c r="D12" s="3">
        <v>98</v>
      </c>
      <c r="E12" s="3">
        <v>32</v>
      </c>
      <c r="F12" s="3">
        <v>71</v>
      </c>
      <c r="G12" s="3"/>
      <c r="H12" s="3">
        <v>23</v>
      </c>
      <c r="I12" s="11" t="s">
        <v>35</v>
      </c>
      <c r="J12" s="11" t="s">
        <v>35</v>
      </c>
      <c r="K12" s="11" t="s">
        <v>35</v>
      </c>
      <c r="L12" s="11" t="s">
        <v>35</v>
      </c>
      <c r="M12" s="11" t="s">
        <v>35</v>
      </c>
      <c r="N12" s="10"/>
    </row>
    <row r="14" spans="3:15" ht="28.5" x14ac:dyDescent="0.45">
      <c r="H14" s="3">
        <v>1</v>
      </c>
      <c r="I14" s="3">
        <v>2</v>
      </c>
      <c r="J14" s="3">
        <v>3</v>
      </c>
      <c r="K14" s="3">
        <v>4</v>
      </c>
      <c r="L14" s="3">
        <v>5</v>
      </c>
      <c r="M14" s="3">
        <v>6</v>
      </c>
      <c r="N14" s="3"/>
      <c r="O14" s="3" t="s">
        <v>38</v>
      </c>
    </row>
    <row r="16" spans="3:15" ht="28.5" x14ac:dyDescent="0.45">
      <c r="D16" s="3">
        <v>3</v>
      </c>
      <c r="E16" s="3">
        <v>1</v>
      </c>
      <c r="F16" s="3">
        <v>3</v>
      </c>
      <c r="G16" s="7" t="s">
        <v>37</v>
      </c>
      <c r="H16" s="3">
        <v>5</v>
      </c>
      <c r="I16" s="3">
        <v>7</v>
      </c>
      <c r="J16" s="3">
        <v>1</v>
      </c>
      <c r="K16" s="3">
        <v>5</v>
      </c>
      <c r="L16" s="3">
        <v>6</v>
      </c>
      <c r="M16" s="3">
        <v>0</v>
      </c>
      <c r="O16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13D6-5DBA-41D8-9C7E-09EB1EAA3D3E}">
  <dimension ref="C2:P16"/>
  <sheetViews>
    <sheetView workbookViewId="0">
      <selection activeCell="I9" sqref="I9"/>
    </sheetView>
  </sheetViews>
  <sheetFormatPr defaultRowHeight="15" x14ac:dyDescent="0.25"/>
  <cols>
    <col min="3" max="3" width="22.28515625" bestFit="1" customWidth="1"/>
    <col min="11" max="11" width="9.28515625" customWidth="1"/>
    <col min="15" max="15" width="32.7109375" customWidth="1"/>
  </cols>
  <sheetData>
    <row r="2" spans="3:16" ht="28.5" x14ac:dyDescent="0.45">
      <c r="C2" s="14">
        <v>0.98327123000000005</v>
      </c>
      <c r="D2" s="3" t="s">
        <v>33</v>
      </c>
    </row>
    <row r="3" spans="3:16" ht="28.5" x14ac:dyDescent="0.45">
      <c r="C3" s="1">
        <v>98327123</v>
      </c>
      <c r="D3" s="3" t="s">
        <v>34</v>
      </c>
    </row>
    <row r="4" spans="3:16" ht="28.5" x14ac:dyDescent="0.45">
      <c r="C4" s="1">
        <v>2</v>
      </c>
      <c r="D4" s="3" t="s">
        <v>39</v>
      </c>
    </row>
    <row r="5" spans="3:16" ht="28.5" x14ac:dyDescent="0.45">
      <c r="C5" s="3">
        <v>8</v>
      </c>
      <c r="D5" s="3" t="s">
        <v>31</v>
      </c>
      <c r="G5" s="12" t="s">
        <v>48</v>
      </c>
      <c r="H5" s="15" t="s">
        <v>51</v>
      </c>
      <c r="J5" s="17">
        <v>4</v>
      </c>
      <c r="K5" s="16" t="s">
        <v>45</v>
      </c>
      <c r="L5" s="17">
        <v>0</v>
      </c>
      <c r="M5" s="5" t="s">
        <v>49</v>
      </c>
      <c r="N5" s="5"/>
      <c r="O5" s="5"/>
      <c r="P5" s="5"/>
    </row>
    <row r="6" spans="3:16" ht="28.5" x14ac:dyDescent="0.45">
      <c r="C6" s="3">
        <v>7</v>
      </c>
      <c r="D6" s="3" t="s">
        <v>36</v>
      </c>
      <c r="O6" s="5" t="s">
        <v>52</v>
      </c>
    </row>
    <row r="7" spans="3:16" ht="28.5" x14ac:dyDescent="0.45">
      <c r="C7" s="3">
        <v>7</v>
      </c>
      <c r="D7" s="3" t="s">
        <v>10</v>
      </c>
    </row>
    <row r="8" spans="3:16" ht="28.5" x14ac:dyDescent="0.45">
      <c r="C8" s="3">
        <v>8</v>
      </c>
      <c r="D8" s="3" t="s">
        <v>30</v>
      </c>
    </row>
    <row r="9" spans="3:16" ht="28.5" x14ac:dyDescent="0.45">
      <c r="C9" s="3">
        <v>3</v>
      </c>
      <c r="D9" s="3" t="s">
        <v>32</v>
      </c>
    </row>
    <row r="10" spans="3:16" x14ac:dyDescent="0.25">
      <c r="F10" t="s">
        <v>42</v>
      </c>
    </row>
    <row r="11" spans="3:16" ht="28.5" x14ac:dyDescent="0.45">
      <c r="F11" s="3"/>
      <c r="H11" s="3">
        <v>1</v>
      </c>
      <c r="I11" s="3">
        <v>2</v>
      </c>
      <c r="J11" s="3">
        <v>3</v>
      </c>
      <c r="K11" s="3">
        <v>4</v>
      </c>
      <c r="L11" s="3">
        <v>5</v>
      </c>
      <c r="M11" s="3"/>
      <c r="N11" s="3" t="s">
        <v>50</v>
      </c>
    </row>
    <row r="12" spans="3:16" ht="28.5" x14ac:dyDescent="0.45">
      <c r="D12" s="3">
        <v>98</v>
      </c>
      <c r="E12" s="3">
        <v>32</v>
      </c>
      <c r="F12" s="3">
        <v>71</v>
      </c>
      <c r="G12" s="3">
        <v>23</v>
      </c>
      <c r="H12" s="11" t="s">
        <v>35</v>
      </c>
      <c r="I12" s="11" t="s">
        <v>35</v>
      </c>
      <c r="J12" s="11" t="s">
        <v>35</v>
      </c>
      <c r="K12" s="11" t="s">
        <v>35</v>
      </c>
      <c r="L12" s="11" t="s">
        <v>35</v>
      </c>
      <c r="M12" s="10"/>
    </row>
    <row r="14" spans="3:16" ht="28.5" x14ac:dyDescent="0.45">
      <c r="D14" s="3">
        <v>1</v>
      </c>
      <c r="E14" s="3">
        <v>2</v>
      </c>
      <c r="F14" s="3">
        <v>3</v>
      </c>
      <c r="G14" s="3">
        <v>4</v>
      </c>
      <c r="H14" s="3">
        <v>5</v>
      </c>
      <c r="I14" s="3">
        <v>6</v>
      </c>
      <c r="J14" s="3">
        <v>7</v>
      </c>
      <c r="K14" s="3">
        <v>8</v>
      </c>
      <c r="L14" s="3">
        <v>9</v>
      </c>
      <c r="M14" s="3"/>
      <c r="N14" s="3" t="s">
        <v>38</v>
      </c>
    </row>
    <row r="16" spans="3:16" ht="28.5" x14ac:dyDescent="0.45">
      <c r="C16" s="11" t="s">
        <v>47</v>
      </c>
      <c r="D16" s="3">
        <v>9</v>
      </c>
      <c r="E16" s="3">
        <v>9</v>
      </c>
      <c r="F16" s="3">
        <v>1</v>
      </c>
      <c r="G16" s="3">
        <v>6</v>
      </c>
      <c r="H16" s="3">
        <v>0</v>
      </c>
      <c r="I16" s="3">
        <v>0</v>
      </c>
      <c r="J16" s="3">
        <v>3</v>
      </c>
      <c r="K16" s="3">
        <v>3</v>
      </c>
      <c r="L16" s="3">
        <v>8</v>
      </c>
      <c r="N16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82AD-C86B-4FB6-B5D0-72FCD37FF65F}">
  <dimension ref="C2:Q16"/>
  <sheetViews>
    <sheetView topLeftCell="C1" workbookViewId="0">
      <selection activeCell="H8" sqref="H8"/>
    </sheetView>
  </sheetViews>
  <sheetFormatPr defaultRowHeight="15" x14ac:dyDescent="0.25"/>
  <cols>
    <col min="3" max="3" width="39.85546875" bestFit="1" customWidth="1"/>
    <col min="5" max="5" width="21.140625" bestFit="1" customWidth="1"/>
    <col min="6" max="6" width="4" customWidth="1"/>
    <col min="7" max="7" width="16.5703125" customWidth="1"/>
    <col min="8" max="8" width="13.140625" customWidth="1"/>
    <col min="9" max="9" width="14.85546875" customWidth="1"/>
    <col min="10" max="12" width="13.85546875" bestFit="1" customWidth="1"/>
    <col min="16" max="16" width="32.7109375" customWidth="1"/>
  </cols>
  <sheetData>
    <row r="2" spans="3:17" ht="28.5" x14ac:dyDescent="0.45">
      <c r="C2" s="8">
        <v>98327.123000000007</v>
      </c>
      <c r="D2" s="3" t="s">
        <v>33</v>
      </c>
    </row>
    <row r="3" spans="3:17" ht="28.5" x14ac:dyDescent="0.45">
      <c r="C3" s="1">
        <v>983271230</v>
      </c>
      <c r="D3" s="3" t="s">
        <v>34</v>
      </c>
    </row>
    <row r="4" spans="3:17" ht="28.5" x14ac:dyDescent="0.45">
      <c r="C4" s="1">
        <v>9</v>
      </c>
      <c r="D4" s="3" t="s">
        <v>39</v>
      </c>
    </row>
    <row r="5" spans="3:17" ht="28.5" x14ac:dyDescent="0.45">
      <c r="C5" s="3">
        <v>3</v>
      </c>
      <c r="D5" s="3" t="s">
        <v>31</v>
      </c>
      <c r="H5" s="18" t="s">
        <v>53</v>
      </c>
      <c r="I5" s="15" t="s">
        <v>55</v>
      </c>
      <c r="K5" s="16" t="s">
        <v>56</v>
      </c>
      <c r="M5" s="17"/>
      <c r="N5" s="5" t="s">
        <v>58</v>
      </c>
      <c r="O5" s="5"/>
      <c r="P5" s="5"/>
      <c r="Q5" s="5"/>
    </row>
    <row r="6" spans="3:17" ht="28.5" x14ac:dyDescent="0.45">
      <c r="C6" s="3">
        <v>7</v>
      </c>
      <c r="D6" s="3" t="s">
        <v>36</v>
      </c>
      <c r="P6" s="5" t="s">
        <v>57</v>
      </c>
    </row>
    <row r="7" spans="3:17" ht="28.5" x14ac:dyDescent="0.45">
      <c r="C7" s="3">
        <v>7</v>
      </c>
      <c r="D7" s="3" t="s">
        <v>10</v>
      </c>
    </row>
    <row r="8" spans="3:17" ht="28.5" x14ac:dyDescent="0.45">
      <c r="C8" s="3">
        <v>8</v>
      </c>
      <c r="D8" s="3" t="s">
        <v>30</v>
      </c>
    </row>
    <row r="9" spans="3:17" ht="28.5" x14ac:dyDescent="0.45">
      <c r="C9" s="3">
        <v>3</v>
      </c>
      <c r="D9" s="3" t="s">
        <v>32</v>
      </c>
    </row>
    <row r="10" spans="3:17" x14ac:dyDescent="0.25">
      <c r="G10" t="s">
        <v>42</v>
      </c>
    </row>
    <row r="11" spans="3:17" ht="28.5" x14ac:dyDescent="0.45">
      <c r="G11" s="3">
        <v>1</v>
      </c>
      <c r="H11" s="3">
        <v>2</v>
      </c>
      <c r="I11" s="3">
        <v>3</v>
      </c>
      <c r="J11" s="3">
        <v>4</v>
      </c>
      <c r="K11" s="3">
        <v>5</v>
      </c>
      <c r="L11" s="3">
        <v>6</v>
      </c>
      <c r="N11" s="3"/>
      <c r="O11" s="3" t="s">
        <v>50</v>
      </c>
    </row>
    <row r="12" spans="3:17" ht="28.5" x14ac:dyDescent="0.45">
      <c r="D12" s="3"/>
      <c r="E12" s="3">
        <v>983271230</v>
      </c>
      <c r="F12" s="3"/>
      <c r="G12" s="11" t="s">
        <v>54</v>
      </c>
      <c r="H12" s="11" t="s">
        <v>54</v>
      </c>
      <c r="I12" s="11" t="s">
        <v>54</v>
      </c>
      <c r="J12" s="11" t="s">
        <v>54</v>
      </c>
      <c r="K12" s="11" t="s">
        <v>54</v>
      </c>
      <c r="L12" s="11" t="s">
        <v>54</v>
      </c>
      <c r="N12" s="10"/>
    </row>
    <row r="14" spans="3:17" ht="28.5" x14ac:dyDescent="0.45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 t="s">
        <v>38</v>
      </c>
    </row>
    <row r="15" spans="3:17" ht="28.5" x14ac:dyDescent="0.45">
      <c r="G15" s="3">
        <v>1</v>
      </c>
      <c r="H15" s="3">
        <v>2</v>
      </c>
      <c r="I15" s="3">
        <v>3</v>
      </c>
      <c r="J15" s="3">
        <v>4</v>
      </c>
      <c r="K15" s="3">
        <v>5</v>
      </c>
      <c r="L15" s="3">
        <v>6</v>
      </c>
    </row>
    <row r="16" spans="3:17" ht="28.5" x14ac:dyDescent="0.45">
      <c r="C16" s="11"/>
      <c r="D16" s="3"/>
      <c r="E16" s="3">
        <v>3</v>
      </c>
      <c r="F16" s="7" t="s">
        <v>37</v>
      </c>
      <c r="G16" s="3">
        <v>5</v>
      </c>
      <c r="H16" s="3">
        <v>8</v>
      </c>
      <c r="I16" s="3">
        <v>7</v>
      </c>
      <c r="J16" s="3">
        <v>0</v>
      </c>
      <c r="K16" s="3">
        <v>8</v>
      </c>
      <c r="L16" s="3">
        <v>3</v>
      </c>
      <c r="M16" s="3"/>
      <c r="O16" s="3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E0D1-DF86-4D54-AC26-4BC015ED785F}">
  <dimension ref="A4:X150"/>
  <sheetViews>
    <sheetView topLeftCell="A91" workbookViewId="0">
      <selection activeCell="P101" sqref="P101"/>
    </sheetView>
  </sheetViews>
  <sheetFormatPr defaultRowHeight="15" x14ac:dyDescent="0.25"/>
  <cols>
    <col min="7" max="7" width="9.140625" style="27"/>
    <col min="17" max="17" width="10.28515625" customWidth="1"/>
    <col min="18" max="18" width="10.5703125" bestFit="1" customWidth="1"/>
    <col min="19" max="19" width="9" customWidth="1"/>
    <col min="22" max="22" width="11" bestFit="1" customWidth="1"/>
  </cols>
  <sheetData>
    <row r="4" spans="1:15" ht="28.5" x14ac:dyDescent="0.45">
      <c r="D4" s="3" t="s">
        <v>33</v>
      </c>
      <c r="F4" s="3">
        <v>0</v>
      </c>
      <c r="G4" s="7" t="s">
        <v>37</v>
      </c>
      <c r="H4" s="3">
        <v>0</v>
      </c>
      <c r="I4" s="3">
        <v>2</v>
      </c>
      <c r="J4" s="3">
        <v>7</v>
      </c>
    </row>
    <row r="6" spans="1:15" ht="28.5" x14ac:dyDescent="0.45">
      <c r="E6" s="3" t="s">
        <v>113</v>
      </c>
      <c r="G6" s="7">
        <v>3</v>
      </c>
    </row>
    <row r="7" spans="1:15" s="35" customFormat="1" x14ac:dyDescent="0.25">
      <c r="G7" s="36"/>
    </row>
    <row r="9" spans="1:15" ht="28.5" x14ac:dyDescent="0.45">
      <c r="C9" s="3" t="s">
        <v>114</v>
      </c>
      <c r="E9" s="3"/>
      <c r="F9" s="3">
        <v>0</v>
      </c>
      <c r="G9" s="7" t="s">
        <v>37</v>
      </c>
      <c r="H9" s="3">
        <v>3</v>
      </c>
      <c r="I9" s="3">
        <v>0</v>
      </c>
      <c r="J9" s="3">
        <v>0</v>
      </c>
    </row>
    <row r="10" spans="1:15" x14ac:dyDescent="0.25">
      <c r="A10" s="31"/>
      <c r="B10" s="31"/>
      <c r="C10" s="31"/>
      <c r="D10" s="31"/>
      <c r="E10" s="31"/>
      <c r="F10" s="31"/>
      <c r="G10" s="32"/>
      <c r="H10" s="31"/>
      <c r="I10" s="31"/>
      <c r="J10" s="31"/>
    </row>
    <row r="12" spans="1:15" x14ac:dyDescent="0.25">
      <c r="G12" s="30"/>
    </row>
    <row r="13" spans="1:15" ht="28.5" x14ac:dyDescent="0.45">
      <c r="D13" s="3" t="s">
        <v>33</v>
      </c>
      <c r="F13" s="3">
        <v>0</v>
      </c>
      <c r="G13" s="7" t="s">
        <v>37</v>
      </c>
      <c r="H13" s="3">
        <v>2</v>
      </c>
      <c r="I13" s="3">
        <v>7</v>
      </c>
      <c r="J13" s="3"/>
    </row>
    <row r="14" spans="1:15" x14ac:dyDescent="0.25">
      <c r="G14" s="30"/>
    </row>
    <row r="15" spans="1:15" ht="28.5" x14ac:dyDescent="0.45">
      <c r="E15" s="3" t="s">
        <v>113</v>
      </c>
      <c r="G15" s="7">
        <v>3</v>
      </c>
    </row>
    <row r="16" spans="1:15" ht="28.5" x14ac:dyDescent="0.45">
      <c r="G16" s="30"/>
      <c r="K16" s="3"/>
      <c r="M16" s="3"/>
      <c r="N16" s="3"/>
      <c r="O16" s="3"/>
    </row>
    <row r="17" spans="1:14" x14ac:dyDescent="0.25">
      <c r="G17" s="30"/>
    </row>
    <row r="18" spans="1:14" ht="28.5" x14ac:dyDescent="0.45">
      <c r="C18" s="3" t="s">
        <v>114</v>
      </c>
      <c r="E18" s="3"/>
      <c r="F18" s="3">
        <v>0</v>
      </c>
      <c r="G18" s="7" t="s">
        <v>37</v>
      </c>
      <c r="H18" s="3">
        <v>3</v>
      </c>
      <c r="I18" s="3">
        <v>0</v>
      </c>
      <c r="J18" s="3">
        <v>0</v>
      </c>
    </row>
    <row r="19" spans="1:14" x14ac:dyDescent="0.25">
      <c r="A19" s="31"/>
      <c r="B19" s="31"/>
      <c r="C19" s="31"/>
      <c r="D19" s="31"/>
      <c r="E19" s="31"/>
      <c r="F19" s="31"/>
      <c r="G19" s="32"/>
      <c r="H19" s="31"/>
      <c r="I19" s="31"/>
      <c r="J19" s="31"/>
    </row>
    <row r="20" spans="1:14" x14ac:dyDescent="0.25">
      <c r="G20" s="30"/>
    </row>
    <row r="22" spans="1:14" ht="28.5" x14ac:dyDescent="0.45">
      <c r="D22" s="3" t="s">
        <v>33</v>
      </c>
      <c r="F22" s="3">
        <v>0</v>
      </c>
      <c r="G22" s="7" t="s">
        <v>37</v>
      </c>
      <c r="H22" s="3">
        <v>0</v>
      </c>
      <c r="I22" s="3">
        <v>2</v>
      </c>
      <c r="J22" s="3">
        <v>7</v>
      </c>
      <c r="K22" s="3">
        <v>5</v>
      </c>
    </row>
    <row r="23" spans="1:14" ht="28.5" x14ac:dyDescent="0.45">
      <c r="B23" s="3" t="s">
        <v>113</v>
      </c>
      <c r="D23" s="7">
        <v>3</v>
      </c>
    </row>
    <row r="25" spans="1:14" ht="28.5" x14ac:dyDescent="0.45">
      <c r="C25" s="3" t="s">
        <v>114</v>
      </c>
      <c r="E25" s="3"/>
      <c r="F25" s="3">
        <v>0</v>
      </c>
      <c r="G25" s="7" t="s">
        <v>37</v>
      </c>
      <c r="H25" s="3">
        <v>3</v>
      </c>
      <c r="I25" s="3">
        <v>0</v>
      </c>
      <c r="J25" s="3">
        <v>2</v>
      </c>
      <c r="K25" s="3"/>
      <c r="L25" s="3"/>
      <c r="M25" s="3"/>
      <c r="N25" s="3"/>
    </row>
    <row r="26" spans="1:14" x14ac:dyDescent="0.25">
      <c r="A26" s="31"/>
      <c r="B26" s="31"/>
      <c r="C26" s="31"/>
      <c r="D26" s="31"/>
      <c r="E26" s="31"/>
      <c r="F26" s="31"/>
      <c r="G26" s="32"/>
      <c r="H26" s="31"/>
      <c r="I26" s="31"/>
      <c r="J26" s="31"/>
    </row>
    <row r="29" spans="1:14" ht="28.5" x14ac:dyDescent="0.45">
      <c r="B29" s="3" t="s">
        <v>33</v>
      </c>
      <c r="E29" s="3">
        <v>2</v>
      </c>
      <c r="F29" s="3">
        <v>7</v>
      </c>
      <c r="G29" s="7" t="s">
        <v>37</v>
      </c>
      <c r="H29" s="3">
        <v>5</v>
      </c>
      <c r="I29" s="3">
        <v>0</v>
      </c>
      <c r="J29" s="3">
        <v>0</v>
      </c>
      <c r="K29" s="3">
        <v>0</v>
      </c>
    </row>
    <row r="32" spans="1:14" ht="28.5" x14ac:dyDescent="0.45">
      <c r="C32" s="3" t="s">
        <v>114</v>
      </c>
      <c r="E32" s="3"/>
      <c r="F32" s="3">
        <v>3</v>
      </c>
      <c r="G32" s="7" t="s">
        <v>37</v>
      </c>
      <c r="H32" s="3">
        <v>0</v>
      </c>
      <c r="I32" s="3">
        <v>2</v>
      </c>
      <c r="J32" s="3"/>
      <c r="K32" s="3"/>
      <c r="L32" s="3"/>
      <c r="M32" s="3"/>
      <c r="N32" s="3"/>
    </row>
    <row r="33" spans="1:15" x14ac:dyDescent="0.25">
      <c r="A33" s="31"/>
      <c r="B33" s="31"/>
      <c r="C33" s="31"/>
      <c r="D33" s="31"/>
      <c r="E33" s="31"/>
      <c r="F33" s="31"/>
      <c r="G33" s="32"/>
      <c r="H33" s="31"/>
      <c r="I33" s="31"/>
      <c r="J33" s="31"/>
    </row>
    <row r="36" spans="1:15" ht="28.5" x14ac:dyDescent="0.45">
      <c r="B36" s="3" t="s">
        <v>33</v>
      </c>
      <c r="E36" s="3"/>
      <c r="F36" s="3">
        <v>0</v>
      </c>
      <c r="G36" s="7" t="s">
        <v>37</v>
      </c>
      <c r="H36" s="3">
        <v>0</v>
      </c>
      <c r="I36" s="3">
        <v>0</v>
      </c>
      <c r="J36" s="3">
        <v>2</v>
      </c>
      <c r="K36" s="3">
        <v>7</v>
      </c>
      <c r="O36">
        <v>0.13924766500838301</v>
      </c>
    </row>
    <row r="37" spans="1:15" ht="28.5" x14ac:dyDescent="0.45">
      <c r="B37" s="3" t="s">
        <v>113</v>
      </c>
      <c r="D37" s="7">
        <v>3</v>
      </c>
      <c r="G37" s="30"/>
    </row>
    <row r="38" spans="1:15" x14ac:dyDescent="0.25">
      <c r="G38" s="30"/>
    </row>
    <row r="39" spans="1:15" ht="28.5" x14ac:dyDescent="0.45">
      <c r="C39" s="3" t="s">
        <v>114</v>
      </c>
      <c r="E39" s="3"/>
      <c r="F39" s="3">
        <v>0</v>
      </c>
      <c r="G39" s="7" t="s">
        <v>37</v>
      </c>
      <c r="H39" s="3">
        <v>1</v>
      </c>
      <c r="I39" s="3">
        <v>3</v>
      </c>
      <c r="J39" s="3">
        <v>9</v>
      </c>
      <c r="K39" s="3">
        <v>2</v>
      </c>
      <c r="L39" s="3">
        <v>5</v>
      </c>
      <c r="M39" s="3"/>
      <c r="N39" s="3"/>
    </row>
    <row r="40" spans="1:15" x14ac:dyDescent="0.25">
      <c r="A40" s="31"/>
      <c r="B40" s="31"/>
      <c r="C40" s="31"/>
      <c r="D40" s="31"/>
      <c r="E40" s="31"/>
      <c r="F40" s="31"/>
      <c r="G40" s="32"/>
      <c r="H40" s="31"/>
      <c r="I40" s="31"/>
      <c r="J40" s="31"/>
    </row>
    <row r="41" spans="1:15" x14ac:dyDescent="0.25">
      <c r="G41" s="30"/>
    </row>
    <row r="42" spans="1:15" ht="28.5" x14ac:dyDescent="0.45">
      <c r="B42" s="3" t="s">
        <v>33</v>
      </c>
      <c r="E42" s="3"/>
      <c r="F42" s="3">
        <v>2</v>
      </c>
      <c r="G42" s="7" t="s">
        <v>37</v>
      </c>
      <c r="H42" s="3">
        <v>7</v>
      </c>
      <c r="I42" s="3" t="s">
        <v>115</v>
      </c>
      <c r="J42" s="3"/>
      <c r="K42" s="3"/>
      <c r="O42">
        <v>0.13924766500838301</v>
      </c>
    </row>
    <row r="43" spans="1:15" x14ac:dyDescent="0.25">
      <c r="G43" s="30"/>
    </row>
    <row r="44" spans="1:15" x14ac:dyDescent="0.25">
      <c r="G44" s="30"/>
      <c r="O44">
        <v>1.3924766500838299</v>
      </c>
    </row>
    <row r="45" spans="1:15" ht="28.5" x14ac:dyDescent="0.45">
      <c r="C45" s="3" t="s">
        <v>114</v>
      </c>
      <c r="E45" s="3"/>
      <c r="F45" s="3">
        <v>1</v>
      </c>
      <c r="G45" s="7" t="s">
        <v>37</v>
      </c>
      <c r="H45" s="3">
        <v>3</v>
      </c>
      <c r="I45" s="3">
        <v>9</v>
      </c>
      <c r="J45" s="3">
        <v>2</v>
      </c>
      <c r="K45" s="3">
        <v>5</v>
      </c>
      <c r="L45" s="3"/>
      <c r="M45" s="3"/>
      <c r="N45" s="3"/>
    </row>
    <row r="46" spans="1:15" x14ac:dyDescent="0.25">
      <c r="A46" s="31"/>
      <c r="B46" s="31"/>
      <c r="C46" s="31"/>
      <c r="D46" s="31"/>
      <c r="E46" s="31"/>
      <c r="F46" s="31"/>
      <c r="G46" s="32"/>
      <c r="H46" s="31"/>
      <c r="I46" s="31"/>
      <c r="J46" s="31"/>
    </row>
    <row r="49" spans="1:14" ht="28.5" x14ac:dyDescent="0.45">
      <c r="B49" s="3" t="s">
        <v>33</v>
      </c>
      <c r="E49" s="3"/>
      <c r="F49" s="3">
        <v>0</v>
      </c>
      <c r="G49" s="7" t="s">
        <v>37</v>
      </c>
      <c r="H49" s="3">
        <v>0</v>
      </c>
      <c r="I49" s="3">
        <v>0</v>
      </c>
      <c r="J49" s="3">
        <v>0</v>
      </c>
      <c r="K49" s="3">
        <v>2</v>
      </c>
      <c r="L49" s="3">
        <v>7</v>
      </c>
    </row>
    <row r="50" spans="1:14" ht="28.5" x14ac:dyDescent="0.45">
      <c r="B50" s="3" t="s">
        <v>113</v>
      </c>
      <c r="D50" s="7">
        <v>3</v>
      </c>
      <c r="G50" s="30"/>
    </row>
    <row r="51" spans="1:14" x14ac:dyDescent="0.25">
      <c r="G51" s="30"/>
    </row>
    <row r="52" spans="1:14" ht="28.5" x14ac:dyDescent="0.45">
      <c r="C52" s="3" t="s">
        <v>114</v>
      </c>
      <c r="E52" s="3"/>
      <c r="F52" s="3">
        <v>0</v>
      </c>
      <c r="G52" s="7" t="s">
        <v>37</v>
      </c>
      <c r="H52" s="3">
        <v>0</v>
      </c>
      <c r="I52" s="3">
        <v>6</v>
      </c>
      <c r="J52" s="3">
        <v>4</v>
      </c>
      <c r="K52" s="3">
        <v>6</v>
      </c>
      <c r="L52" s="3">
        <v>3</v>
      </c>
      <c r="M52" s="3">
        <v>3</v>
      </c>
      <c r="N52" s="3"/>
    </row>
    <row r="53" spans="1:14" x14ac:dyDescent="0.25">
      <c r="A53" s="31"/>
      <c r="B53" s="31"/>
      <c r="C53" s="31"/>
      <c r="D53" s="31"/>
      <c r="E53" s="31"/>
      <c r="F53" s="31"/>
      <c r="G53" s="32"/>
      <c r="H53" s="31"/>
      <c r="I53" s="31"/>
      <c r="J53" s="31"/>
    </row>
    <row r="54" spans="1:14" x14ac:dyDescent="0.25">
      <c r="G54" s="30"/>
    </row>
    <row r="55" spans="1:14" ht="28.5" x14ac:dyDescent="0.45">
      <c r="B55" s="3" t="s">
        <v>33</v>
      </c>
      <c r="E55" s="3"/>
      <c r="F55" s="3">
        <v>0</v>
      </c>
      <c r="G55" s="7" t="s">
        <v>37</v>
      </c>
      <c r="H55" s="3">
        <v>2</v>
      </c>
      <c r="I55" s="3">
        <v>7</v>
      </c>
      <c r="J55" s="3"/>
      <c r="K55" s="3"/>
    </row>
    <row r="56" spans="1:14" ht="28.5" x14ac:dyDescent="0.45">
      <c r="B56" s="3" t="s">
        <v>113</v>
      </c>
      <c r="D56" s="7">
        <v>3</v>
      </c>
      <c r="G56" s="30"/>
    </row>
    <row r="57" spans="1:14" x14ac:dyDescent="0.25">
      <c r="G57" s="30"/>
    </row>
    <row r="58" spans="1:14" ht="28.5" x14ac:dyDescent="0.45">
      <c r="C58" s="3" t="s">
        <v>114</v>
      </c>
      <c r="E58" s="3"/>
      <c r="F58" s="3">
        <v>0</v>
      </c>
      <c r="G58" s="7" t="s">
        <v>37</v>
      </c>
      <c r="H58" s="3">
        <v>6</v>
      </c>
      <c r="I58" s="3">
        <v>4</v>
      </c>
      <c r="J58" s="3">
        <v>6</v>
      </c>
      <c r="K58" s="3">
        <v>3</v>
      </c>
      <c r="L58" s="3">
        <v>3</v>
      </c>
      <c r="M58" s="3"/>
      <c r="N58" s="3"/>
    </row>
    <row r="59" spans="1:14" x14ac:dyDescent="0.25">
      <c r="A59" s="31"/>
      <c r="B59" s="31"/>
      <c r="C59" s="31"/>
      <c r="D59" s="31"/>
      <c r="E59" s="31"/>
      <c r="F59" s="31"/>
      <c r="G59" s="32"/>
      <c r="H59" s="31"/>
      <c r="I59" s="31"/>
      <c r="J59" s="31"/>
    </row>
    <row r="62" spans="1:14" x14ac:dyDescent="0.25">
      <c r="G62" s="30"/>
    </row>
    <row r="63" spans="1:14" ht="28.5" x14ac:dyDescent="0.45">
      <c r="B63" s="3" t="s">
        <v>33</v>
      </c>
      <c r="E63" s="3"/>
      <c r="F63" s="3">
        <v>0</v>
      </c>
      <c r="G63" s="7" t="s">
        <v>37</v>
      </c>
      <c r="H63" s="3">
        <v>0</v>
      </c>
      <c r="I63" s="3">
        <v>2</v>
      </c>
      <c r="J63" s="3">
        <v>3</v>
      </c>
      <c r="K63" s="3"/>
      <c r="L63" s="3"/>
    </row>
    <row r="64" spans="1:14" ht="28.5" x14ac:dyDescent="0.45">
      <c r="B64" s="3" t="s">
        <v>113</v>
      </c>
      <c r="D64" s="7">
        <v>3</v>
      </c>
      <c r="G64" s="30"/>
    </row>
    <row r="65" spans="1:13" x14ac:dyDescent="0.25">
      <c r="G65" s="30"/>
    </row>
    <row r="66" spans="1:13" ht="28.5" x14ac:dyDescent="0.45">
      <c r="C66" s="3" t="s">
        <v>114</v>
      </c>
      <c r="E66" s="3"/>
      <c r="F66" s="3">
        <v>0</v>
      </c>
      <c r="G66" s="7" t="s">
        <v>37</v>
      </c>
      <c r="H66" s="3">
        <v>2</v>
      </c>
      <c r="I66" s="3">
        <v>8</v>
      </c>
      <c r="J66" s="3">
        <v>4</v>
      </c>
      <c r="K66" s="3">
        <v>3</v>
      </c>
      <c r="L66" s="3">
        <v>8</v>
      </c>
      <c r="M66" s="3">
        <v>7</v>
      </c>
    </row>
    <row r="67" spans="1:13" x14ac:dyDescent="0.25">
      <c r="A67" s="31"/>
      <c r="B67" s="31"/>
      <c r="C67" s="31"/>
      <c r="D67" s="31"/>
      <c r="E67" s="31"/>
      <c r="F67" s="31"/>
      <c r="G67" s="32"/>
      <c r="H67" s="31"/>
      <c r="I67" s="31"/>
      <c r="J67" s="31"/>
    </row>
    <row r="68" spans="1:13" x14ac:dyDescent="0.25">
      <c r="G68" s="30"/>
    </row>
    <row r="69" spans="1:13" ht="28.5" x14ac:dyDescent="0.45">
      <c r="B69" s="3" t="s">
        <v>33</v>
      </c>
      <c r="D69" s="3"/>
      <c r="E69" s="3">
        <v>2</v>
      </c>
      <c r="F69" s="3">
        <v>3</v>
      </c>
      <c r="G69" s="7" t="s">
        <v>37</v>
      </c>
      <c r="H69" s="3">
        <v>0</v>
      </c>
      <c r="I69" s="3">
        <v>0</v>
      </c>
      <c r="J69" s="3"/>
      <c r="K69" s="3"/>
    </row>
    <row r="70" spans="1:13" x14ac:dyDescent="0.25">
      <c r="G70" s="30"/>
    </row>
    <row r="71" spans="1:13" x14ac:dyDescent="0.25">
      <c r="G71" s="30"/>
    </row>
    <row r="72" spans="1:13" ht="28.5" x14ac:dyDescent="0.45">
      <c r="C72" s="3" t="s">
        <v>114</v>
      </c>
      <c r="E72" s="3"/>
      <c r="F72" s="3">
        <v>2</v>
      </c>
      <c r="G72" s="7" t="s">
        <v>37</v>
      </c>
      <c r="H72" s="3">
        <v>8</v>
      </c>
      <c r="I72" s="3">
        <v>4</v>
      </c>
      <c r="J72" s="3">
        <v>3</v>
      </c>
      <c r="K72" s="3">
        <v>8</v>
      </c>
      <c r="L72" s="3">
        <v>7</v>
      </c>
      <c r="M72" s="3"/>
    </row>
    <row r="73" spans="1:13" x14ac:dyDescent="0.25">
      <c r="A73" s="31"/>
      <c r="B73" s="31"/>
      <c r="C73" s="31"/>
      <c r="D73" s="31"/>
      <c r="E73" s="31"/>
      <c r="F73" s="31"/>
      <c r="G73" s="32"/>
      <c r="H73" s="31"/>
      <c r="I73" s="31"/>
      <c r="J73" s="31"/>
    </row>
    <row r="77" spans="1:13" ht="28.5" x14ac:dyDescent="0.45">
      <c r="B77" s="3" t="s">
        <v>33</v>
      </c>
      <c r="E77" s="3"/>
      <c r="F77" s="3">
        <v>0</v>
      </c>
      <c r="G77" s="7" t="s">
        <v>37</v>
      </c>
      <c r="H77" s="3">
        <v>0</v>
      </c>
      <c r="I77" s="3">
        <v>2</v>
      </c>
      <c r="J77" s="3">
        <v>3</v>
      </c>
      <c r="K77" s="3"/>
      <c r="L77" s="3"/>
    </row>
    <row r="78" spans="1:13" ht="28.5" x14ac:dyDescent="0.45">
      <c r="B78" s="3" t="s">
        <v>113</v>
      </c>
      <c r="D78" s="7">
        <v>3</v>
      </c>
      <c r="G78" s="30"/>
    </row>
    <row r="79" spans="1:13" x14ac:dyDescent="0.25">
      <c r="G79" s="30"/>
    </row>
    <row r="80" spans="1:13" ht="28.5" x14ac:dyDescent="0.45">
      <c r="C80" s="3" t="s">
        <v>114</v>
      </c>
      <c r="E80" s="3"/>
      <c r="F80" s="3">
        <v>0</v>
      </c>
      <c r="G80" s="7" t="s">
        <v>37</v>
      </c>
      <c r="H80" s="3">
        <v>2</v>
      </c>
      <c r="I80" s="3">
        <v>8</v>
      </c>
      <c r="J80" s="3">
        <v>4</v>
      </c>
      <c r="K80" s="3">
        <v>3</v>
      </c>
      <c r="L80" s="3">
        <v>8</v>
      </c>
      <c r="M80" s="3">
        <v>7</v>
      </c>
    </row>
    <row r="81" spans="1:13" x14ac:dyDescent="0.25">
      <c r="A81" s="31"/>
      <c r="B81" s="31"/>
      <c r="C81" s="31"/>
      <c r="D81" s="31"/>
      <c r="E81" s="31"/>
      <c r="F81" s="31"/>
      <c r="G81" s="32"/>
      <c r="H81" s="31"/>
      <c r="I81" s="31"/>
      <c r="J81" s="31"/>
    </row>
    <row r="82" spans="1:13" x14ac:dyDescent="0.25">
      <c r="G82" s="30"/>
    </row>
    <row r="83" spans="1:13" ht="28.5" x14ac:dyDescent="0.45">
      <c r="B83" s="3" t="s">
        <v>33</v>
      </c>
      <c r="D83" s="3"/>
      <c r="E83" s="3">
        <v>2</v>
      </c>
      <c r="F83" s="3">
        <v>3</v>
      </c>
      <c r="G83" s="7" t="s">
        <v>37</v>
      </c>
      <c r="H83" s="3">
        <v>0</v>
      </c>
      <c r="I83" s="3">
        <v>0</v>
      </c>
      <c r="J83" s="3"/>
      <c r="K83" s="3"/>
    </row>
    <row r="84" spans="1:13" ht="28.5" x14ac:dyDescent="0.45">
      <c r="B84" s="3" t="s">
        <v>113</v>
      </c>
      <c r="D84" s="7">
        <v>3</v>
      </c>
      <c r="G84" s="30"/>
    </row>
    <row r="85" spans="1:13" x14ac:dyDescent="0.25">
      <c r="G85" s="30"/>
    </row>
    <row r="86" spans="1:13" ht="28.5" x14ac:dyDescent="0.45">
      <c r="C86" s="3" t="s">
        <v>114</v>
      </c>
      <c r="E86" s="3"/>
      <c r="F86" s="3">
        <v>2</v>
      </c>
      <c r="G86" s="7" t="s">
        <v>37</v>
      </c>
      <c r="H86" s="3">
        <v>8</v>
      </c>
      <c r="I86" s="3">
        <v>4</v>
      </c>
      <c r="J86" s="3">
        <v>3</v>
      </c>
      <c r="K86" s="3">
        <v>8</v>
      </c>
      <c r="L86" s="3">
        <v>7</v>
      </c>
      <c r="M86" s="3"/>
    </row>
    <row r="87" spans="1:13" x14ac:dyDescent="0.25">
      <c r="A87" s="31"/>
      <c r="B87" s="31"/>
      <c r="C87" s="31"/>
      <c r="D87" s="31"/>
      <c r="E87" s="31"/>
      <c r="F87" s="31"/>
      <c r="G87" s="32"/>
      <c r="H87" s="31"/>
      <c r="I87" s="31"/>
      <c r="J87" s="31"/>
    </row>
    <row r="90" spans="1:13" ht="28.5" x14ac:dyDescent="0.45">
      <c r="B90" s="3" t="s">
        <v>33</v>
      </c>
      <c r="E90" s="3"/>
      <c r="F90" s="3">
        <v>0</v>
      </c>
      <c r="G90" s="7" t="s">
        <v>37</v>
      </c>
      <c r="H90" s="3">
        <v>0</v>
      </c>
      <c r="I90" s="3">
        <v>2</v>
      </c>
      <c r="J90" s="3">
        <v>5</v>
      </c>
      <c r="K90" s="3">
        <v>6</v>
      </c>
      <c r="L90" s="3"/>
    </row>
    <row r="91" spans="1:13" ht="28.5" x14ac:dyDescent="0.45">
      <c r="B91" s="3" t="s">
        <v>113</v>
      </c>
      <c r="D91" s="7">
        <v>4</v>
      </c>
      <c r="G91" s="30"/>
    </row>
    <row r="92" spans="1:13" x14ac:dyDescent="0.25">
      <c r="G92" s="30"/>
    </row>
    <row r="93" spans="1:13" ht="28.5" x14ac:dyDescent="0.45">
      <c r="C93" s="3" t="s">
        <v>114</v>
      </c>
      <c r="E93" s="3"/>
      <c r="F93" s="3">
        <v>0</v>
      </c>
      <c r="G93" s="7" t="s">
        <v>37</v>
      </c>
      <c r="H93" s="3">
        <v>4</v>
      </c>
      <c r="I93" s="3"/>
      <c r="J93" s="3"/>
      <c r="K93" s="3"/>
      <c r="L93" s="3"/>
      <c r="M93" s="3"/>
    </row>
    <row r="94" spans="1:13" x14ac:dyDescent="0.25">
      <c r="A94" s="31"/>
      <c r="B94" s="31"/>
      <c r="C94" s="31"/>
      <c r="D94" s="31"/>
      <c r="E94" s="31"/>
      <c r="F94" s="31"/>
      <c r="G94" s="32"/>
      <c r="H94" s="31"/>
      <c r="I94" s="31"/>
      <c r="J94" s="31"/>
    </row>
    <row r="95" spans="1:13" x14ac:dyDescent="0.25">
      <c r="G95" s="30"/>
    </row>
    <row r="96" spans="1:13" ht="28.5" x14ac:dyDescent="0.45">
      <c r="B96" s="3" t="s">
        <v>33</v>
      </c>
      <c r="D96" s="3">
        <v>2</v>
      </c>
      <c r="E96" s="3">
        <v>5</v>
      </c>
      <c r="F96" s="3">
        <v>6</v>
      </c>
      <c r="G96" s="7" t="s">
        <v>37</v>
      </c>
      <c r="H96" s="3">
        <v>0</v>
      </c>
      <c r="I96" s="3"/>
      <c r="J96" s="3"/>
      <c r="K96" s="3"/>
    </row>
    <row r="97" spans="1:21" ht="28.5" x14ac:dyDescent="0.45">
      <c r="B97" s="3" t="s">
        <v>113</v>
      </c>
      <c r="D97" s="7">
        <v>4</v>
      </c>
      <c r="G97" s="30"/>
    </row>
    <row r="98" spans="1:21" x14ac:dyDescent="0.25">
      <c r="G98" s="30"/>
    </row>
    <row r="99" spans="1:21" ht="28.5" x14ac:dyDescent="0.45">
      <c r="C99" s="3" t="s">
        <v>114</v>
      </c>
      <c r="E99" s="3"/>
      <c r="F99" s="3">
        <v>4</v>
      </c>
      <c r="G99" s="7" t="s">
        <v>37</v>
      </c>
      <c r="H99" s="3"/>
      <c r="I99" s="3"/>
      <c r="J99" s="3"/>
      <c r="K99" s="3"/>
      <c r="L99" s="3"/>
      <c r="M99" s="3"/>
    </row>
    <row r="100" spans="1:21" x14ac:dyDescent="0.25">
      <c r="A100" s="31"/>
      <c r="B100" s="31"/>
      <c r="C100" s="31"/>
      <c r="D100" s="31"/>
      <c r="E100" s="31"/>
      <c r="F100" s="31"/>
      <c r="G100" s="32"/>
      <c r="H100" s="31"/>
      <c r="I100" s="31"/>
      <c r="J100" s="31"/>
    </row>
    <row r="101" spans="1:21" x14ac:dyDescent="0.25">
      <c r="A101" s="31"/>
      <c r="B101" s="31"/>
      <c r="C101" s="31"/>
      <c r="D101" s="31"/>
      <c r="E101" s="31"/>
      <c r="F101" s="31"/>
      <c r="G101" s="32"/>
      <c r="H101" s="31"/>
      <c r="I101" s="31"/>
      <c r="J101" s="31"/>
      <c r="R101" t="s">
        <v>117</v>
      </c>
      <c r="T101" s="33"/>
      <c r="U101" s="33" t="s">
        <v>64</v>
      </c>
    </row>
    <row r="102" spans="1:21" x14ac:dyDescent="0.25">
      <c r="Q102" t="s">
        <v>116</v>
      </c>
      <c r="R102" t="s">
        <v>118</v>
      </c>
      <c r="S102" t="s">
        <v>119</v>
      </c>
      <c r="T102" s="33" t="s">
        <v>64</v>
      </c>
      <c r="U102" s="33" t="s">
        <v>121</v>
      </c>
    </row>
    <row r="103" spans="1:21" ht="28.5" x14ac:dyDescent="0.45">
      <c r="B103" s="3" t="s">
        <v>33</v>
      </c>
      <c r="E103" s="3"/>
      <c r="F103" s="3">
        <v>0</v>
      </c>
      <c r="G103" s="7" t="s">
        <v>37</v>
      </c>
      <c r="H103" s="3">
        <v>0</v>
      </c>
      <c r="I103" s="3">
        <v>0</v>
      </c>
      <c r="J103" s="3">
        <v>0</v>
      </c>
      <c r="K103" s="3">
        <v>2</v>
      </c>
      <c r="L103" s="3">
        <v>5</v>
      </c>
      <c r="M103" s="3">
        <v>8</v>
      </c>
      <c r="Q103">
        <v>2</v>
      </c>
      <c r="R103">
        <v>3</v>
      </c>
      <c r="S103">
        <v>6</v>
      </c>
      <c r="T103">
        <f>+D104</f>
        <v>4</v>
      </c>
      <c r="U103">
        <f>QUOTIENT(S103,T103)</f>
        <v>1</v>
      </c>
    </row>
    <row r="104" spans="1:21" ht="28.5" x14ac:dyDescent="0.45">
      <c r="B104" s="3" t="s">
        <v>113</v>
      </c>
      <c r="D104" s="7">
        <v>4</v>
      </c>
      <c r="G104" s="30"/>
    </row>
    <row r="105" spans="1:21" x14ac:dyDescent="0.25">
      <c r="G105" s="30"/>
    </row>
    <row r="106" spans="1:21" ht="28.5" x14ac:dyDescent="0.45">
      <c r="C106" s="3" t="s">
        <v>114</v>
      </c>
      <c r="E106" s="3"/>
      <c r="F106" s="3">
        <v>0</v>
      </c>
      <c r="G106" s="7" t="s">
        <v>37</v>
      </c>
      <c r="H106" s="3">
        <v>1</v>
      </c>
      <c r="I106" s="3">
        <v>2</v>
      </c>
      <c r="J106" s="3">
        <v>6</v>
      </c>
      <c r="K106" s="3">
        <v>7</v>
      </c>
      <c r="L106" s="3">
        <v>3</v>
      </c>
      <c r="M106" s="3">
        <v>7</v>
      </c>
    </row>
    <row r="107" spans="1:21" x14ac:dyDescent="0.25">
      <c r="A107" s="31"/>
      <c r="B107" s="31"/>
      <c r="C107" s="31"/>
      <c r="D107" s="31"/>
      <c r="E107" s="31"/>
      <c r="F107" s="31"/>
      <c r="G107" s="32"/>
      <c r="H107" s="31"/>
      <c r="I107" s="31"/>
      <c r="J107" s="31"/>
    </row>
    <row r="108" spans="1:21" x14ac:dyDescent="0.25">
      <c r="G108" s="30"/>
    </row>
    <row r="109" spans="1:21" ht="28.5" x14ac:dyDescent="0.45">
      <c r="B109" s="3" t="s">
        <v>33</v>
      </c>
      <c r="D109" s="3" t="s">
        <v>115</v>
      </c>
      <c r="E109" s="3"/>
      <c r="F109" s="3">
        <v>2</v>
      </c>
      <c r="G109" s="7" t="s">
        <v>37</v>
      </c>
      <c r="H109" s="3">
        <v>5</v>
      </c>
      <c r="I109" s="3">
        <v>8</v>
      </c>
      <c r="J109" s="3"/>
      <c r="K109" s="3"/>
    </row>
    <row r="110" spans="1:21" ht="28.5" x14ac:dyDescent="0.45">
      <c r="B110" s="3" t="s">
        <v>113</v>
      </c>
      <c r="D110" s="7">
        <v>4</v>
      </c>
      <c r="G110" s="30"/>
    </row>
    <row r="111" spans="1:21" x14ac:dyDescent="0.25">
      <c r="G111" s="30"/>
    </row>
    <row r="112" spans="1:21" ht="28.5" x14ac:dyDescent="0.45">
      <c r="C112" s="3" t="s">
        <v>114</v>
      </c>
      <c r="E112" s="3"/>
      <c r="F112" s="3">
        <v>1</v>
      </c>
      <c r="G112" s="7" t="s">
        <v>37</v>
      </c>
      <c r="H112" s="3">
        <v>2</v>
      </c>
      <c r="I112" s="3">
        <v>6</v>
      </c>
      <c r="J112" s="3">
        <v>7</v>
      </c>
      <c r="K112" s="3">
        <v>3</v>
      </c>
      <c r="L112" s="3">
        <v>7</v>
      </c>
      <c r="M112" s="3"/>
    </row>
    <row r="113" spans="1:21" x14ac:dyDescent="0.25">
      <c r="A113" s="31"/>
      <c r="B113" s="31"/>
      <c r="C113" s="31"/>
      <c r="D113" s="31"/>
      <c r="E113" s="31"/>
      <c r="F113" s="31"/>
      <c r="G113" s="32"/>
      <c r="H113" s="31"/>
      <c r="I113" s="31"/>
      <c r="J113" s="31"/>
    </row>
    <row r="115" spans="1:21" x14ac:dyDescent="0.25">
      <c r="A115" s="31"/>
      <c r="B115" s="31"/>
      <c r="C115" s="31"/>
      <c r="D115" s="31"/>
      <c r="E115" s="31"/>
      <c r="F115" s="31"/>
      <c r="G115" s="32"/>
      <c r="H115" s="31"/>
      <c r="I115" s="31"/>
      <c r="J115" s="31"/>
      <c r="R115" t="s">
        <v>117</v>
      </c>
      <c r="T115" s="33"/>
      <c r="U115" s="33" t="s">
        <v>64</v>
      </c>
    </row>
    <row r="116" spans="1:21" x14ac:dyDescent="0.25">
      <c r="G116" s="33"/>
      <c r="Q116" t="s">
        <v>116</v>
      </c>
      <c r="R116" t="s">
        <v>118</v>
      </c>
      <c r="S116" t="s">
        <v>119</v>
      </c>
      <c r="T116" s="33" t="s">
        <v>64</v>
      </c>
      <c r="U116" s="33" t="s">
        <v>121</v>
      </c>
    </row>
    <row r="117" spans="1:21" ht="28.5" x14ac:dyDescent="0.45">
      <c r="B117" s="3" t="s">
        <v>33</v>
      </c>
      <c r="E117" s="3"/>
      <c r="F117" s="3">
        <v>0</v>
      </c>
      <c r="G117" s="7" t="s">
        <v>37</v>
      </c>
      <c r="H117" s="3">
        <v>2</v>
      </c>
      <c r="I117" s="3">
        <v>5</v>
      </c>
      <c r="J117" s="3">
        <v>8</v>
      </c>
      <c r="K117" s="3"/>
      <c r="L117" s="3"/>
      <c r="M117" s="3"/>
      <c r="Q117">
        <v>2</v>
      </c>
      <c r="R117">
        <v>3</v>
      </c>
      <c r="S117">
        <v>3</v>
      </c>
      <c r="T117">
        <f>+D118</f>
        <v>4</v>
      </c>
      <c r="U117">
        <f>QUOTIENT(S117,T117)</f>
        <v>0</v>
      </c>
    </row>
    <row r="118" spans="1:21" ht="28.5" x14ac:dyDescent="0.45">
      <c r="B118" s="3" t="s">
        <v>113</v>
      </c>
      <c r="D118" s="7">
        <v>4</v>
      </c>
      <c r="G118" s="33"/>
    </row>
    <row r="119" spans="1:21" x14ac:dyDescent="0.25">
      <c r="G119" s="33"/>
    </row>
    <row r="120" spans="1:21" ht="28.5" x14ac:dyDescent="0.45">
      <c r="C120" s="3" t="s">
        <v>114</v>
      </c>
      <c r="E120" s="3"/>
      <c r="F120" s="3">
        <v>0</v>
      </c>
      <c r="G120" s="7" t="s">
        <v>37</v>
      </c>
      <c r="H120" s="3">
        <v>7</v>
      </c>
      <c r="I120" s="3">
        <v>1</v>
      </c>
      <c r="J120" s="3">
        <v>2</v>
      </c>
      <c r="K120" s="3">
        <v>6</v>
      </c>
      <c r="L120" s="3">
        <v>9</v>
      </c>
      <c r="M120" s="3">
        <v>9</v>
      </c>
    </row>
    <row r="121" spans="1:21" x14ac:dyDescent="0.25">
      <c r="A121" s="31"/>
      <c r="B121" s="31"/>
      <c r="C121" s="31"/>
      <c r="D121" s="31"/>
      <c r="E121" s="31"/>
      <c r="F121" s="31"/>
      <c r="G121" s="32"/>
      <c r="H121" s="31"/>
      <c r="I121" s="31"/>
      <c r="J121" s="31"/>
    </row>
    <row r="122" spans="1:21" x14ac:dyDescent="0.25">
      <c r="G122" s="33"/>
    </row>
    <row r="123" spans="1:21" ht="28.5" x14ac:dyDescent="0.45">
      <c r="B123" s="3" t="s">
        <v>33</v>
      </c>
      <c r="D123" s="3">
        <v>2</v>
      </c>
      <c r="E123" s="3">
        <v>8</v>
      </c>
      <c r="F123" s="3">
        <v>8</v>
      </c>
      <c r="G123" s="7" t="s">
        <v>37</v>
      </c>
      <c r="H123" s="3">
        <v>0</v>
      </c>
      <c r="I123" s="3">
        <v>0</v>
      </c>
      <c r="J123" s="3"/>
      <c r="K123" s="3"/>
    </row>
    <row r="124" spans="1:21" ht="28.5" x14ac:dyDescent="0.45">
      <c r="B124" s="3" t="s">
        <v>113</v>
      </c>
      <c r="D124" s="7">
        <v>4</v>
      </c>
      <c r="G124" s="33"/>
    </row>
    <row r="125" spans="1:21" x14ac:dyDescent="0.25">
      <c r="G125" s="33"/>
    </row>
    <row r="126" spans="1:21" ht="28.5" x14ac:dyDescent="0.45">
      <c r="C126" s="3" t="s">
        <v>114</v>
      </c>
      <c r="E126" s="3"/>
      <c r="F126" s="3">
        <v>1</v>
      </c>
      <c r="G126" s="7" t="s">
        <v>37</v>
      </c>
      <c r="H126" s="3">
        <v>2</v>
      </c>
      <c r="I126" s="3">
        <v>6</v>
      </c>
      <c r="J126" s="3">
        <v>7</v>
      </c>
      <c r="K126" s="3">
        <v>3</v>
      </c>
      <c r="L126" s="3">
        <v>7</v>
      </c>
      <c r="M126" s="3"/>
    </row>
    <row r="127" spans="1:21" x14ac:dyDescent="0.25">
      <c r="A127" s="31"/>
      <c r="B127" s="31"/>
      <c r="C127" s="31"/>
      <c r="D127" s="31"/>
      <c r="E127" s="31"/>
      <c r="F127" s="31"/>
      <c r="G127" s="32"/>
      <c r="H127" s="31"/>
      <c r="I127" s="31"/>
      <c r="J127" s="31"/>
    </row>
    <row r="128" spans="1:21" ht="28.5" x14ac:dyDescent="0.45">
      <c r="B128" s="3" t="s">
        <v>33</v>
      </c>
      <c r="E128" s="3"/>
      <c r="F128" s="3">
        <v>0</v>
      </c>
      <c r="G128" s="7" t="s">
        <v>37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2</v>
      </c>
      <c r="N128" s="3">
        <v>5</v>
      </c>
      <c r="O128" s="3">
        <v>8</v>
      </c>
    </row>
    <row r="129" spans="1:24" ht="28.5" x14ac:dyDescent="0.45">
      <c r="B129" s="3" t="s">
        <v>113</v>
      </c>
      <c r="D129" s="7">
        <v>4</v>
      </c>
      <c r="G129" s="30"/>
    </row>
    <row r="130" spans="1:24" x14ac:dyDescent="0.25">
      <c r="G130" s="30"/>
    </row>
    <row r="131" spans="1:24" ht="28.5" x14ac:dyDescent="0.45">
      <c r="C131" s="3" t="s">
        <v>114</v>
      </c>
      <c r="E131" s="3"/>
      <c r="F131" s="3">
        <v>0</v>
      </c>
      <c r="G131" s="7" t="s">
        <v>37</v>
      </c>
      <c r="H131" s="3">
        <v>0</v>
      </c>
      <c r="I131" s="3">
        <v>4</v>
      </c>
      <c r="J131" s="3">
        <v>0</v>
      </c>
      <c r="K131" s="3">
        <v>0</v>
      </c>
      <c r="L131" s="3">
        <v>7</v>
      </c>
      <c r="M131" s="3">
        <v>7</v>
      </c>
      <c r="N131" s="3">
        <v>9</v>
      </c>
    </row>
    <row r="132" spans="1:24" x14ac:dyDescent="0.25">
      <c r="A132" s="31"/>
      <c r="B132" s="31"/>
      <c r="C132" s="31"/>
      <c r="D132" s="31"/>
      <c r="E132" s="31"/>
      <c r="F132" s="31"/>
      <c r="G132" s="32"/>
      <c r="H132" s="31"/>
      <c r="I132" s="31"/>
      <c r="J132" s="31"/>
    </row>
    <row r="133" spans="1:24" x14ac:dyDescent="0.25">
      <c r="G133" s="30"/>
    </row>
    <row r="134" spans="1:24" ht="28.5" x14ac:dyDescent="0.45">
      <c r="B134" s="3" t="s">
        <v>33</v>
      </c>
      <c r="D134" s="3" t="s">
        <v>115</v>
      </c>
      <c r="E134" s="3"/>
      <c r="F134" s="3">
        <v>0</v>
      </c>
      <c r="G134" s="7" t="s">
        <v>37</v>
      </c>
      <c r="H134" s="3">
        <v>0</v>
      </c>
      <c r="I134" s="3">
        <v>2</v>
      </c>
      <c r="J134" s="3">
        <v>5</v>
      </c>
      <c r="K134" s="3">
        <v>8</v>
      </c>
    </row>
    <row r="135" spans="1:24" ht="28.5" x14ac:dyDescent="0.45">
      <c r="B135" s="3" t="s">
        <v>113</v>
      </c>
      <c r="D135" s="7">
        <v>4</v>
      </c>
      <c r="G135" s="30"/>
    </row>
    <row r="136" spans="1:24" x14ac:dyDescent="0.25">
      <c r="G136" s="30"/>
    </row>
    <row r="137" spans="1:24" ht="28.5" x14ac:dyDescent="0.45">
      <c r="C137" s="3" t="s">
        <v>114</v>
      </c>
      <c r="E137" s="3"/>
      <c r="F137" s="3">
        <v>0</v>
      </c>
      <c r="G137" s="7" t="s">
        <v>37</v>
      </c>
      <c r="H137" s="3">
        <v>4</v>
      </c>
      <c r="I137" s="3">
        <v>0</v>
      </c>
      <c r="J137" s="3">
        <v>0</v>
      </c>
      <c r="K137" s="3">
        <v>7</v>
      </c>
      <c r="L137" s="3">
        <v>7</v>
      </c>
      <c r="M137" s="3">
        <v>9</v>
      </c>
    </row>
    <row r="138" spans="1:24" x14ac:dyDescent="0.25">
      <c r="A138" s="31"/>
      <c r="B138" s="31"/>
      <c r="C138" s="31"/>
      <c r="D138" s="31"/>
      <c r="E138" s="31"/>
      <c r="F138" s="31"/>
      <c r="G138" s="32"/>
      <c r="H138" s="31"/>
      <c r="I138" s="31"/>
      <c r="J138" s="31"/>
      <c r="R138" s="30"/>
      <c r="S138" s="30" t="s">
        <v>117</v>
      </c>
      <c r="T138" s="30"/>
    </row>
    <row r="139" spans="1:24" x14ac:dyDescent="0.25">
      <c r="R139" s="30" t="s">
        <v>116</v>
      </c>
      <c r="S139" s="30" t="s">
        <v>118</v>
      </c>
      <c r="T139" s="30" t="s">
        <v>119</v>
      </c>
    </row>
    <row r="140" spans="1:24" ht="28.5" x14ac:dyDescent="0.45">
      <c r="B140" s="3" t="s">
        <v>33</v>
      </c>
      <c r="E140" s="3"/>
      <c r="F140" s="3">
        <v>0</v>
      </c>
      <c r="G140" s="7" t="s">
        <v>37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2</v>
      </c>
      <c r="N140" s="3">
        <v>5</v>
      </c>
      <c r="O140" s="3">
        <v>8</v>
      </c>
      <c r="R140" s="3">
        <v>2</v>
      </c>
      <c r="S140" s="3">
        <v>3</v>
      </c>
      <c r="T140" s="3">
        <v>8</v>
      </c>
    </row>
    <row r="141" spans="1:24" ht="28.5" x14ac:dyDescent="0.45">
      <c r="B141" s="3" t="s">
        <v>113</v>
      </c>
      <c r="D141" s="7">
        <v>4</v>
      </c>
      <c r="G141" s="30"/>
      <c r="V141">
        <v>2.5799999999999999E-6</v>
      </c>
      <c r="W141" s="9" t="s">
        <v>120</v>
      </c>
      <c r="X141">
        <f>V141*10^8</f>
        <v>258</v>
      </c>
    </row>
    <row r="142" spans="1:24" x14ac:dyDescent="0.25">
      <c r="G142" s="30"/>
    </row>
    <row r="143" spans="1:24" ht="28.5" x14ac:dyDescent="0.45">
      <c r="C143" s="3" t="s">
        <v>114</v>
      </c>
      <c r="E143" s="3"/>
      <c r="F143" s="3">
        <v>0</v>
      </c>
      <c r="G143" s="7" t="s">
        <v>37</v>
      </c>
      <c r="H143" s="3">
        <v>0</v>
      </c>
      <c r="I143" s="3">
        <v>4</v>
      </c>
      <c r="J143" s="3">
        <v>0</v>
      </c>
      <c r="K143" s="3">
        <v>0</v>
      </c>
      <c r="L143" s="3">
        <v>7</v>
      </c>
      <c r="M143" s="3">
        <v>7</v>
      </c>
      <c r="N143" s="3">
        <v>9</v>
      </c>
    </row>
    <row r="144" spans="1:24" x14ac:dyDescent="0.25">
      <c r="A144" s="31"/>
      <c r="B144" s="31"/>
      <c r="C144" s="31"/>
      <c r="D144" s="31"/>
      <c r="E144" s="31"/>
      <c r="F144" s="31"/>
      <c r="G144" s="32"/>
      <c r="H144" s="31"/>
      <c r="I144" s="31"/>
      <c r="J144" s="31"/>
    </row>
    <row r="145" spans="1:13" x14ac:dyDescent="0.25">
      <c r="G145" s="30"/>
    </row>
    <row r="146" spans="1:13" ht="28.5" x14ac:dyDescent="0.45">
      <c r="B146" s="3" t="s">
        <v>33</v>
      </c>
      <c r="D146" s="3">
        <v>2</v>
      </c>
      <c r="E146" s="3">
        <v>5</v>
      </c>
      <c r="F146" s="3">
        <v>8</v>
      </c>
      <c r="G146" s="7" t="s">
        <v>37</v>
      </c>
      <c r="H146" s="3">
        <v>0</v>
      </c>
      <c r="I146" s="3"/>
      <c r="J146" s="3"/>
      <c r="K146" s="3"/>
    </row>
    <row r="147" spans="1:13" ht="28.5" x14ac:dyDescent="0.45">
      <c r="B147" s="3" t="s">
        <v>113</v>
      </c>
      <c r="D147" s="7">
        <v>4</v>
      </c>
      <c r="G147" s="30"/>
    </row>
    <row r="148" spans="1:13" x14ac:dyDescent="0.25">
      <c r="G148" s="30"/>
    </row>
    <row r="149" spans="1:13" ht="28.5" x14ac:dyDescent="0.45">
      <c r="C149" s="3" t="s">
        <v>114</v>
      </c>
      <c r="E149" s="3"/>
      <c r="F149" s="3">
        <v>4</v>
      </c>
      <c r="G149" s="7" t="s">
        <v>37</v>
      </c>
      <c r="H149" s="3">
        <v>0</v>
      </c>
      <c r="I149" s="3">
        <v>0</v>
      </c>
      <c r="J149" s="3">
        <v>7</v>
      </c>
      <c r="K149" s="3">
        <v>7</v>
      </c>
      <c r="L149" s="3">
        <v>9</v>
      </c>
      <c r="M149" s="3"/>
    </row>
    <row r="150" spans="1:13" x14ac:dyDescent="0.25">
      <c r="A150" s="31"/>
      <c r="B150" s="31"/>
      <c r="C150" s="31"/>
      <c r="D150" s="31"/>
      <c r="E150" s="31"/>
      <c r="F150" s="31"/>
      <c r="G150" s="32"/>
      <c r="H150" s="31"/>
      <c r="I150" s="31"/>
      <c r="J150" s="31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D97A-6BF1-46E9-B4A0-3A5C60052C42}">
  <dimension ref="C2:S17"/>
  <sheetViews>
    <sheetView topLeftCell="C1" workbookViewId="0">
      <selection activeCell="C2" sqref="C2"/>
    </sheetView>
  </sheetViews>
  <sheetFormatPr defaultRowHeight="15" x14ac:dyDescent="0.25"/>
  <cols>
    <col min="3" max="3" width="37.7109375" bestFit="1" customWidth="1"/>
    <col min="6" max="6" width="23.28515625" bestFit="1" customWidth="1"/>
    <col min="7" max="7" width="3.85546875" customWidth="1"/>
    <col min="8" max="8" width="23.28515625" bestFit="1" customWidth="1"/>
    <col min="9" max="9" width="14.42578125" customWidth="1"/>
    <col min="10" max="13" width="14.28515625" bestFit="1" customWidth="1"/>
    <col min="16" max="16" width="23.28515625" bestFit="1" customWidth="1"/>
  </cols>
  <sheetData>
    <row r="2" spans="3:19" ht="28.5" x14ac:dyDescent="0.45">
      <c r="C2" s="19">
        <v>5.0000000000000001E-4</v>
      </c>
      <c r="D2" s="3" t="s">
        <v>33</v>
      </c>
    </row>
    <row r="3" spans="3:19" ht="28.5" x14ac:dyDescent="0.45">
      <c r="C3" s="1">
        <v>5</v>
      </c>
      <c r="D3" s="3" t="s">
        <v>34</v>
      </c>
    </row>
    <row r="4" spans="3:19" ht="28.5" x14ac:dyDescent="0.45">
      <c r="C4" s="1">
        <v>500000000</v>
      </c>
      <c r="D4" s="3" t="s">
        <v>59</v>
      </c>
      <c r="P4" s="1">
        <f>5 * POWER(10,8)</f>
        <v>500000000</v>
      </c>
      <c r="Q4" s="12" t="s">
        <v>60</v>
      </c>
    </row>
    <row r="5" spans="3:19" ht="28.5" x14ac:dyDescent="0.45">
      <c r="C5" s="1">
        <v>9</v>
      </c>
      <c r="D5" s="3" t="s">
        <v>39</v>
      </c>
    </row>
    <row r="6" spans="3:19" ht="28.5" x14ac:dyDescent="0.45">
      <c r="C6" s="3">
        <v>4</v>
      </c>
      <c r="D6" s="3" t="s">
        <v>31</v>
      </c>
      <c r="H6" s="12" t="s">
        <v>43</v>
      </c>
      <c r="J6" t="s">
        <v>44</v>
      </c>
      <c r="K6">
        <v>1</v>
      </c>
      <c r="L6" s="13" t="s">
        <v>45</v>
      </c>
      <c r="M6">
        <v>1</v>
      </c>
      <c r="Q6" s="5" t="s">
        <v>58</v>
      </c>
      <c r="R6" s="5"/>
      <c r="S6" s="5"/>
    </row>
    <row r="7" spans="3:19" ht="28.5" x14ac:dyDescent="0.45">
      <c r="C7" s="3">
        <v>7</v>
      </c>
      <c r="D7" s="3" t="s">
        <v>36</v>
      </c>
      <c r="S7" s="5" t="s">
        <v>57</v>
      </c>
    </row>
    <row r="8" spans="3:19" ht="28.5" x14ac:dyDescent="0.45">
      <c r="C8" s="3">
        <v>0</v>
      </c>
      <c r="D8" s="3" t="s">
        <v>10</v>
      </c>
    </row>
    <row r="9" spans="3:19" ht="28.5" x14ac:dyDescent="0.45">
      <c r="C9" s="3">
        <v>4</v>
      </c>
      <c r="D9" s="3" t="s">
        <v>30</v>
      </c>
    </row>
    <row r="10" spans="3:19" ht="28.5" x14ac:dyDescent="0.45">
      <c r="C10" s="3">
        <v>3</v>
      </c>
      <c r="D10" s="3" t="s">
        <v>32</v>
      </c>
    </row>
    <row r="11" spans="3:19" ht="28.5" x14ac:dyDescent="0.45">
      <c r="C11" s="20">
        <v>0.429752972587713</v>
      </c>
      <c r="D11" s="3" t="s">
        <v>62</v>
      </c>
    </row>
    <row r="12" spans="3:19" ht="28.5" x14ac:dyDescent="0.45">
      <c r="F12" s="3"/>
      <c r="H12" s="3">
        <v>1</v>
      </c>
      <c r="I12" s="3">
        <v>2</v>
      </c>
      <c r="J12" s="3">
        <v>3</v>
      </c>
      <c r="K12" s="3">
        <v>4</v>
      </c>
      <c r="L12" s="3">
        <v>5</v>
      </c>
      <c r="N12" s="3"/>
      <c r="O12" s="3" t="s">
        <v>40</v>
      </c>
    </row>
    <row r="13" spans="3:19" ht="28.5" x14ac:dyDescent="0.45">
      <c r="D13" s="3"/>
      <c r="E13" s="3"/>
      <c r="F13" s="1">
        <f>+C4</f>
        <v>500000000</v>
      </c>
      <c r="G13" s="3"/>
      <c r="H13" s="11" t="s">
        <v>61</v>
      </c>
      <c r="I13" s="11" t="s">
        <v>61</v>
      </c>
      <c r="J13" s="11" t="s">
        <v>61</v>
      </c>
      <c r="K13" s="11" t="s">
        <v>61</v>
      </c>
      <c r="L13" s="11" t="s">
        <v>61</v>
      </c>
      <c r="N13" s="10"/>
    </row>
    <row r="15" spans="3:19" ht="28.5" x14ac:dyDescent="0.45">
      <c r="H15" s="3">
        <v>1</v>
      </c>
      <c r="I15" s="3">
        <v>2</v>
      </c>
      <c r="J15" s="3">
        <v>3</v>
      </c>
      <c r="K15" s="3">
        <v>4</v>
      </c>
      <c r="L15" s="3">
        <v>5</v>
      </c>
      <c r="M15" s="3"/>
      <c r="N15" s="3"/>
      <c r="O15" s="3" t="s">
        <v>38</v>
      </c>
    </row>
    <row r="17" spans="4:15" ht="28.5" x14ac:dyDescent="0.45">
      <c r="D17" s="3"/>
      <c r="E17" s="3"/>
      <c r="F17" s="3">
        <v>0</v>
      </c>
      <c r="G17" s="7" t="s">
        <v>37</v>
      </c>
      <c r="H17" s="3">
        <v>4</v>
      </c>
      <c r="I17" s="3">
        <v>2</v>
      </c>
      <c r="J17" s="3">
        <v>9</v>
      </c>
      <c r="K17" s="3">
        <v>7</v>
      </c>
      <c r="L17" s="3">
        <v>5</v>
      </c>
      <c r="M17" s="3"/>
      <c r="O17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CEE-B346-4930-A2C9-A289DE597159}">
  <dimension ref="C2:S18"/>
  <sheetViews>
    <sheetView workbookViewId="0">
      <selection activeCell="C8" sqref="C8"/>
    </sheetView>
  </sheetViews>
  <sheetFormatPr defaultRowHeight="15" x14ac:dyDescent="0.25"/>
  <cols>
    <col min="3" max="3" width="37.7109375" bestFit="1" customWidth="1"/>
    <col min="6" max="6" width="23.28515625" bestFit="1" customWidth="1"/>
    <col min="7" max="7" width="3.85546875" customWidth="1"/>
    <col min="8" max="8" width="23.28515625" bestFit="1" customWidth="1"/>
    <col min="9" max="9" width="14.42578125" customWidth="1"/>
    <col min="10" max="13" width="14.28515625" bestFit="1" customWidth="1"/>
    <col min="16" max="16" width="23.28515625" bestFit="1" customWidth="1"/>
  </cols>
  <sheetData>
    <row r="2" spans="3:19" ht="28.5" x14ac:dyDescent="0.45">
      <c r="C2" s="23">
        <v>264.56</v>
      </c>
      <c r="D2" s="3" t="s">
        <v>33</v>
      </c>
    </row>
    <row r="3" spans="3:19" ht="28.5" x14ac:dyDescent="0.45">
      <c r="C3" s="1">
        <v>3</v>
      </c>
      <c r="D3" s="3" t="s">
        <v>34</v>
      </c>
    </row>
    <row r="4" spans="3:19" ht="28.5" x14ac:dyDescent="0.45">
      <c r="C4" s="1">
        <v>2</v>
      </c>
      <c r="D4" s="3" t="s">
        <v>75</v>
      </c>
    </row>
    <row r="5" spans="3:19" ht="28.5" x14ac:dyDescent="0.45">
      <c r="C5" s="1">
        <v>264560</v>
      </c>
      <c r="D5" s="3" t="s">
        <v>59</v>
      </c>
      <c r="P5" s="1">
        <f>5 * POWER(10,8)</f>
        <v>500000000</v>
      </c>
      <c r="Q5" s="12" t="s">
        <v>60</v>
      </c>
    </row>
    <row r="6" spans="3:19" ht="28.5" x14ac:dyDescent="0.45">
      <c r="C6" s="1">
        <v>2</v>
      </c>
      <c r="D6" s="3" t="s">
        <v>39</v>
      </c>
    </row>
    <row r="7" spans="3:19" ht="28.5" x14ac:dyDescent="0.45">
      <c r="C7" s="3">
        <v>2</v>
      </c>
      <c r="D7" s="3" t="s">
        <v>31</v>
      </c>
      <c r="H7" s="12" t="s">
        <v>43</v>
      </c>
      <c r="J7" t="s">
        <v>44</v>
      </c>
      <c r="K7">
        <v>1</v>
      </c>
      <c r="L7" s="13" t="s">
        <v>45</v>
      </c>
      <c r="M7">
        <v>1</v>
      </c>
      <c r="Q7" s="5" t="s">
        <v>58</v>
      </c>
      <c r="R7" s="5"/>
      <c r="S7" s="5"/>
    </row>
    <row r="8" spans="3:19" ht="28.5" x14ac:dyDescent="0.45">
      <c r="C8" s="3">
        <v>6</v>
      </c>
      <c r="D8" s="3" t="s">
        <v>36</v>
      </c>
      <c r="S8" s="5" t="s">
        <v>57</v>
      </c>
    </row>
    <row r="9" spans="3:19" ht="28.5" x14ac:dyDescent="0.45">
      <c r="C9" s="3">
        <v>0</v>
      </c>
      <c r="D9" s="3" t="s">
        <v>10</v>
      </c>
    </row>
    <row r="10" spans="3:19" ht="28.5" x14ac:dyDescent="0.45">
      <c r="C10" s="3">
        <v>4</v>
      </c>
      <c r="D10" s="3" t="s">
        <v>30</v>
      </c>
    </row>
    <row r="11" spans="3:19" ht="28.5" x14ac:dyDescent="0.45">
      <c r="C11" s="3">
        <v>3</v>
      </c>
      <c r="D11" s="3" t="s">
        <v>32</v>
      </c>
    </row>
    <row r="12" spans="3:19" ht="28.5" x14ac:dyDescent="0.45">
      <c r="C12" s="20">
        <v>0.429752972587713</v>
      </c>
      <c r="D12" s="3" t="s">
        <v>62</v>
      </c>
    </row>
    <row r="13" spans="3:19" ht="28.5" x14ac:dyDescent="0.45">
      <c r="F13" s="3"/>
      <c r="H13" s="3">
        <v>1</v>
      </c>
      <c r="I13" s="3">
        <v>2</v>
      </c>
      <c r="J13" s="3">
        <v>3</v>
      </c>
      <c r="K13" s="3">
        <v>4</v>
      </c>
      <c r="L13" s="3">
        <v>5</v>
      </c>
      <c r="N13" s="3"/>
      <c r="O13" s="3" t="s">
        <v>40</v>
      </c>
    </row>
    <row r="14" spans="3:19" ht="28.5" x14ac:dyDescent="0.45">
      <c r="D14" s="3"/>
      <c r="E14" s="3"/>
      <c r="F14" s="1">
        <f>+C5</f>
        <v>264560</v>
      </c>
      <c r="G14" s="3"/>
      <c r="H14" s="11" t="s">
        <v>61</v>
      </c>
      <c r="I14" s="11" t="s">
        <v>61</v>
      </c>
      <c r="J14" s="11" t="s">
        <v>61</v>
      </c>
      <c r="K14" s="11" t="s">
        <v>61</v>
      </c>
      <c r="L14" s="11" t="s">
        <v>61</v>
      </c>
      <c r="N14" s="10"/>
    </row>
    <row r="16" spans="3:19" ht="28.5" x14ac:dyDescent="0.45">
      <c r="H16" s="3">
        <v>1</v>
      </c>
      <c r="I16" s="3">
        <v>2</v>
      </c>
      <c r="J16" s="3">
        <v>3</v>
      </c>
      <c r="K16" s="3">
        <v>4</v>
      </c>
      <c r="L16" s="3">
        <v>5</v>
      </c>
      <c r="M16" s="3"/>
      <c r="N16" s="3"/>
      <c r="O16" s="3" t="s">
        <v>38</v>
      </c>
    </row>
    <row r="18" spans="4:15" ht="28.5" x14ac:dyDescent="0.45">
      <c r="D18" s="3"/>
      <c r="E18" s="3"/>
      <c r="F18" s="3">
        <v>0</v>
      </c>
      <c r="G18" s="7" t="s">
        <v>37</v>
      </c>
      <c r="H18" s="3">
        <v>4</v>
      </c>
      <c r="I18" s="3">
        <v>2</v>
      </c>
      <c r="J18" s="3">
        <v>9</v>
      </c>
      <c r="K18" s="3">
        <v>7</v>
      </c>
      <c r="L18" s="3">
        <v>5</v>
      </c>
      <c r="M18" s="3"/>
      <c r="O18" s="3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F269-0BA5-4AE2-B502-C9E1EA4F3781}">
  <dimension ref="A1:AB144"/>
  <sheetViews>
    <sheetView topLeftCell="A74" workbookViewId="0">
      <selection activeCell="A84" sqref="A84:AC102"/>
    </sheetView>
  </sheetViews>
  <sheetFormatPr defaultRowHeight="15" x14ac:dyDescent="0.25"/>
  <cols>
    <col min="13" max="13" width="11.140625" bestFit="1" customWidth="1"/>
    <col min="14" max="14" width="11.42578125" bestFit="1" customWidth="1"/>
    <col min="15" max="15" width="10.5703125" bestFit="1" customWidth="1"/>
    <col min="19" max="19" width="17.140625" bestFit="1" customWidth="1"/>
    <col min="20" max="20" width="16.5703125" customWidth="1"/>
    <col min="21" max="21" width="16.28515625" bestFit="1" customWidth="1"/>
    <col min="27" max="27" width="12.28515625" bestFit="1" customWidth="1"/>
  </cols>
  <sheetData>
    <row r="1" spans="1:20" x14ac:dyDescent="0.25">
      <c r="T1" s="34" t="s">
        <v>124</v>
      </c>
    </row>
    <row r="2" spans="1:20" x14ac:dyDescent="0.25">
      <c r="O2" t="s">
        <v>117</v>
      </c>
      <c r="Q2" s="34"/>
      <c r="R2" s="34" t="s">
        <v>64</v>
      </c>
      <c r="T2" s="34" t="s">
        <v>125</v>
      </c>
    </row>
    <row r="3" spans="1:20" x14ac:dyDescent="0.25">
      <c r="G3" s="34"/>
      <c r="M3" t="s">
        <v>123</v>
      </c>
      <c r="N3" t="s">
        <v>116</v>
      </c>
      <c r="O3" t="s">
        <v>118</v>
      </c>
      <c r="P3" t="s">
        <v>119</v>
      </c>
      <c r="Q3" s="34" t="s">
        <v>64</v>
      </c>
      <c r="R3" s="34" t="s">
        <v>121</v>
      </c>
      <c r="S3" t="s">
        <v>122</v>
      </c>
      <c r="T3" s="34" t="s">
        <v>126</v>
      </c>
    </row>
    <row r="4" spans="1:20" ht="28.5" x14ac:dyDescent="0.45">
      <c r="B4" s="3" t="s">
        <v>33</v>
      </c>
      <c r="F4" s="3">
        <v>0</v>
      </c>
      <c r="G4" s="7" t="s">
        <v>37</v>
      </c>
      <c r="H4" s="3">
        <v>0</v>
      </c>
      <c r="I4" s="3">
        <v>2</v>
      </c>
      <c r="J4" s="3">
        <v>7</v>
      </c>
      <c r="M4" s="38">
        <v>2.7E-2</v>
      </c>
      <c r="N4" s="37">
        <v>1</v>
      </c>
      <c r="O4" s="37">
        <v>2</v>
      </c>
      <c r="P4" s="37">
        <v>3</v>
      </c>
      <c r="Q4" s="37">
        <f>+D6</f>
        <v>3</v>
      </c>
      <c r="R4" s="37">
        <f>QUOTIENT(P4,Q4)</f>
        <v>1</v>
      </c>
      <c r="S4" s="37">
        <f>10^(Q4*R4)</f>
        <v>1000</v>
      </c>
      <c r="T4" s="37">
        <f>+S4*M4</f>
        <v>27</v>
      </c>
    </row>
    <row r="5" spans="1:20" x14ac:dyDescent="0.25">
      <c r="G5" s="34"/>
    </row>
    <row r="6" spans="1:20" ht="28.5" x14ac:dyDescent="0.45">
      <c r="B6" s="3" t="s">
        <v>113</v>
      </c>
      <c r="D6" s="7">
        <v>3</v>
      </c>
    </row>
    <row r="7" spans="1:20" s="35" customFormat="1" x14ac:dyDescent="0.25">
      <c r="G7" s="36"/>
    </row>
    <row r="8" spans="1:20" x14ac:dyDescent="0.25">
      <c r="G8" s="34"/>
    </row>
    <row r="9" spans="1:20" ht="28.5" x14ac:dyDescent="0.45">
      <c r="C9" s="3" t="s">
        <v>114</v>
      </c>
      <c r="E9" s="3"/>
      <c r="F9" s="3">
        <v>0</v>
      </c>
      <c r="G9" s="7" t="s">
        <v>37</v>
      </c>
      <c r="H9" s="3">
        <v>3</v>
      </c>
      <c r="I9" s="3">
        <v>0</v>
      </c>
      <c r="J9" s="3">
        <v>0</v>
      </c>
    </row>
    <row r="10" spans="1:20" x14ac:dyDescent="0.25">
      <c r="A10" s="31"/>
      <c r="B10" s="31"/>
      <c r="C10" s="31"/>
      <c r="D10" s="31"/>
      <c r="E10" s="31"/>
      <c r="F10" s="31"/>
      <c r="G10" s="32"/>
      <c r="H10" s="31"/>
      <c r="I10" s="31"/>
      <c r="J10" s="31"/>
    </row>
    <row r="11" spans="1:20" x14ac:dyDescent="0.25">
      <c r="G11" s="34"/>
    </row>
    <row r="12" spans="1:20" x14ac:dyDescent="0.25">
      <c r="G12" s="34"/>
    </row>
    <row r="13" spans="1:20" ht="28.5" x14ac:dyDescent="0.45">
      <c r="B13" s="3" t="s">
        <v>33</v>
      </c>
      <c r="E13" s="3">
        <v>2</v>
      </c>
      <c r="F13" s="3">
        <v>7</v>
      </c>
      <c r="G13" s="7" t="s">
        <v>37</v>
      </c>
      <c r="H13" s="3">
        <v>0</v>
      </c>
      <c r="I13" s="3"/>
      <c r="J13" s="3"/>
    </row>
    <row r="14" spans="1:20" x14ac:dyDescent="0.25">
      <c r="G14" s="34"/>
    </row>
    <row r="15" spans="1:20" ht="28.5" x14ac:dyDescent="0.45">
      <c r="B15" s="3" t="s">
        <v>113</v>
      </c>
      <c r="D15" s="7">
        <v>3</v>
      </c>
    </row>
    <row r="16" spans="1:20" ht="28.5" x14ac:dyDescent="0.45">
      <c r="G16" s="34"/>
      <c r="K16" s="3"/>
      <c r="M16" s="3"/>
      <c r="N16" s="3"/>
      <c r="O16" s="3"/>
    </row>
    <row r="17" spans="1:20" x14ac:dyDescent="0.25">
      <c r="G17" s="34"/>
    </row>
    <row r="18" spans="1:20" ht="28.5" x14ac:dyDescent="0.45">
      <c r="C18" s="3" t="s">
        <v>114</v>
      </c>
      <c r="E18" s="3"/>
      <c r="F18" s="3">
        <v>3</v>
      </c>
      <c r="G18" s="7" t="s">
        <v>37</v>
      </c>
      <c r="H18" s="3">
        <v>0</v>
      </c>
      <c r="I18" s="3">
        <v>0</v>
      </c>
      <c r="J18" s="3">
        <v>0</v>
      </c>
    </row>
    <row r="19" spans="1:20" x14ac:dyDescent="0.25">
      <c r="A19" s="31"/>
      <c r="B19" s="31"/>
      <c r="C19" s="31"/>
      <c r="D19" s="31"/>
      <c r="E19" s="31"/>
      <c r="F19" s="31"/>
      <c r="G19" s="32"/>
      <c r="H19" s="31"/>
      <c r="I19" s="31"/>
      <c r="J19" s="31"/>
    </row>
    <row r="21" spans="1:20" x14ac:dyDescent="0.25">
      <c r="T21" s="34" t="s">
        <v>124</v>
      </c>
    </row>
    <row r="22" spans="1:20" x14ac:dyDescent="0.25">
      <c r="O22" t="s">
        <v>117</v>
      </c>
      <c r="Q22" s="34"/>
      <c r="R22" s="34" t="s">
        <v>64</v>
      </c>
      <c r="T22" s="34" t="s">
        <v>125</v>
      </c>
    </row>
    <row r="23" spans="1:20" x14ac:dyDescent="0.25">
      <c r="G23" s="34"/>
      <c r="M23" t="s">
        <v>123</v>
      </c>
      <c r="N23" t="s">
        <v>116</v>
      </c>
      <c r="O23" t="s">
        <v>118</v>
      </c>
      <c r="P23" t="s">
        <v>119</v>
      </c>
      <c r="Q23" s="34" t="s">
        <v>64</v>
      </c>
      <c r="R23" s="34" t="s">
        <v>121</v>
      </c>
      <c r="S23" t="s">
        <v>122</v>
      </c>
      <c r="T23" s="34" t="s">
        <v>126</v>
      </c>
    </row>
    <row r="24" spans="1:20" ht="28.5" x14ac:dyDescent="0.45">
      <c r="B24" s="3" t="s">
        <v>33</v>
      </c>
      <c r="F24" s="3">
        <v>0</v>
      </c>
      <c r="G24" s="7" t="s">
        <v>37</v>
      </c>
      <c r="H24" s="3">
        <v>2</v>
      </c>
      <c r="I24" s="3">
        <v>7</v>
      </c>
      <c r="J24" s="3"/>
      <c r="M24" s="38">
        <v>0.27</v>
      </c>
      <c r="N24" s="37">
        <v>1</v>
      </c>
      <c r="O24" s="37">
        <v>2</v>
      </c>
      <c r="P24" s="37">
        <v>3</v>
      </c>
      <c r="Q24" s="37">
        <f>+D26</f>
        <v>3</v>
      </c>
      <c r="R24" s="37">
        <f>QUOTIENT(P24,Q24)</f>
        <v>1</v>
      </c>
      <c r="S24" s="37">
        <f>10^(R24*Q24)</f>
        <v>1000</v>
      </c>
      <c r="T24" s="37">
        <f>+S24*M24</f>
        <v>270</v>
      </c>
    </row>
    <row r="25" spans="1:20" x14ac:dyDescent="0.25">
      <c r="G25" s="34"/>
    </row>
    <row r="26" spans="1:20" ht="28.5" x14ac:dyDescent="0.45">
      <c r="B26" s="3" t="s">
        <v>113</v>
      </c>
      <c r="D26" s="7">
        <v>3</v>
      </c>
    </row>
    <row r="27" spans="1:20" s="35" customFormat="1" x14ac:dyDescent="0.25">
      <c r="G27" s="36"/>
    </row>
    <row r="28" spans="1:20" x14ac:dyDescent="0.25">
      <c r="G28" s="34"/>
    </row>
    <row r="29" spans="1:20" ht="28.5" x14ac:dyDescent="0.45">
      <c r="C29" s="3" t="s">
        <v>114</v>
      </c>
      <c r="E29" s="3"/>
      <c r="F29" s="3">
        <v>0</v>
      </c>
      <c r="G29" s="7" t="s">
        <v>37</v>
      </c>
      <c r="H29" s="3">
        <v>6</v>
      </c>
      <c r="I29" s="3">
        <v>4</v>
      </c>
      <c r="J29" s="3">
        <v>6</v>
      </c>
      <c r="K29" s="3">
        <v>3</v>
      </c>
      <c r="L29" s="3">
        <v>3</v>
      </c>
      <c r="M29" s="3">
        <v>0</v>
      </c>
    </row>
    <row r="30" spans="1:20" x14ac:dyDescent="0.25">
      <c r="A30" s="31"/>
      <c r="B30" s="31"/>
      <c r="C30" s="31"/>
      <c r="D30" s="31"/>
      <c r="E30" s="31"/>
      <c r="F30" s="31"/>
      <c r="G30" s="32"/>
      <c r="H30" s="31"/>
      <c r="I30" s="31"/>
      <c r="J30" s="31"/>
    </row>
    <row r="31" spans="1:20" x14ac:dyDescent="0.25">
      <c r="G31" s="34"/>
    </row>
    <row r="32" spans="1:20" x14ac:dyDescent="0.25">
      <c r="G32" s="34"/>
    </row>
    <row r="33" spans="1:20" ht="28.5" x14ac:dyDescent="0.45">
      <c r="B33" s="3" t="s">
        <v>33</v>
      </c>
      <c r="D33" s="3">
        <v>2</v>
      </c>
      <c r="E33" s="3">
        <v>7</v>
      </c>
      <c r="F33" s="3">
        <v>0</v>
      </c>
      <c r="G33" s="7" t="s">
        <v>37</v>
      </c>
      <c r="H33" s="3">
        <v>0</v>
      </c>
      <c r="I33" s="3"/>
      <c r="J33" s="3"/>
    </row>
    <row r="34" spans="1:20" x14ac:dyDescent="0.25">
      <c r="G34" s="34"/>
    </row>
    <row r="35" spans="1:20" ht="28.5" x14ac:dyDescent="0.45">
      <c r="B35" s="3" t="s">
        <v>113</v>
      </c>
      <c r="D35" s="7">
        <v>3</v>
      </c>
    </row>
    <row r="36" spans="1:20" ht="28.5" x14ac:dyDescent="0.45">
      <c r="G36" s="34"/>
      <c r="K36" s="3"/>
      <c r="M36" s="3"/>
      <c r="N36" s="3"/>
      <c r="O36" s="3"/>
    </row>
    <row r="37" spans="1:20" x14ac:dyDescent="0.25">
      <c r="G37" s="34"/>
    </row>
    <row r="38" spans="1:20" ht="28.5" x14ac:dyDescent="0.45">
      <c r="C38" s="3" t="s">
        <v>114</v>
      </c>
      <c r="E38" s="3"/>
      <c r="F38" s="3">
        <v>6</v>
      </c>
      <c r="G38" s="7" t="s">
        <v>37</v>
      </c>
      <c r="H38" s="3">
        <v>4</v>
      </c>
      <c r="I38" s="3">
        <v>6</v>
      </c>
      <c r="J38" s="3">
        <v>3</v>
      </c>
      <c r="K38" s="3">
        <v>3</v>
      </c>
      <c r="L38" s="3">
        <v>0</v>
      </c>
    </row>
    <row r="39" spans="1:20" x14ac:dyDescent="0.25">
      <c r="A39" s="31"/>
      <c r="B39" s="31"/>
      <c r="C39" s="31"/>
      <c r="D39" s="31"/>
      <c r="E39" s="31"/>
      <c r="F39" s="31"/>
      <c r="G39" s="32"/>
      <c r="H39" s="31"/>
      <c r="I39" s="31"/>
      <c r="J39" s="31"/>
    </row>
    <row r="42" spans="1:20" x14ac:dyDescent="0.25">
      <c r="O42" t="s">
        <v>117</v>
      </c>
      <c r="Q42" s="34"/>
      <c r="R42" s="34" t="s">
        <v>64</v>
      </c>
      <c r="T42" s="34" t="s">
        <v>125</v>
      </c>
    </row>
    <row r="43" spans="1:20" x14ac:dyDescent="0.25">
      <c r="G43" s="34"/>
      <c r="M43" t="s">
        <v>123</v>
      </c>
      <c r="N43" t="s">
        <v>116</v>
      </c>
      <c r="O43" t="s">
        <v>118</v>
      </c>
      <c r="P43" t="s">
        <v>119</v>
      </c>
      <c r="Q43" s="34" t="s">
        <v>64</v>
      </c>
      <c r="R43" s="34" t="s">
        <v>121</v>
      </c>
      <c r="S43" t="s">
        <v>122</v>
      </c>
      <c r="T43" s="34" t="s">
        <v>126</v>
      </c>
    </row>
    <row r="44" spans="1:20" ht="28.5" x14ac:dyDescent="0.45">
      <c r="B44" s="3" t="s">
        <v>33</v>
      </c>
      <c r="F44" s="3">
        <v>0</v>
      </c>
      <c r="G44" s="7" t="s">
        <v>37</v>
      </c>
      <c r="H44" s="3">
        <v>0</v>
      </c>
      <c r="I44" s="3">
        <v>0</v>
      </c>
      <c r="J44" s="3">
        <v>2</v>
      </c>
      <c r="K44" s="3">
        <v>7</v>
      </c>
      <c r="M44" s="39">
        <v>2.7000000000000001E-3</v>
      </c>
      <c r="N44" s="37">
        <v>1</v>
      </c>
      <c r="O44" s="37">
        <v>2</v>
      </c>
      <c r="P44" s="37">
        <v>4</v>
      </c>
      <c r="Q44" s="37">
        <f>+D46</f>
        <v>4</v>
      </c>
      <c r="R44" s="37">
        <f>QUOTIENT(P44,Q44)</f>
        <v>1</v>
      </c>
      <c r="S44" s="37">
        <f>10^(R44*Q44)</f>
        <v>10000</v>
      </c>
      <c r="T44" s="37">
        <f>+S44*M44</f>
        <v>27</v>
      </c>
    </row>
    <row r="45" spans="1:20" x14ac:dyDescent="0.25">
      <c r="G45" s="34"/>
    </row>
    <row r="46" spans="1:20" ht="28.5" x14ac:dyDescent="0.45">
      <c r="B46" s="3" t="s">
        <v>113</v>
      </c>
      <c r="D46" s="7">
        <v>4</v>
      </c>
    </row>
    <row r="47" spans="1:20" s="35" customFormat="1" x14ac:dyDescent="0.25">
      <c r="G47" s="36"/>
    </row>
    <row r="48" spans="1:20" x14ac:dyDescent="0.25">
      <c r="G48" s="34"/>
    </row>
    <row r="49" spans="1:21" ht="28.5" x14ac:dyDescent="0.45">
      <c r="C49" s="3" t="s">
        <v>114</v>
      </c>
      <c r="E49" s="3"/>
      <c r="F49" s="3">
        <v>0</v>
      </c>
      <c r="G49" s="7" t="s">
        <v>37</v>
      </c>
      <c r="H49" s="3">
        <v>2</v>
      </c>
      <c r="I49" s="3">
        <v>2</v>
      </c>
      <c r="J49" s="3">
        <v>7</v>
      </c>
      <c r="K49" s="3">
        <v>9</v>
      </c>
      <c r="L49" s="3">
        <v>5</v>
      </c>
    </row>
    <row r="50" spans="1:21" x14ac:dyDescent="0.25">
      <c r="A50" s="31"/>
      <c r="B50" s="31"/>
      <c r="C50" s="31"/>
      <c r="D50" s="31"/>
      <c r="E50" s="31"/>
      <c r="F50" s="31"/>
      <c r="G50" s="32"/>
      <c r="H50" s="31"/>
      <c r="I50" s="31"/>
      <c r="J50" s="31"/>
    </row>
    <row r="51" spans="1:21" x14ac:dyDescent="0.25">
      <c r="G51" s="34"/>
    </row>
    <row r="52" spans="1:21" x14ac:dyDescent="0.25">
      <c r="G52" s="34"/>
    </row>
    <row r="53" spans="1:21" ht="28.5" x14ac:dyDescent="0.45">
      <c r="B53" s="3" t="s">
        <v>33</v>
      </c>
      <c r="E53" s="3">
        <v>2</v>
      </c>
      <c r="F53" s="3">
        <v>7</v>
      </c>
      <c r="G53" s="7" t="s">
        <v>37</v>
      </c>
      <c r="H53" s="3">
        <v>0</v>
      </c>
      <c r="I53" s="3"/>
      <c r="J53" s="3"/>
    </row>
    <row r="54" spans="1:21" x14ac:dyDescent="0.25">
      <c r="G54" s="34"/>
    </row>
    <row r="55" spans="1:21" ht="28.5" x14ac:dyDescent="0.45">
      <c r="B55" s="3" t="s">
        <v>113</v>
      </c>
      <c r="D55" s="7">
        <v>4</v>
      </c>
    </row>
    <row r="56" spans="1:21" ht="28.5" x14ac:dyDescent="0.45">
      <c r="G56" s="34"/>
      <c r="K56" s="3"/>
      <c r="M56" s="3"/>
      <c r="N56" s="3"/>
      <c r="O56" s="3"/>
    </row>
    <row r="57" spans="1:21" x14ac:dyDescent="0.25">
      <c r="G57" s="34"/>
    </row>
    <row r="58" spans="1:21" ht="28.5" x14ac:dyDescent="0.45">
      <c r="C58" s="3" t="s">
        <v>114</v>
      </c>
      <c r="E58" s="3"/>
      <c r="F58" s="3">
        <v>2</v>
      </c>
      <c r="G58" s="7" t="s">
        <v>37</v>
      </c>
      <c r="H58" s="3">
        <v>2</v>
      </c>
      <c r="I58" s="3">
        <v>7</v>
      </c>
      <c r="J58" s="3">
        <v>9</v>
      </c>
      <c r="K58" s="3">
        <v>5</v>
      </c>
    </row>
    <row r="59" spans="1:21" x14ac:dyDescent="0.25">
      <c r="A59" s="31"/>
      <c r="B59" s="31"/>
      <c r="C59" s="31"/>
      <c r="D59" s="31"/>
      <c r="E59" s="31"/>
      <c r="F59" s="31"/>
      <c r="G59" s="32"/>
      <c r="H59" s="31"/>
      <c r="I59" s="31"/>
      <c r="J59" s="31"/>
    </row>
    <row r="63" spans="1:21" x14ac:dyDescent="0.25">
      <c r="U63" s="34" t="s">
        <v>124</v>
      </c>
    </row>
    <row r="64" spans="1:21" x14ac:dyDescent="0.25">
      <c r="P64" t="s">
        <v>117</v>
      </c>
      <c r="R64" s="34"/>
      <c r="S64" s="34" t="s">
        <v>64</v>
      </c>
      <c r="U64" s="34" t="s">
        <v>125</v>
      </c>
    </row>
    <row r="65" spans="1:21" x14ac:dyDescent="0.25">
      <c r="G65" s="34"/>
      <c r="N65" t="s">
        <v>123</v>
      </c>
      <c r="O65" t="s">
        <v>116</v>
      </c>
      <c r="P65" t="s">
        <v>118</v>
      </c>
      <c r="Q65" t="s">
        <v>119</v>
      </c>
      <c r="R65" s="34" t="s">
        <v>64</v>
      </c>
      <c r="S65" s="34" t="s">
        <v>121</v>
      </c>
      <c r="T65" t="s">
        <v>122</v>
      </c>
      <c r="U65" s="34" t="s">
        <v>126</v>
      </c>
    </row>
    <row r="66" spans="1:21" ht="28.5" x14ac:dyDescent="0.45">
      <c r="B66" s="3" t="s">
        <v>33</v>
      </c>
      <c r="F66" s="3">
        <v>0</v>
      </c>
      <c r="G66" s="7" t="s">
        <v>37</v>
      </c>
      <c r="H66" s="3">
        <v>0</v>
      </c>
      <c r="I66" s="3">
        <v>0</v>
      </c>
      <c r="J66" s="3">
        <v>0</v>
      </c>
      <c r="K66" s="3">
        <v>2</v>
      </c>
      <c r="L66" s="3">
        <v>7</v>
      </c>
      <c r="N66" s="40">
        <v>2.7E-4</v>
      </c>
      <c r="O66" s="37">
        <v>1</v>
      </c>
      <c r="P66" s="37">
        <v>2</v>
      </c>
      <c r="Q66" s="37">
        <v>5</v>
      </c>
      <c r="R66" s="37">
        <v>4</v>
      </c>
      <c r="S66" s="37">
        <f>QUOTIENT(Q66,R66)</f>
        <v>1</v>
      </c>
      <c r="T66" s="37">
        <f>10^(S66*R66)</f>
        <v>10000</v>
      </c>
      <c r="U66" s="37">
        <f>+T66*N66</f>
        <v>2.7</v>
      </c>
    </row>
    <row r="67" spans="1:21" ht="21" x14ac:dyDescent="0.35">
      <c r="G67" s="34"/>
      <c r="T67" s="37"/>
    </row>
    <row r="68" spans="1:21" ht="28.5" x14ac:dyDescent="0.45">
      <c r="B68" s="3" t="s">
        <v>113</v>
      </c>
      <c r="D68" s="7">
        <v>4</v>
      </c>
    </row>
    <row r="69" spans="1:21" s="35" customFormat="1" x14ac:dyDescent="0.25">
      <c r="G69" s="36"/>
    </row>
    <row r="70" spans="1:21" x14ac:dyDescent="0.25">
      <c r="G70" s="34"/>
    </row>
    <row r="71" spans="1:21" ht="28.5" x14ac:dyDescent="0.45">
      <c r="C71" s="3" t="s">
        <v>114</v>
      </c>
      <c r="E71" s="3"/>
      <c r="F71" s="3">
        <v>0</v>
      </c>
      <c r="G71" s="7" t="s">
        <v>37</v>
      </c>
      <c r="H71" s="3">
        <v>1</v>
      </c>
      <c r="I71" s="3">
        <v>2</v>
      </c>
      <c r="J71" s="3">
        <v>8</v>
      </c>
      <c r="K71" s="3">
        <v>1</v>
      </c>
      <c r="L71" s="3">
        <v>8</v>
      </c>
      <c r="M71" s="3">
        <v>6</v>
      </c>
    </row>
    <row r="72" spans="1:21" x14ac:dyDescent="0.25">
      <c r="A72" s="31"/>
      <c r="B72" s="31"/>
      <c r="C72" s="31"/>
      <c r="D72" s="31"/>
      <c r="E72" s="31"/>
      <c r="F72" s="31"/>
      <c r="G72" s="32"/>
      <c r="H72" s="31"/>
      <c r="I72" s="31"/>
      <c r="J72" s="31"/>
    </row>
    <row r="73" spans="1:21" x14ac:dyDescent="0.25">
      <c r="G73" s="34"/>
    </row>
    <row r="74" spans="1:21" x14ac:dyDescent="0.25">
      <c r="G74" s="34"/>
    </row>
    <row r="75" spans="1:21" ht="28.5" x14ac:dyDescent="0.45">
      <c r="B75" s="3" t="s">
        <v>33</v>
      </c>
      <c r="D75" s="3"/>
      <c r="E75" s="3"/>
      <c r="F75" s="3">
        <v>2</v>
      </c>
      <c r="G75" s="7" t="s">
        <v>37</v>
      </c>
      <c r="H75" s="3">
        <v>7</v>
      </c>
      <c r="I75" s="3"/>
      <c r="J75" s="3"/>
    </row>
    <row r="76" spans="1:21" x14ac:dyDescent="0.25">
      <c r="G76" s="34"/>
    </row>
    <row r="77" spans="1:21" ht="28.5" x14ac:dyDescent="0.45">
      <c r="B77" s="3" t="s">
        <v>113</v>
      </c>
      <c r="D77" s="7">
        <v>4</v>
      </c>
    </row>
    <row r="78" spans="1:21" ht="28.5" x14ac:dyDescent="0.45">
      <c r="G78" s="34"/>
      <c r="K78" s="3"/>
      <c r="M78" s="3"/>
      <c r="N78" s="3"/>
      <c r="O78" s="3"/>
    </row>
    <row r="79" spans="1:21" x14ac:dyDescent="0.25">
      <c r="G79" s="34"/>
    </row>
    <row r="80" spans="1:21" ht="28.5" x14ac:dyDescent="0.45">
      <c r="C80" s="3" t="s">
        <v>114</v>
      </c>
      <c r="E80" s="3"/>
      <c r="F80" s="3">
        <v>1</v>
      </c>
      <c r="G80" s="7" t="s">
        <v>37</v>
      </c>
      <c r="H80" s="3">
        <v>2</v>
      </c>
      <c r="I80" s="3">
        <v>8</v>
      </c>
      <c r="J80" s="3">
        <v>1</v>
      </c>
      <c r="K80" s="3">
        <v>8</v>
      </c>
      <c r="L80" s="3">
        <v>6</v>
      </c>
    </row>
    <row r="81" spans="1:28" x14ac:dyDescent="0.25">
      <c r="A81" s="31"/>
      <c r="B81" s="31"/>
      <c r="C81" s="31"/>
      <c r="D81" s="31"/>
      <c r="E81" s="31"/>
      <c r="F81" s="31"/>
      <c r="G81" s="32"/>
      <c r="H81" s="31"/>
      <c r="I81" s="31"/>
      <c r="J81" s="31"/>
    </row>
    <row r="84" spans="1:28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AB84" s="34" t="s">
        <v>124</v>
      </c>
    </row>
    <row r="85" spans="1:28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W85" t="s">
        <v>117</v>
      </c>
      <c r="Y85" s="34"/>
      <c r="Z85" s="34" t="s">
        <v>64</v>
      </c>
      <c r="AB85" s="34" t="s">
        <v>125</v>
      </c>
    </row>
    <row r="86" spans="1:28" x14ac:dyDescent="0.2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U86" t="s">
        <v>123</v>
      </c>
      <c r="V86" t="s">
        <v>116</v>
      </c>
      <c r="W86" t="s">
        <v>118</v>
      </c>
      <c r="X86" t="s">
        <v>119</v>
      </c>
      <c r="Y86" s="34" t="s">
        <v>64</v>
      </c>
      <c r="Z86" s="34" t="s">
        <v>121</v>
      </c>
      <c r="AA86" t="s">
        <v>122</v>
      </c>
      <c r="AB86" s="34" t="s">
        <v>126</v>
      </c>
    </row>
    <row r="87" spans="1:28" ht="28.5" x14ac:dyDescent="0.45">
      <c r="B87" s="3" t="s">
        <v>33</v>
      </c>
      <c r="F87" s="3">
        <v>0</v>
      </c>
      <c r="G87" s="7" t="s">
        <v>37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2</v>
      </c>
      <c r="O87" s="3">
        <v>7</v>
      </c>
      <c r="U87" s="41">
        <v>2.7000000000000001E-7</v>
      </c>
      <c r="V87" s="37">
        <v>1</v>
      </c>
      <c r="W87" s="37">
        <v>2</v>
      </c>
      <c r="X87" s="37">
        <v>8</v>
      </c>
      <c r="Y87" s="37">
        <f>+D89</f>
        <v>3</v>
      </c>
      <c r="Z87" s="37">
        <f>QUOTIENT(X87,Y87)</f>
        <v>2</v>
      </c>
      <c r="AA87" s="37">
        <f>10^(Y87*Z87)</f>
        <v>1000000</v>
      </c>
      <c r="AB87" s="37">
        <f>+AA87*U87</f>
        <v>0.27</v>
      </c>
    </row>
    <row r="88" spans="1:28" ht="21" x14ac:dyDescent="0.35">
      <c r="G88" s="34"/>
      <c r="AA88" s="37">
        <f>10^6</f>
        <v>1000000</v>
      </c>
    </row>
    <row r="89" spans="1:28" ht="28.5" x14ac:dyDescent="0.45">
      <c r="B89" s="3" t="s">
        <v>113</v>
      </c>
      <c r="D89" s="7">
        <v>3</v>
      </c>
    </row>
    <row r="90" spans="1:28" s="35" customFormat="1" x14ac:dyDescent="0.25">
      <c r="G90" s="36"/>
    </row>
    <row r="91" spans="1:28" x14ac:dyDescent="0.25">
      <c r="G91" s="34"/>
    </row>
    <row r="92" spans="1:28" ht="28.5" x14ac:dyDescent="0.45">
      <c r="C92" s="3" t="s">
        <v>114</v>
      </c>
      <c r="E92" s="3"/>
      <c r="F92" s="3">
        <v>0</v>
      </c>
      <c r="G92" s="7" t="s">
        <v>37</v>
      </c>
      <c r="H92" s="3">
        <v>0</v>
      </c>
      <c r="I92" s="3">
        <v>0</v>
      </c>
      <c r="J92" s="3">
        <v>6</v>
      </c>
      <c r="K92" s="3">
        <v>4</v>
      </c>
      <c r="L92" s="3">
        <v>6</v>
      </c>
      <c r="M92" s="3">
        <v>3</v>
      </c>
      <c r="N92" s="3">
        <v>3</v>
      </c>
      <c r="O92" s="3">
        <v>0</v>
      </c>
    </row>
    <row r="93" spans="1:28" x14ac:dyDescent="0.25">
      <c r="A93" s="31"/>
      <c r="B93" s="31"/>
      <c r="C93" s="31"/>
      <c r="D93" s="31"/>
      <c r="E93" s="31"/>
      <c r="F93" s="31"/>
      <c r="G93" s="32"/>
      <c r="H93" s="31"/>
      <c r="I93" s="31"/>
      <c r="J93" s="31"/>
    </row>
    <row r="94" spans="1:28" x14ac:dyDescent="0.25">
      <c r="G94" s="34"/>
    </row>
    <row r="95" spans="1:28" x14ac:dyDescent="0.25">
      <c r="G95" s="34"/>
    </row>
    <row r="96" spans="1:28" ht="28.5" x14ac:dyDescent="0.45">
      <c r="B96" s="3" t="s">
        <v>33</v>
      </c>
      <c r="E96" s="3">
        <v>0</v>
      </c>
      <c r="F96" s="3">
        <v>0</v>
      </c>
      <c r="G96" s="7" t="s">
        <v>37</v>
      </c>
      <c r="H96" s="3">
        <v>2</v>
      </c>
      <c r="I96" s="3">
        <v>7</v>
      </c>
      <c r="J96" s="3"/>
    </row>
    <row r="97" spans="1:20" x14ac:dyDescent="0.25">
      <c r="G97" s="34"/>
    </row>
    <row r="98" spans="1:20" ht="28.5" x14ac:dyDescent="0.45">
      <c r="B98" s="3" t="s">
        <v>113</v>
      </c>
      <c r="D98" s="7">
        <v>3</v>
      </c>
    </row>
    <row r="99" spans="1:20" ht="28.5" x14ac:dyDescent="0.45">
      <c r="G99" s="34"/>
      <c r="K99" s="3"/>
      <c r="M99" s="3"/>
      <c r="N99" s="3"/>
      <c r="O99" s="3"/>
    </row>
    <row r="100" spans="1:20" x14ac:dyDescent="0.25">
      <c r="G100" s="34"/>
    </row>
    <row r="101" spans="1:20" ht="28.5" x14ac:dyDescent="0.45">
      <c r="C101" s="3" t="s">
        <v>114</v>
      </c>
      <c r="E101" s="3"/>
      <c r="F101" s="3">
        <v>0</v>
      </c>
      <c r="G101" s="7" t="s">
        <v>37</v>
      </c>
      <c r="H101" s="3">
        <v>6</v>
      </c>
      <c r="I101" s="3">
        <v>4</v>
      </c>
      <c r="J101" s="3">
        <v>6</v>
      </c>
      <c r="K101" s="3">
        <v>3</v>
      </c>
      <c r="L101" s="3">
        <v>3</v>
      </c>
      <c r="M101" s="3">
        <v>0</v>
      </c>
    </row>
    <row r="102" spans="1:20" x14ac:dyDescent="0.25">
      <c r="A102" s="31"/>
      <c r="B102" s="31"/>
      <c r="C102" s="31"/>
      <c r="D102" s="31"/>
      <c r="E102" s="31"/>
      <c r="F102" s="31"/>
      <c r="G102" s="32"/>
      <c r="H102" s="31"/>
      <c r="I102" s="31"/>
      <c r="J102" s="31"/>
    </row>
    <row r="105" spans="1:20" x14ac:dyDescent="0.25">
      <c r="T105" s="34" t="s">
        <v>124</v>
      </c>
    </row>
    <row r="106" spans="1:20" x14ac:dyDescent="0.25">
      <c r="O106" t="s">
        <v>117</v>
      </c>
      <c r="Q106" s="34"/>
      <c r="R106" s="34" t="s">
        <v>64</v>
      </c>
      <c r="T106" s="34" t="s">
        <v>125</v>
      </c>
    </row>
    <row r="107" spans="1:20" x14ac:dyDescent="0.25">
      <c r="G107" s="34"/>
      <c r="M107" t="s">
        <v>123</v>
      </c>
      <c r="N107" t="s">
        <v>116</v>
      </c>
      <c r="O107" t="s">
        <v>118</v>
      </c>
      <c r="P107" t="s">
        <v>119</v>
      </c>
      <c r="Q107" s="34" t="s">
        <v>64</v>
      </c>
      <c r="R107" s="34" t="s">
        <v>121</v>
      </c>
      <c r="S107" t="s">
        <v>122</v>
      </c>
      <c r="T107" s="34" t="s">
        <v>126</v>
      </c>
    </row>
    <row r="108" spans="1:20" ht="28.5" x14ac:dyDescent="0.45">
      <c r="B108" s="3" t="s">
        <v>33</v>
      </c>
      <c r="F108" s="3">
        <v>0</v>
      </c>
      <c r="G108" s="7" t="s">
        <v>37</v>
      </c>
      <c r="H108" s="3">
        <v>2</v>
      </c>
      <c r="I108" s="3">
        <v>7</v>
      </c>
      <c r="J108" s="3">
        <v>5</v>
      </c>
      <c r="M108" s="38">
        <v>0.27500000000000002</v>
      </c>
      <c r="N108" s="37">
        <v>2</v>
      </c>
      <c r="O108" s="37">
        <v>3</v>
      </c>
      <c r="P108" s="37">
        <v>3</v>
      </c>
      <c r="Q108" s="37">
        <f>+D110</f>
        <v>3</v>
      </c>
      <c r="R108" s="37">
        <f>QUOTIENT(P108,Q108)</f>
        <v>1</v>
      </c>
      <c r="S108" s="37">
        <f>10^(Q108*R108)</f>
        <v>1000</v>
      </c>
      <c r="T108" s="37">
        <f>+S108*M108</f>
        <v>275</v>
      </c>
    </row>
    <row r="109" spans="1:20" x14ac:dyDescent="0.25">
      <c r="G109" s="34"/>
    </row>
    <row r="110" spans="1:20" ht="28.5" x14ac:dyDescent="0.45">
      <c r="B110" s="3" t="s">
        <v>113</v>
      </c>
      <c r="D110" s="7">
        <v>3</v>
      </c>
    </row>
    <row r="111" spans="1:20" s="35" customFormat="1" x14ac:dyDescent="0.25">
      <c r="G111" s="36"/>
    </row>
    <row r="112" spans="1:20" x14ac:dyDescent="0.25">
      <c r="G112" s="34"/>
    </row>
    <row r="113" spans="1:21" ht="28.5" x14ac:dyDescent="0.45">
      <c r="C113" s="3" t="s">
        <v>114</v>
      </c>
      <c r="E113" s="3"/>
      <c r="F113" s="3">
        <v>0</v>
      </c>
      <c r="G113" s="7" t="s">
        <v>37</v>
      </c>
      <c r="H113" s="3">
        <v>6</v>
      </c>
      <c r="I113" s="3">
        <v>5</v>
      </c>
      <c r="J113" s="3">
        <v>0</v>
      </c>
      <c r="K113" s="3">
        <v>2</v>
      </c>
      <c r="L113" s="3">
        <v>9</v>
      </c>
      <c r="M113" s="3">
        <v>6</v>
      </c>
    </row>
    <row r="114" spans="1:21" x14ac:dyDescent="0.25">
      <c r="A114" s="31"/>
      <c r="B114" s="31"/>
      <c r="C114" s="31"/>
      <c r="D114" s="31"/>
      <c r="E114" s="31"/>
      <c r="F114" s="31"/>
      <c r="G114" s="32"/>
      <c r="H114" s="31"/>
      <c r="I114" s="31"/>
      <c r="J114" s="31"/>
    </row>
    <row r="115" spans="1:21" x14ac:dyDescent="0.25">
      <c r="G115" s="34"/>
    </row>
    <row r="116" spans="1:21" x14ac:dyDescent="0.25">
      <c r="G116" s="34"/>
    </row>
    <row r="117" spans="1:21" ht="28.5" x14ac:dyDescent="0.45">
      <c r="B117" s="3" t="s">
        <v>33</v>
      </c>
      <c r="D117" s="3">
        <v>2</v>
      </c>
      <c r="E117" s="3">
        <v>7</v>
      </c>
      <c r="F117" s="3">
        <v>5</v>
      </c>
      <c r="G117" s="7" t="s">
        <v>37</v>
      </c>
      <c r="H117" s="3">
        <v>0</v>
      </c>
      <c r="I117" s="3"/>
      <c r="J117" s="3"/>
    </row>
    <row r="118" spans="1:21" x14ac:dyDescent="0.25">
      <c r="G118" s="34"/>
    </row>
    <row r="119" spans="1:21" ht="28.5" x14ac:dyDescent="0.45">
      <c r="B119" s="3" t="s">
        <v>113</v>
      </c>
      <c r="D119" s="7">
        <v>3</v>
      </c>
    </row>
    <row r="120" spans="1:21" ht="28.5" x14ac:dyDescent="0.45">
      <c r="G120" s="34"/>
      <c r="K120" s="3"/>
      <c r="M120" s="3"/>
      <c r="N120" s="3"/>
      <c r="O120" s="3"/>
    </row>
    <row r="121" spans="1:21" x14ac:dyDescent="0.25">
      <c r="G121" s="34"/>
    </row>
    <row r="122" spans="1:21" ht="28.5" x14ac:dyDescent="0.45">
      <c r="C122" s="3" t="s">
        <v>114</v>
      </c>
      <c r="E122" s="3"/>
      <c r="F122" s="3">
        <v>6</v>
      </c>
      <c r="G122" s="7" t="s">
        <v>37</v>
      </c>
      <c r="H122" s="3">
        <v>5</v>
      </c>
      <c r="I122" s="3">
        <v>0</v>
      </c>
      <c r="J122" s="3">
        <v>2</v>
      </c>
      <c r="K122" s="3">
        <v>9</v>
      </c>
      <c r="L122" s="3">
        <v>6</v>
      </c>
    </row>
    <row r="123" spans="1:21" x14ac:dyDescent="0.25">
      <c r="A123" s="31"/>
      <c r="B123" s="31"/>
      <c r="C123" s="31"/>
      <c r="D123" s="31"/>
      <c r="E123" s="31"/>
      <c r="F123" s="31"/>
      <c r="G123" s="32"/>
      <c r="H123" s="31"/>
      <c r="I123" s="31"/>
      <c r="J123" s="31"/>
    </row>
    <row r="126" spans="1:21" x14ac:dyDescent="0.25">
      <c r="U126" s="34" t="s">
        <v>124</v>
      </c>
    </row>
    <row r="127" spans="1:21" x14ac:dyDescent="0.25">
      <c r="P127" t="s">
        <v>117</v>
      </c>
      <c r="R127" s="34"/>
      <c r="S127" s="34" t="s">
        <v>64</v>
      </c>
      <c r="U127" s="34" t="s">
        <v>125</v>
      </c>
    </row>
    <row r="128" spans="1:21" x14ac:dyDescent="0.25">
      <c r="G128" s="34"/>
      <c r="N128" t="s">
        <v>123</v>
      </c>
      <c r="O128" t="s">
        <v>116</v>
      </c>
      <c r="P128" t="s">
        <v>118</v>
      </c>
      <c r="Q128" t="s">
        <v>119</v>
      </c>
      <c r="R128" s="34" t="s">
        <v>64</v>
      </c>
      <c r="S128" s="34" t="s">
        <v>121</v>
      </c>
      <c r="T128" t="s">
        <v>122</v>
      </c>
      <c r="U128" s="34" t="s">
        <v>126</v>
      </c>
    </row>
    <row r="129" spans="1:21" ht="28.5" x14ac:dyDescent="0.45">
      <c r="B129" s="3" t="s">
        <v>33</v>
      </c>
      <c r="F129" s="3">
        <v>0</v>
      </c>
      <c r="G129" s="7" t="s">
        <v>37</v>
      </c>
      <c r="H129" s="3">
        <v>2</v>
      </c>
      <c r="I129" s="3">
        <v>7</v>
      </c>
      <c r="J129" s="3">
        <v>5</v>
      </c>
      <c r="K129" s="3">
        <v>6</v>
      </c>
      <c r="L129" s="3"/>
      <c r="N129" s="40">
        <v>0.27560000000000001</v>
      </c>
      <c r="O129" s="37">
        <v>3</v>
      </c>
      <c r="P129" s="37">
        <v>4</v>
      </c>
      <c r="Q129" s="37">
        <v>4</v>
      </c>
      <c r="R129" s="37">
        <v>4</v>
      </c>
      <c r="S129" s="37">
        <f>QUOTIENT(Q129,R129)</f>
        <v>1</v>
      </c>
      <c r="T129" s="37">
        <f>10^(S129*R129)</f>
        <v>10000</v>
      </c>
      <c r="U129" s="37">
        <f>+T129*N129</f>
        <v>2756</v>
      </c>
    </row>
    <row r="130" spans="1:21" ht="21" x14ac:dyDescent="0.35">
      <c r="G130" s="34"/>
      <c r="T130" s="37"/>
    </row>
    <row r="131" spans="1:21" ht="28.5" x14ac:dyDescent="0.45">
      <c r="B131" s="3" t="s">
        <v>113</v>
      </c>
      <c r="D131" s="7">
        <v>4</v>
      </c>
    </row>
    <row r="132" spans="1:21" s="35" customFormat="1" x14ac:dyDescent="0.25">
      <c r="G132" s="36"/>
    </row>
    <row r="133" spans="1:21" x14ac:dyDescent="0.25">
      <c r="G133" s="34"/>
    </row>
    <row r="134" spans="1:21" ht="28.5" x14ac:dyDescent="0.45">
      <c r="C134" s="3" t="s">
        <v>114</v>
      </c>
      <c r="E134" s="3"/>
      <c r="F134" s="3">
        <v>0</v>
      </c>
      <c r="G134" s="7" t="s">
        <v>37</v>
      </c>
      <c r="H134" s="3">
        <v>7</v>
      </c>
      <c r="I134" s="3">
        <v>2</v>
      </c>
      <c r="J134" s="3">
        <v>4</v>
      </c>
      <c r="K134" s="3">
        <v>5</v>
      </c>
      <c r="L134" s="3">
        <v>5</v>
      </c>
      <c r="M134" s="3">
        <v>2</v>
      </c>
    </row>
    <row r="135" spans="1:21" x14ac:dyDescent="0.25">
      <c r="A135" s="31"/>
      <c r="B135" s="31"/>
      <c r="C135" s="31"/>
      <c r="D135" s="31"/>
      <c r="E135" s="31"/>
      <c r="F135" s="31"/>
      <c r="G135" s="32"/>
      <c r="H135" s="31"/>
      <c r="I135" s="31"/>
      <c r="J135" s="31"/>
    </row>
    <row r="136" spans="1:21" x14ac:dyDescent="0.25">
      <c r="G136" s="34"/>
    </row>
    <row r="137" spans="1:21" x14ac:dyDescent="0.25">
      <c r="G137" s="34"/>
    </row>
    <row r="138" spans="1:21" ht="28.5" x14ac:dyDescent="0.45">
      <c r="A138" s="3" t="s">
        <v>33</v>
      </c>
      <c r="C138" s="3">
        <v>2</v>
      </c>
      <c r="D138" s="3">
        <v>7</v>
      </c>
      <c r="E138" s="3">
        <v>5</v>
      </c>
      <c r="F138" s="3">
        <v>6</v>
      </c>
      <c r="G138" s="7" t="s">
        <v>37</v>
      </c>
      <c r="H138" s="3">
        <v>0</v>
      </c>
      <c r="I138" s="3"/>
      <c r="J138" s="3"/>
    </row>
    <row r="139" spans="1:21" x14ac:dyDescent="0.25">
      <c r="G139" s="34"/>
    </row>
    <row r="140" spans="1:21" ht="28.5" x14ac:dyDescent="0.45">
      <c r="B140" s="3" t="s">
        <v>113</v>
      </c>
      <c r="D140" s="7">
        <v>4</v>
      </c>
    </row>
    <row r="141" spans="1:21" ht="28.5" x14ac:dyDescent="0.45">
      <c r="G141" s="34"/>
      <c r="K141" s="3"/>
      <c r="M141" s="3"/>
      <c r="N141" s="3"/>
      <c r="O141" s="3"/>
    </row>
    <row r="142" spans="1:21" x14ac:dyDescent="0.25">
      <c r="G142" s="34"/>
    </row>
    <row r="143" spans="1:21" ht="28.5" x14ac:dyDescent="0.45">
      <c r="C143" s="3" t="s">
        <v>114</v>
      </c>
      <c r="E143" s="3"/>
      <c r="F143" s="3">
        <v>7</v>
      </c>
      <c r="G143" s="7" t="s">
        <v>37</v>
      </c>
      <c r="H143" s="3">
        <v>2</v>
      </c>
      <c r="I143" s="3">
        <v>4</v>
      </c>
      <c r="J143" s="3">
        <v>5</v>
      </c>
      <c r="K143" s="3">
        <v>5</v>
      </c>
      <c r="L143" s="3">
        <v>2</v>
      </c>
    </row>
    <row r="144" spans="1:21" x14ac:dyDescent="0.25">
      <c r="A144" s="31"/>
      <c r="B144" s="31"/>
      <c r="C144" s="31"/>
      <c r="D144" s="31"/>
      <c r="E144" s="31"/>
      <c r="F144" s="31"/>
      <c r="G144" s="32"/>
      <c r="H144" s="31"/>
      <c r="I144" s="31"/>
      <c r="J144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6092-BB4F-46E4-9212-F39310F079AD}">
  <dimension ref="B2:J8"/>
  <sheetViews>
    <sheetView workbookViewId="0">
      <selection sqref="A1:XFD1048576"/>
    </sheetView>
  </sheetViews>
  <sheetFormatPr defaultRowHeight="15" x14ac:dyDescent="0.25"/>
  <cols>
    <col min="2" max="2" width="17" bestFit="1" customWidth="1"/>
  </cols>
  <sheetData>
    <row r="2" spans="2:10" ht="28.5" x14ac:dyDescent="0.45">
      <c r="B2" s="3" t="s">
        <v>39</v>
      </c>
      <c r="C2" s="7">
        <v>2</v>
      </c>
    </row>
    <row r="3" spans="2:10" s="35" customFormat="1" x14ac:dyDescent="0.25">
      <c r="C3" s="36"/>
    </row>
    <row r="4" spans="2:10" ht="33.75" x14ac:dyDescent="0.5">
      <c r="C4" s="42">
        <v>1</v>
      </c>
      <c r="F4" s="42">
        <v>0</v>
      </c>
      <c r="G4" s="42">
        <v>0</v>
      </c>
      <c r="H4" s="42"/>
      <c r="I4" s="42">
        <v>6</v>
      </c>
      <c r="J4" s="42">
        <v>5</v>
      </c>
    </row>
    <row r="8" spans="2:10" ht="28.5" x14ac:dyDescent="0.45">
      <c r="C8" s="3" t="s">
        <v>127</v>
      </c>
      <c r="F8" s="3" t="s">
        <v>128</v>
      </c>
      <c r="I8" s="3" t="s">
        <v>129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0D4F-B2F3-4E9D-8A53-CBF9951A4DD2}">
  <dimension ref="B2:S40"/>
  <sheetViews>
    <sheetView topLeftCell="A7" workbookViewId="0">
      <selection activeCell="A7" sqref="A1:XFD1048576"/>
    </sheetView>
  </sheetViews>
  <sheetFormatPr defaultRowHeight="15" x14ac:dyDescent="0.25"/>
  <cols>
    <col min="2" max="2" width="51.7109375" bestFit="1" customWidth="1"/>
    <col min="3" max="3" width="14.5703125" bestFit="1" customWidth="1"/>
  </cols>
  <sheetData>
    <row r="2" spans="2:19" ht="46.5" x14ac:dyDescent="0.45">
      <c r="B2" s="3" t="s">
        <v>33</v>
      </c>
      <c r="C2" s="7">
        <v>200000</v>
      </c>
      <c r="D2" s="44" t="s">
        <v>37</v>
      </c>
      <c r="E2" s="12" t="s">
        <v>142</v>
      </c>
    </row>
    <row r="3" spans="2:19" ht="28.5" x14ac:dyDescent="0.45">
      <c r="B3" s="3" t="s">
        <v>39</v>
      </c>
      <c r="C3" s="7">
        <v>2</v>
      </c>
    </row>
    <row r="4" spans="2:19" s="35" customFormat="1" x14ac:dyDescent="0.25">
      <c r="C4" s="36"/>
    </row>
    <row r="5" spans="2:19" s="3" customFormat="1" ht="46.5" x14ac:dyDescent="0.7">
      <c r="C5" s="3">
        <v>2</v>
      </c>
      <c r="D5" s="3">
        <v>0</v>
      </c>
      <c r="F5" s="3">
        <v>0</v>
      </c>
      <c r="G5" s="3">
        <v>0</v>
      </c>
      <c r="I5" s="3">
        <v>0</v>
      </c>
      <c r="J5" s="3">
        <v>0</v>
      </c>
      <c r="K5" s="45" t="s">
        <v>37</v>
      </c>
      <c r="L5" s="3">
        <v>0</v>
      </c>
      <c r="M5" s="3">
        <v>0</v>
      </c>
      <c r="O5" s="3">
        <v>0</v>
      </c>
      <c r="P5" s="3">
        <v>0</v>
      </c>
      <c r="R5" s="3">
        <v>0</v>
      </c>
      <c r="S5" s="3">
        <v>5</v>
      </c>
    </row>
    <row r="9" spans="2:19" ht="28.5" x14ac:dyDescent="0.45">
      <c r="C9" s="3" t="s">
        <v>127</v>
      </c>
      <c r="F9" s="3" t="s">
        <v>128</v>
      </c>
      <c r="I9" s="48" t="s">
        <v>129</v>
      </c>
      <c r="J9" s="48"/>
      <c r="L9" s="3" t="s">
        <v>143</v>
      </c>
      <c r="O9" s="3" t="s">
        <v>144</v>
      </c>
      <c r="R9" s="3" t="s">
        <v>145</v>
      </c>
    </row>
    <row r="10" spans="2:19" ht="23.25" x14ac:dyDescent="0.35"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2:19" ht="23.25" x14ac:dyDescent="0.35">
      <c r="B11" s="15" t="s">
        <v>146</v>
      </c>
      <c r="C11" s="15">
        <v>6</v>
      </c>
      <c r="D11" s="15"/>
      <c r="E11" s="15"/>
      <c r="F11" s="15">
        <v>1</v>
      </c>
      <c r="G11" s="15"/>
      <c r="H11" s="15"/>
      <c r="I11" s="15">
        <v>1</v>
      </c>
      <c r="J11" s="15"/>
      <c r="K11" s="15"/>
      <c r="L11" s="15"/>
      <c r="M11" s="15"/>
      <c r="N11" s="15"/>
      <c r="O11" s="15"/>
      <c r="P11" s="15"/>
      <c r="Q11" s="15"/>
    </row>
    <row r="12" spans="2:19" ht="23.25" x14ac:dyDescent="0.35">
      <c r="B12" s="15" t="s">
        <v>147</v>
      </c>
      <c r="C12" s="15">
        <v>6</v>
      </c>
      <c r="D12" s="15"/>
      <c r="E12" s="15"/>
      <c r="F12" s="15">
        <v>4</v>
      </c>
      <c r="G12" s="15"/>
      <c r="H12" s="15"/>
      <c r="I12" s="15">
        <v>2</v>
      </c>
      <c r="J12" s="15"/>
      <c r="K12" s="15"/>
      <c r="L12" s="15"/>
      <c r="M12" s="15"/>
      <c r="N12" s="15"/>
      <c r="O12" s="15"/>
      <c r="P12" s="15"/>
      <c r="Q12" s="15"/>
    </row>
    <row r="13" spans="2:19" ht="23.25" x14ac:dyDescent="0.35">
      <c r="B13" s="15" t="s">
        <v>148</v>
      </c>
      <c r="C13" s="15">
        <f>+C16</f>
        <v>-2</v>
      </c>
      <c r="D13" s="15"/>
      <c r="E13" s="15"/>
      <c r="F13" s="15">
        <f>+F16</f>
        <v>1</v>
      </c>
      <c r="G13" s="15"/>
      <c r="H13" s="15"/>
      <c r="I13" s="15">
        <f>+I16</f>
        <v>-1</v>
      </c>
      <c r="J13" s="15"/>
      <c r="K13" s="15"/>
      <c r="L13" s="15"/>
      <c r="M13" s="15"/>
      <c r="N13" s="15"/>
      <c r="O13" s="15"/>
      <c r="P13" s="15"/>
      <c r="Q13" s="15"/>
    </row>
    <row r="14" spans="2:19" ht="23.25" x14ac:dyDescent="0.3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2:19" ht="23.25" x14ac:dyDescent="0.35">
      <c r="B15" s="15" t="s">
        <v>149</v>
      </c>
      <c r="C15" s="15">
        <f>+C12-C11</f>
        <v>0</v>
      </c>
      <c r="D15" s="15"/>
      <c r="E15" s="15"/>
      <c r="F15" s="15">
        <f>+F12-F11</f>
        <v>3</v>
      </c>
      <c r="G15" s="15"/>
      <c r="H15" s="15"/>
      <c r="I15" s="15">
        <f>+I12-I11</f>
        <v>1</v>
      </c>
      <c r="J15" s="15"/>
      <c r="K15" s="15"/>
      <c r="L15" s="15"/>
      <c r="M15" s="15"/>
      <c r="N15" s="15"/>
      <c r="O15" s="15"/>
      <c r="P15" s="15"/>
      <c r="Q15" s="15"/>
    </row>
    <row r="16" spans="2:19" ht="23.25" x14ac:dyDescent="0.35">
      <c r="B16" s="15" t="s">
        <v>150</v>
      </c>
      <c r="C16" s="15">
        <f>+C15-$C$3</f>
        <v>-2</v>
      </c>
      <c r="D16" s="15"/>
      <c r="E16" s="15"/>
      <c r="F16" s="15">
        <f>+F15-$C$3</f>
        <v>1</v>
      </c>
      <c r="G16" s="15"/>
      <c r="H16" s="15"/>
      <c r="I16" s="15">
        <f>+I15-$C$3</f>
        <v>-1</v>
      </c>
      <c r="J16" s="15"/>
      <c r="K16" s="15"/>
      <c r="L16" s="15"/>
      <c r="M16" s="15"/>
      <c r="N16" s="15"/>
      <c r="O16" s="15"/>
      <c r="P16" s="15"/>
      <c r="Q16" s="15"/>
    </row>
    <row r="17" spans="2:17" ht="23.25" x14ac:dyDescent="0.3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2:17" ht="23.25" x14ac:dyDescent="0.3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2:17" ht="23.25" x14ac:dyDescent="0.35">
      <c r="B19" s="15" t="s">
        <v>151</v>
      </c>
      <c r="C19" s="15">
        <v>1</v>
      </c>
      <c r="D19" s="15"/>
      <c r="E19" s="15"/>
      <c r="F19" s="15">
        <v>1</v>
      </c>
      <c r="G19" s="15"/>
      <c r="H19" s="15"/>
      <c r="I19" s="15">
        <v>1</v>
      </c>
      <c r="J19" s="15"/>
      <c r="K19" s="15"/>
      <c r="L19" s="15"/>
      <c r="M19" s="15"/>
      <c r="N19" s="15"/>
      <c r="O19" s="15"/>
      <c r="P19" s="15"/>
      <c r="Q19" s="15"/>
    </row>
    <row r="20" spans="2:17" ht="23.25" x14ac:dyDescent="0.35">
      <c r="B20" s="15" t="s">
        <v>152</v>
      </c>
      <c r="C20" s="15">
        <v>6</v>
      </c>
      <c r="D20" s="15"/>
      <c r="E20" s="15"/>
      <c r="F20" s="15">
        <v>6</v>
      </c>
      <c r="G20" s="15"/>
      <c r="H20" s="15"/>
      <c r="I20" s="15">
        <v>6</v>
      </c>
      <c r="J20" s="15"/>
      <c r="K20" s="15"/>
      <c r="L20" s="15"/>
      <c r="M20" s="15"/>
      <c r="N20" s="15"/>
      <c r="O20" s="15"/>
      <c r="P20" s="15"/>
      <c r="Q20" s="15"/>
    </row>
    <row r="21" spans="2:17" ht="23.25" x14ac:dyDescent="0.35">
      <c r="B21" s="15" t="s">
        <v>153</v>
      </c>
      <c r="C21" s="15">
        <f>+C24</f>
        <v>3</v>
      </c>
      <c r="D21" s="15"/>
      <c r="E21" s="15"/>
      <c r="F21" s="15">
        <f>+F24</f>
        <v>3</v>
      </c>
      <c r="G21" s="15"/>
      <c r="H21" s="15"/>
      <c r="I21" s="15">
        <f>+I24</f>
        <v>3</v>
      </c>
      <c r="J21" s="15"/>
      <c r="K21" s="15"/>
      <c r="L21" s="15"/>
      <c r="M21" s="15"/>
      <c r="N21" s="15"/>
      <c r="O21" s="15"/>
      <c r="P21" s="15"/>
      <c r="Q21" s="15"/>
    </row>
    <row r="22" spans="2:17" ht="23.25" x14ac:dyDescent="0.3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spans="2:17" ht="23.25" x14ac:dyDescent="0.35">
      <c r="B23" s="15" t="s">
        <v>149</v>
      </c>
      <c r="C23" s="15">
        <f>+C20-C19</f>
        <v>5</v>
      </c>
      <c r="D23" s="15"/>
      <c r="E23" s="15"/>
      <c r="F23" s="15">
        <f>+F20-F19</f>
        <v>5</v>
      </c>
      <c r="G23" s="15"/>
      <c r="H23" s="15"/>
      <c r="I23" s="15">
        <f>+I20-I19</f>
        <v>5</v>
      </c>
      <c r="J23" s="15"/>
      <c r="K23" s="15"/>
      <c r="L23" s="15"/>
      <c r="M23" s="15"/>
      <c r="N23" s="15"/>
      <c r="O23" s="15"/>
      <c r="P23" s="15"/>
      <c r="Q23" s="15"/>
    </row>
    <row r="24" spans="2:17" ht="23.25" x14ac:dyDescent="0.35">
      <c r="B24" s="15" t="s">
        <v>150</v>
      </c>
      <c r="C24" s="15">
        <f>+C23-$C$3</f>
        <v>3</v>
      </c>
      <c r="D24" s="15"/>
      <c r="E24" s="15"/>
      <c r="F24" s="15">
        <f>+F23-$C$3</f>
        <v>3</v>
      </c>
      <c r="G24" s="15"/>
      <c r="H24" s="15"/>
      <c r="I24" s="15">
        <f>+I23-$C$3</f>
        <v>3</v>
      </c>
      <c r="J24" s="15"/>
      <c r="K24" s="15"/>
      <c r="L24" s="15"/>
      <c r="M24" s="15"/>
      <c r="N24" s="15"/>
      <c r="O24" s="15"/>
      <c r="P24" s="15"/>
      <c r="Q24" s="15"/>
    </row>
    <row r="25" spans="2:17" ht="23.25" x14ac:dyDescent="0.3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r="26" spans="2:17" ht="23.25" x14ac:dyDescent="0.35">
      <c r="B26" s="15" t="s">
        <v>154</v>
      </c>
      <c r="C26" s="15">
        <v>200000</v>
      </c>
      <c r="D26" s="15"/>
      <c r="E26" s="15"/>
      <c r="F26" s="15">
        <v>0</v>
      </c>
      <c r="G26" s="15"/>
      <c r="H26" s="15"/>
      <c r="I26" s="15">
        <v>0</v>
      </c>
      <c r="J26" s="15"/>
      <c r="K26" s="15"/>
      <c r="L26" s="15"/>
      <c r="M26" s="15"/>
      <c r="N26" s="15"/>
      <c r="O26" s="15"/>
      <c r="P26" s="15"/>
      <c r="Q26" s="15"/>
    </row>
    <row r="27" spans="2:17" ht="23.25" x14ac:dyDescent="0.35">
      <c r="B27" s="15" t="s">
        <v>155</v>
      </c>
      <c r="C27" s="15">
        <v>5</v>
      </c>
      <c r="D27" s="15"/>
      <c r="E27" s="15"/>
      <c r="F27" s="15">
        <v>5</v>
      </c>
      <c r="G27" s="15"/>
      <c r="H27" s="15"/>
      <c r="I27" s="15">
        <v>5</v>
      </c>
      <c r="J27" s="15"/>
      <c r="K27" s="15"/>
      <c r="L27" s="15"/>
      <c r="M27" s="15"/>
      <c r="N27" s="15"/>
      <c r="O27" s="15"/>
      <c r="P27" s="15"/>
      <c r="Q27" s="15"/>
    </row>
    <row r="28" spans="2:17" ht="23.25" x14ac:dyDescent="0.35">
      <c r="B28" s="15" t="s">
        <v>156</v>
      </c>
      <c r="C28" s="15">
        <v>20</v>
      </c>
      <c r="D28" s="15"/>
      <c r="E28" s="15"/>
      <c r="F28" s="15">
        <v>0</v>
      </c>
      <c r="G28" s="15"/>
      <c r="H28" s="15"/>
      <c r="I28" s="15">
        <v>0</v>
      </c>
      <c r="J28" s="15"/>
      <c r="K28" s="15"/>
      <c r="L28" s="15"/>
      <c r="M28" s="15"/>
      <c r="N28" s="15"/>
      <c r="O28" s="15"/>
      <c r="P28" s="15"/>
      <c r="Q28" s="15"/>
    </row>
    <row r="29" spans="2:17" ht="23.25" x14ac:dyDescent="0.35">
      <c r="B29" s="15" t="s">
        <v>157</v>
      </c>
      <c r="C29" s="15">
        <v>0</v>
      </c>
      <c r="D29" s="15"/>
      <c r="E29" s="15"/>
      <c r="F29" s="15">
        <v>0</v>
      </c>
      <c r="G29" s="15"/>
      <c r="H29" s="15"/>
      <c r="I29" s="15">
        <v>0</v>
      </c>
      <c r="J29" s="15"/>
      <c r="K29" s="15"/>
      <c r="L29" s="15"/>
      <c r="M29" s="15"/>
      <c r="N29" s="15"/>
      <c r="O29" s="15"/>
      <c r="P29" s="15"/>
      <c r="Q29" s="15"/>
    </row>
    <row r="30" spans="2:17" ht="23.25" x14ac:dyDescent="0.35">
      <c r="B30" s="15" t="s">
        <v>158</v>
      </c>
      <c r="C30" s="15">
        <v>5</v>
      </c>
      <c r="D30" s="15"/>
      <c r="E30" s="15"/>
      <c r="F30" s="15">
        <v>5</v>
      </c>
      <c r="G30" s="15"/>
      <c r="H30" s="15"/>
      <c r="I30" s="15">
        <v>5</v>
      </c>
      <c r="J30" s="15"/>
      <c r="K30" s="15"/>
      <c r="L30" s="15"/>
      <c r="M30" s="15"/>
      <c r="N30" s="15"/>
      <c r="O30" s="15"/>
      <c r="P30" s="15"/>
      <c r="Q30" s="15"/>
    </row>
    <row r="31" spans="2:17" ht="23.25" x14ac:dyDescent="0.35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</row>
    <row r="32" spans="2:17" ht="23.25" x14ac:dyDescent="0.35">
      <c r="B32" s="15" t="s">
        <v>159</v>
      </c>
      <c r="C32" s="15" t="s">
        <v>125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</row>
    <row r="33" spans="2:17" ht="23.25" x14ac:dyDescent="0.35">
      <c r="B33" s="15" t="s">
        <v>160</v>
      </c>
      <c r="C33" s="15"/>
      <c r="D33" s="15"/>
      <c r="E33" s="15"/>
      <c r="F33" s="15" t="s">
        <v>125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 spans="2:17" ht="23.25" x14ac:dyDescent="0.35">
      <c r="B34" s="15" t="s">
        <v>161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spans="2:17" ht="23.25" x14ac:dyDescent="0.35">
      <c r="B35" s="15" t="s">
        <v>162</v>
      </c>
      <c r="C35" s="15"/>
      <c r="D35" s="15"/>
      <c r="E35" s="15"/>
      <c r="F35" s="15"/>
      <c r="G35" s="15"/>
      <c r="H35" s="15"/>
      <c r="I35" s="47" t="s">
        <v>125</v>
      </c>
      <c r="J35" s="15"/>
      <c r="K35" s="15"/>
      <c r="L35" s="15"/>
      <c r="M35" s="15"/>
      <c r="N35" s="15"/>
      <c r="O35" s="15"/>
      <c r="P35" s="15"/>
      <c r="Q35" s="15"/>
    </row>
    <row r="36" spans="2:17" ht="23.25" x14ac:dyDescent="0.35"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</row>
    <row r="37" spans="2:17" ht="23.25" x14ac:dyDescent="0.35"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</row>
    <row r="38" spans="2:17" ht="23.25" x14ac:dyDescent="0.35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</row>
    <row r="39" spans="2:17" ht="23.25" x14ac:dyDescent="0.35"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 spans="2:17" ht="23.25" x14ac:dyDescent="0.35"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4329-8E55-4BDA-9F6E-C939425A913A}">
  <dimension ref="A2:S40"/>
  <sheetViews>
    <sheetView topLeftCell="A7" workbookViewId="0">
      <selection activeCell="F15" sqref="F15"/>
    </sheetView>
  </sheetViews>
  <sheetFormatPr defaultRowHeight="15" x14ac:dyDescent="0.25"/>
  <cols>
    <col min="1" max="1" width="30.140625" customWidth="1"/>
    <col min="2" max="2" width="51.7109375" bestFit="1" customWidth="1"/>
    <col min="3" max="3" width="14.5703125" bestFit="1" customWidth="1"/>
  </cols>
  <sheetData>
    <row r="2" spans="1:19" ht="46.5" x14ac:dyDescent="0.45">
      <c r="B2" s="3" t="s">
        <v>33</v>
      </c>
      <c r="C2" s="7">
        <v>200000</v>
      </c>
      <c r="D2" s="44" t="s">
        <v>37</v>
      </c>
      <c r="E2" s="12" t="s">
        <v>142</v>
      </c>
    </row>
    <row r="3" spans="1:19" ht="28.5" x14ac:dyDescent="0.45">
      <c r="B3" s="3" t="s">
        <v>39</v>
      </c>
      <c r="C3" s="7">
        <v>2</v>
      </c>
    </row>
    <row r="4" spans="1:19" s="35" customFormat="1" x14ac:dyDescent="0.25">
      <c r="C4" s="36"/>
    </row>
    <row r="5" spans="1:19" s="3" customFormat="1" ht="46.5" x14ac:dyDescent="0.7">
      <c r="C5" s="3">
        <v>2</v>
      </c>
      <c r="D5" s="3">
        <v>0</v>
      </c>
      <c r="F5" s="3">
        <v>0</v>
      </c>
      <c r="G5" s="3">
        <v>0</v>
      </c>
      <c r="I5" s="3">
        <v>0</v>
      </c>
      <c r="J5" s="3">
        <v>0</v>
      </c>
      <c r="K5" s="45" t="s">
        <v>37</v>
      </c>
      <c r="L5" s="3">
        <v>0</v>
      </c>
      <c r="M5" s="3">
        <v>0</v>
      </c>
      <c r="O5" s="3">
        <v>0</v>
      </c>
      <c r="P5" s="3">
        <v>0</v>
      </c>
      <c r="R5" s="3">
        <v>0</v>
      </c>
      <c r="S5" s="3">
        <v>5</v>
      </c>
    </row>
    <row r="9" spans="1:19" ht="28.5" x14ac:dyDescent="0.45">
      <c r="C9" s="3" t="s">
        <v>127</v>
      </c>
      <c r="F9" s="3" t="s">
        <v>128</v>
      </c>
      <c r="I9" s="3" t="s">
        <v>129</v>
      </c>
      <c r="J9" s="3"/>
      <c r="L9" s="3" t="s">
        <v>143</v>
      </c>
      <c r="O9" s="3" t="s">
        <v>144</v>
      </c>
      <c r="R9" s="3" t="s">
        <v>145</v>
      </c>
    </row>
    <row r="10" spans="1:19" ht="23.25" x14ac:dyDescent="0.35"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9" ht="23.25" x14ac:dyDescent="0.35">
      <c r="B11" s="15" t="s">
        <v>146</v>
      </c>
      <c r="C11" s="15">
        <v>6</v>
      </c>
      <c r="D11" s="15"/>
      <c r="E11" s="15"/>
      <c r="F11" s="15">
        <v>1</v>
      </c>
      <c r="G11" s="15"/>
      <c r="H11" s="15"/>
      <c r="I11" s="15">
        <v>1</v>
      </c>
      <c r="J11" s="15"/>
      <c r="K11" s="15"/>
      <c r="L11" s="15">
        <v>1</v>
      </c>
      <c r="M11" s="15"/>
      <c r="N11" s="15"/>
      <c r="O11" s="15"/>
      <c r="P11" s="15"/>
      <c r="Q11" s="15"/>
    </row>
    <row r="12" spans="1:19" ht="23.25" x14ac:dyDescent="0.35">
      <c r="B12" s="15" t="s">
        <v>147</v>
      </c>
      <c r="C12" s="15">
        <v>6</v>
      </c>
      <c r="D12" s="15"/>
      <c r="E12" s="15"/>
      <c r="F12" s="15">
        <v>4</v>
      </c>
      <c r="G12" s="15"/>
      <c r="H12" s="15"/>
      <c r="I12" s="15">
        <v>2</v>
      </c>
      <c r="J12" s="15"/>
      <c r="K12" s="15"/>
      <c r="L12" s="15">
        <v>1</v>
      </c>
      <c r="M12" s="15"/>
      <c r="N12" s="15"/>
      <c r="O12" s="15"/>
      <c r="P12" s="15"/>
      <c r="Q12" s="15"/>
    </row>
    <row r="13" spans="1:19" ht="23.25" x14ac:dyDescent="0.35">
      <c r="B13" s="15" t="s">
        <v>148</v>
      </c>
      <c r="C13" s="15">
        <f>+C15</f>
        <v>4</v>
      </c>
      <c r="D13" s="15"/>
      <c r="E13" s="15"/>
      <c r="F13" s="15">
        <f>+F15</f>
        <v>2</v>
      </c>
      <c r="G13" s="15"/>
      <c r="H13" s="15"/>
      <c r="I13" s="15">
        <f>+I15</f>
        <v>0</v>
      </c>
      <c r="J13" s="15"/>
      <c r="K13" s="15"/>
      <c r="L13" s="15">
        <f>+L15</f>
        <v>-1</v>
      </c>
      <c r="M13" s="15"/>
      <c r="N13" s="15"/>
      <c r="O13" s="15"/>
      <c r="P13" s="15"/>
      <c r="Q13" s="15"/>
    </row>
    <row r="14" spans="1:19" ht="23.25" x14ac:dyDescent="0.3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1:19" ht="23.25" x14ac:dyDescent="0.35">
      <c r="A15" s="15" t="s">
        <v>169</v>
      </c>
      <c r="B15" s="15" t="s">
        <v>163</v>
      </c>
      <c r="C15" s="15">
        <f>+C12-$C$3</f>
        <v>4</v>
      </c>
      <c r="D15" s="15"/>
      <c r="E15" s="15"/>
      <c r="F15" s="15">
        <f>+F12-$C$3</f>
        <v>2</v>
      </c>
      <c r="G15" s="15"/>
      <c r="H15" s="15"/>
      <c r="I15" s="15">
        <f>+I12-$C$3</f>
        <v>0</v>
      </c>
      <c r="J15" s="15"/>
      <c r="K15" s="15"/>
      <c r="L15" s="15">
        <f>+L12-$C$3</f>
        <v>-1</v>
      </c>
      <c r="M15" s="15"/>
      <c r="N15" s="15"/>
      <c r="O15" s="15"/>
      <c r="P15" s="15"/>
      <c r="Q15" s="15"/>
    </row>
    <row r="16" spans="1:19" ht="23.25" x14ac:dyDescent="0.35">
      <c r="B16" s="49" t="s">
        <v>166</v>
      </c>
      <c r="C16" s="50" t="s">
        <v>165</v>
      </c>
      <c r="D16" s="50"/>
      <c r="E16" s="50"/>
      <c r="F16" s="50" t="s">
        <v>167</v>
      </c>
      <c r="G16" s="50"/>
      <c r="H16" s="50"/>
      <c r="I16" s="50" t="s">
        <v>167</v>
      </c>
      <c r="J16" s="17"/>
      <c r="K16" s="17"/>
      <c r="L16" s="17" t="s">
        <v>167</v>
      </c>
      <c r="M16" s="15"/>
      <c r="N16" s="15"/>
      <c r="O16" s="15"/>
      <c r="P16" s="15"/>
      <c r="Q16" s="15"/>
    </row>
    <row r="17" spans="1:17" ht="23.25" x14ac:dyDescent="0.35">
      <c r="A17" s="15" t="s">
        <v>168</v>
      </c>
      <c r="B17" s="49" t="s">
        <v>149</v>
      </c>
      <c r="C17" s="15">
        <f>+C12-C11</f>
        <v>0</v>
      </c>
      <c r="D17" s="15"/>
      <c r="E17" s="15"/>
      <c r="F17" s="15">
        <f>+F12-F11</f>
        <v>3</v>
      </c>
      <c r="G17" s="15"/>
      <c r="H17" s="15"/>
      <c r="I17" s="15">
        <f>+I12-I11</f>
        <v>1</v>
      </c>
      <c r="J17" s="15"/>
      <c r="K17" s="15"/>
      <c r="L17" s="15">
        <f>+L12-L11</f>
        <v>0</v>
      </c>
      <c r="M17" s="15"/>
      <c r="N17" s="15"/>
      <c r="O17" s="15"/>
      <c r="P17" s="15"/>
      <c r="Q17" s="15"/>
    </row>
    <row r="18" spans="1:17" ht="23.25" x14ac:dyDescent="0.3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17" ht="23.25" x14ac:dyDescent="0.35">
      <c r="B19" s="15" t="s">
        <v>151</v>
      </c>
      <c r="C19" s="15">
        <v>1</v>
      </c>
      <c r="D19" s="15"/>
      <c r="E19" s="15"/>
      <c r="F19" s="15">
        <v>1</v>
      </c>
      <c r="G19" s="15"/>
      <c r="H19" s="15"/>
      <c r="I19" s="15">
        <v>1</v>
      </c>
      <c r="J19" s="15"/>
      <c r="K19" s="15"/>
      <c r="L19" s="15"/>
      <c r="M19" s="15"/>
      <c r="N19" s="15"/>
      <c r="O19" s="15"/>
      <c r="P19" s="15"/>
      <c r="Q19" s="15"/>
    </row>
    <row r="20" spans="1:17" ht="23.25" x14ac:dyDescent="0.35">
      <c r="B20" s="15" t="s">
        <v>152</v>
      </c>
      <c r="C20" s="15">
        <v>6</v>
      </c>
      <c r="D20" s="15"/>
      <c r="E20" s="15"/>
      <c r="F20" s="15">
        <v>6</v>
      </c>
      <c r="G20" s="15"/>
      <c r="H20" s="15"/>
      <c r="I20" s="15">
        <v>6</v>
      </c>
      <c r="J20" s="15"/>
      <c r="K20" s="15"/>
      <c r="L20" s="15"/>
      <c r="M20" s="15"/>
      <c r="N20" s="15"/>
      <c r="O20" s="15"/>
      <c r="P20" s="15"/>
      <c r="Q20" s="15"/>
    </row>
    <row r="21" spans="1:17" ht="23.25" x14ac:dyDescent="0.35">
      <c r="B21" s="15" t="s">
        <v>153</v>
      </c>
      <c r="C21" s="15">
        <f>+C23</f>
        <v>4</v>
      </c>
      <c r="D21" s="15"/>
      <c r="E21" s="15"/>
      <c r="F21" s="15">
        <f>+F23</f>
        <v>4</v>
      </c>
      <c r="G21" s="15"/>
      <c r="H21" s="15"/>
      <c r="I21" s="15">
        <f>+I23</f>
        <v>4</v>
      </c>
      <c r="J21" s="15"/>
      <c r="K21" s="15"/>
      <c r="L21" s="15"/>
      <c r="M21" s="15"/>
      <c r="N21" s="15"/>
      <c r="O21" s="15"/>
      <c r="P21" s="15"/>
      <c r="Q21" s="15"/>
    </row>
    <row r="22" spans="1:17" ht="23.25" x14ac:dyDescent="0.3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spans="1:17" ht="23.25" x14ac:dyDescent="0.35">
      <c r="B23" s="15" t="s">
        <v>163</v>
      </c>
      <c r="C23" s="15">
        <f>+C20-$C$3</f>
        <v>4</v>
      </c>
      <c r="D23" s="15"/>
      <c r="E23" s="15"/>
      <c r="F23" s="15">
        <f>+F20-$C$3</f>
        <v>4</v>
      </c>
      <c r="G23" s="15"/>
      <c r="H23" s="15"/>
      <c r="I23" s="15">
        <f>+I20-$C$3</f>
        <v>4</v>
      </c>
      <c r="J23" s="15"/>
      <c r="K23" s="15"/>
      <c r="L23" s="15"/>
      <c r="M23" s="15"/>
      <c r="N23" s="15"/>
      <c r="O23" s="15"/>
      <c r="P23" s="15"/>
      <c r="Q23" s="15"/>
    </row>
    <row r="24" spans="1:17" ht="23.25" x14ac:dyDescent="0.35">
      <c r="B24" s="49" t="s">
        <v>164</v>
      </c>
      <c r="C24" s="50" t="s">
        <v>165</v>
      </c>
      <c r="D24" s="50"/>
      <c r="E24" s="50"/>
      <c r="F24" s="50" t="s">
        <v>165</v>
      </c>
      <c r="G24" s="50"/>
      <c r="H24" s="50"/>
      <c r="I24" s="50" t="s">
        <v>165</v>
      </c>
      <c r="J24" s="15"/>
      <c r="K24" s="15"/>
      <c r="L24" s="15"/>
      <c r="M24" s="15"/>
      <c r="N24" s="15"/>
      <c r="O24" s="15"/>
      <c r="P24" s="15"/>
      <c r="Q24" s="15"/>
    </row>
    <row r="25" spans="1:17" ht="23.25" x14ac:dyDescent="0.3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r="26" spans="1:17" ht="23.25" x14ac:dyDescent="0.35">
      <c r="B26" s="15" t="s">
        <v>154</v>
      </c>
      <c r="C26" s="15">
        <v>200000</v>
      </c>
      <c r="D26" s="15"/>
      <c r="E26" s="15"/>
      <c r="F26" s="15">
        <v>0</v>
      </c>
      <c r="G26" s="15"/>
      <c r="H26" s="15"/>
      <c r="I26" s="15">
        <v>0</v>
      </c>
      <c r="J26" s="15"/>
      <c r="K26" s="15"/>
      <c r="L26" s="15"/>
      <c r="M26" s="15"/>
      <c r="N26" s="15"/>
      <c r="O26" s="15"/>
      <c r="P26" s="15"/>
      <c r="Q26" s="15"/>
    </row>
    <row r="27" spans="1:17" ht="23.25" x14ac:dyDescent="0.35">
      <c r="B27" s="15" t="s">
        <v>155</v>
      </c>
      <c r="C27" s="15">
        <v>5</v>
      </c>
      <c r="D27" s="15"/>
      <c r="E27" s="15"/>
      <c r="F27" s="15">
        <v>5</v>
      </c>
      <c r="G27" s="15"/>
      <c r="H27" s="15"/>
      <c r="I27" s="15">
        <v>5</v>
      </c>
      <c r="J27" s="15"/>
      <c r="K27" s="15"/>
      <c r="L27" s="15"/>
      <c r="M27" s="15"/>
      <c r="N27" s="15"/>
      <c r="O27" s="15"/>
      <c r="P27" s="15"/>
      <c r="Q27" s="15"/>
    </row>
    <row r="28" spans="1:17" ht="23.25" x14ac:dyDescent="0.35">
      <c r="B28" s="15" t="s">
        <v>156</v>
      </c>
      <c r="C28" s="15">
        <v>20</v>
      </c>
      <c r="D28" s="15"/>
      <c r="E28" s="15"/>
      <c r="F28" s="15">
        <v>0</v>
      </c>
      <c r="G28" s="15"/>
      <c r="H28" s="15"/>
      <c r="I28" s="15">
        <v>0</v>
      </c>
      <c r="J28" s="15"/>
      <c r="K28" s="15"/>
      <c r="L28" s="15"/>
      <c r="M28" s="15"/>
      <c r="N28" s="15"/>
      <c r="O28" s="15"/>
      <c r="P28" s="15"/>
      <c r="Q28" s="15"/>
    </row>
    <row r="29" spans="1:17" ht="23.25" x14ac:dyDescent="0.35">
      <c r="B29" s="15" t="s">
        <v>157</v>
      </c>
      <c r="C29" s="15">
        <v>0</v>
      </c>
      <c r="D29" s="15"/>
      <c r="E29" s="15"/>
      <c r="F29" s="15">
        <v>0</v>
      </c>
      <c r="G29" s="15"/>
      <c r="H29" s="15"/>
      <c r="I29" s="15">
        <v>0</v>
      </c>
      <c r="J29" s="15"/>
      <c r="K29" s="15"/>
      <c r="L29" s="15"/>
      <c r="M29" s="15"/>
      <c r="N29" s="15"/>
      <c r="O29" s="15"/>
      <c r="P29" s="15"/>
      <c r="Q29" s="15"/>
    </row>
    <row r="30" spans="1:17" ht="23.25" x14ac:dyDescent="0.35">
      <c r="B30" s="15" t="s">
        <v>158</v>
      </c>
      <c r="C30" s="15">
        <v>5</v>
      </c>
      <c r="D30" s="15"/>
      <c r="E30" s="15"/>
      <c r="F30" s="15">
        <v>5</v>
      </c>
      <c r="G30" s="15"/>
      <c r="H30" s="15"/>
      <c r="I30" s="15">
        <v>5</v>
      </c>
      <c r="J30" s="15"/>
      <c r="K30" s="15"/>
      <c r="L30" s="15"/>
      <c r="M30" s="15"/>
      <c r="N30" s="15"/>
      <c r="O30" s="15"/>
      <c r="P30" s="15"/>
      <c r="Q30" s="15"/>
    </row>
    <row r="31" spans="1:17" ht="23.25" x14ac:dyDescent="0.35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</row>
    <row r="32" spans="1:17" ht="23.25" x14ac:dyDescent="0.35">
      <c r="B32" s="15" t="s">
        <v>159</v>
      </c>
      <c r="C32" s="15" t="s">
        <v>125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</row>
    <row r="33" spans="2:17" ht="23.25" x14ac:dyDescent="0.35">
      <c r="B33" s="15" t="s">
        <v>160</v>
      </c>
      <c r="C33" s="15"/>
      <c r="D33" s="15"/>
      <c r="E33" s="15"/>
      <c r="F33" s="15" t="s">
        <v>125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 spans="2:17" ht="23.25" x14ac:dyDescent="0.35">
      <c r="B34" s="15" t="s">
        <v>161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spans="2:17" ht="23.25" x14ac:dyDescent="0.35">
      <c r="B35" s="15" t="s">
        <v>162</v>
      </c>
      <c r="C35" s="15"/>
      <c r="D35" s="15"/>
      <c r="E35" s="15"/>
      <c r="F35" s="15"/>
      <c r="G35" s="15"/>
      <c r="H35" s="15"/>
      <c r="I35" s="47" t="s">
        <v>125</v>
      </c>
      <c r="J35" s="15"/>
      <c r="K35" s="15"/>
      <c r="L35" s="15"/>
      <c r="M35" s="15"/>
      <c r="N35" s="15"/>
      <c r="O35" s="15"/>
      <c r="P35" s="15"/>
      <c r="Q35" s="15"/>
    </row>
    <row r="36" spans="2:17" ht="23.25" x14ac:dyDescent="0.35"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</row>
    <row r="37" spans="2:17" ht="23.25" x14ac:dyDescent="0.35"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</row>
    <row r="38" spans="2:17" ht="23.25" x14ac:dyDescent="0.35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</row>
    <row r="39" spans="2:17" ht="23.25" x14ac:dyDescent="0.35"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 spans="2:17" ht="23.25" x14ac:dyDescent="0.35"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4156-DA3A-4069-9065-D0B9AA3D46B7}">
  <dimension ref="A2:S41"/>
  <sheetViews>
    <sheetView tabSelected="1" topLeftCell="A10" workbookViewId="0">
      <selection activeCell="F15" sqref="F15"/>
    </sheetView>
  </sheetViews>
  <sheetFormatPr defaultRowHeight="15" x14ac:dyDescent="0.25"/>
  <cols>
    <col min="1" max="1" width="34.5703125" bestFit="1" customWidth="1"/>
    <col min="2" max="2" width="51.7109375" bestFit="1" customWidth="1"/>
    <col min="3" max="3" width="14.5703125" bestFit="1" customWidth="1"/>
  </cols>
  <sheetData>
    <row r="2" spans="1:19" ht="46.5" x14ac:dyDescent="0.45">
      <c r="B2" s="3" t="s">
        <v>33</v>
      </c>
      <c r="C2" s="7">
        <v>200001</v>
      </c>
      <c r="D2" s="44" t="s">
        <v>37</v>
      </c>
      <c r="E2" s="12" t="s">
        <v>142</v>
      </c>
    </row>
    <row r="3" spans="1:19" ht="28.5" x14ac:dyDescent="0.45">
      <c r="B3" s="3" t="s">
        <v>39</v>
      </c>
      <c r="C3" s="7">
        <v>2</v>
      </c>
    </row>
    <row r="4" spans="1:19" s="35" customFormat="1" x14ac:dyDescent="0.25">
      <c r="C4" s="36"/>
    </row>
    <row r="5" spans="1:19" s="3" customFormat="1" ht="46.5" x14ac:dyDescent="0.7">
      <c r="C5" s="3">
        <v>2</v>
      </c>
      <c r="D5" s="3">
        <v>0</v>
      </c>
      <c r="F5" s="3">
        <v>0</v>
      </c>
      <c r="G5" s="3">
        <v>0</v>
      </c>
      <c r="I5" s="3">
        <v>0</v>
      </c>
      <c r="J5" s="3">
        <v>1</v>
      </c>
      <c r="K5" s="45" t="s">
        <v>37</v>
      </c>
      <c r="L5" s="3">
        <v>0</v>
      </c>
      <c r="M5" s="3">
        <v>0</v>
      </c>
      <c r="O5" s="3">
        <v>0</v>
      </c>
      <c r="P5" s="3">
        <v>0</v>
      </c>
      <c r="R5" s="3">
        <v>0</v>
      </c>
      <c r="S5" s="3">
        <v>5</v>
      </c>
    </row>
    <row r="9" spans="1:19" ht="28.5" x14ac:dyDescent="0.45">
      <c r="C9" s="3" t="s">
        <v>127</v>
      </c>
      <c r="F9" s="3" t="s">
        <v>128</v>
      </c>
      <c r="I9" s="3" t="s">
        <v>129</v>
      </c>
      <c r="J9" s="3"/>
      <c r="L9" s="3" t="s">
        <v>143</v>
      </c>
      <c r="O9" s="3" t="s">
        <v>144</v>
      </c>
      <c r="R9" s="3" t="s">
        <v>145</v>
      </c>
    </row>
    <row r="10" spans="1:19" ht="23.25" x14ac:dyDescent="0.35"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9" ht="23.25" x14ac:dyDescent="0.35">
      <c r="B11" s="15" t="s">
        <v>146</v>
      </c>
      <c r="C11" s="15">
        <v>6</v>
      </c>
      <c r="D11" s="15"/>
      <c r="E11" s="15"/>
      <c r="F11" s="15">
        <v>1</v>
      </c>
      <c r="G11" s="15"/>
      <c r="H11" s="15"/>
      <c r="I11" s="15">
        <v>1</v>
      </c>
      <c r="J11" s="15"/>
      <c r="K11" s="15"/>
      <c r="L11" s="15">
        <v>1</v>
      </c>
      <c r="M11" s="15"/>
      <c r="N11" s="15"/>
      <c r="O11" s="15"/>
      <c r="P11" s="15"/>
      <c r="Q11" s="15"/>
    </row>
    <row r="12" spans="1:19" ht="23.25" x14ac:dyDescent="0.35">
      <c r="B12" s="15" t="s">
        <v>147</v>
      </c>
      <c r="C12" s="15">
        <v>6</v>
      </c>
      <c r="D12" s="15"/>
      <c r="E12" s="15"/>
      <c r="F12" s="15">
        <v>4</v>
      </c>
      <c r="G12" s="15"/>
      <c r="H12" s="15"/>
      <c r="I12" s="15">
        <v>2</v>
      </c>
      <c r="J12" s="15"/>
      <c r="K12" s="15"/>
      <c r="L12" s="15">
        <v>1</v>
      </c>
      <c r="M12" s="15"/>
      <c r="N12" s="15"/>
      <c r="O12" s="15"/>
      <c r="P12" s="15"/>
      <c r="Q12" s="15"/>
    </row>
    <row r="13" spans="1:19" ht="23.25" x14ac:dyDescent="0.35">
      <c r="B13" s="15" t="s">
        <v>148</v>
      </c>
      <c r="C13" s="15">
        <f>+C15</f>
        <v>4</v>
      </c>
      <c r="D13" s="15"/>
      <c r="E13" s="15"/>
      <c r="F13" s="15">
        <f>+F15</f>
        <v>2</v>
      </c>
      <c r="G13" s="15"/>
      <c r="H13" s="15"/>
      <c r="I13" s="15">
        <f>+I15</f>
        <v>0</v>
      </c>
      <c r="J13" s="15"/>
      <c r="K13" s="15"/>
      <c r="L13" s="15">
        <f>+L15</f>
        <v>-1</v>
      </c>
      <c r="M13" s="15"/>
      <c r="N13" s="15"/>
      <c r="O13" s="15"/>
      <c r="P13" s="15"/>
      <c r="Q13" s="15"/>
    </row>
    <row r="14" spans="1:19" ht="23.25" x14ac:dyDescent="0.3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1:19" ht="23.25" x14ac:dyDescent="0.35">
      <c r="A15" s="15" t="s">
        <v>169</v>
      </c>
      <c r="B15" s="15" t="s">
        <v>163</v>
      </c>
      <c r="C15" s="15">
        <f>+C12-$C$3</f>
        <v>4</v>
      </c>
      <c r="D15" s="15"/>
      <c r="E15" s="15"/>
      <c r="F15" s="15">
        <f>+F12-$C$3</f>
        <v>2</v>
      </c>
      <c r="G15" s="15"/>
      <c r="H15" s="15"/>
      <c r="I15" s="15">
        <f>+I12-$C$3</f>
        <v>0</v>
      </c>
      <c r="J15" s="15"/>
      <c r="K15" s="15"/>
      <c r="L15" s="15">
        <f>+L12-$C$3</f>
        <v>-1</v>
      </c>
      <c r="M15" s="15"/>
      <c r="N15" s="15"/>
      <c r="O15" s="15"/>
      <c r="P15" s="15"/>
      <c r="Q15" s="15"/>
    </row>
    <row r="16" spans="1:19" ht="23.25" x14ac:dyDescent="0.35">
      <c r="B16" s="49" t="s">
        <v>166</v>
      </c>
      <c r="C16" s="50" t="s">
        <v>165</v>
      </c>
      <c r="D16" s="50"/>
      <c r="E16" s="50"/>
      <c r="F16" s="50" t="s">
        <v>165</v>
      </c>
      <c r="G16" s="50"/>
      <c r="H16" s="50"/>
      <c r="I16" s="50" t="s">
        <v>165</v>
      </c>
      <c r="J16" s="17"/>
      <c r="K16" s="17"/>
      <c r="L16" s="17" t="s">
        <v>167</v>
      </c>
      <c r="M16" s="15"/>
      <c r="N16" s="15"/>
      <c r="O16" s="15"/>
      <c r="P16" s="15"/>
      <c r="Q16" s="15"/>
    </row>
    <row r="17" spans="1:17" ht="23.25" x14ac:dyDescent="0.35">
      <c r="A17" s="15" t="s">
        <v>168</v>
      </c>
      <c r="B17" s="49" t="s">
        <v>149</v>
      </c>
      <c r="C17" s="15">
        <f>+C12-C11</f>
        <v>0</v>
      </c>
      <c r="D17" s="15"/>
      <c r="E17" s="15"/>
      <c r="F17" s="15">
        <f>+F12-F11</f>
        <v>3</v>
      </c>
      <c r="G17" s="15"/>
      <c r="H17" s="15"/>
      <c r="I17" s="15">
        <f>+I12-I11</f>
        <v>1</v>
      </c>
      <c r="J17" s="15"/>
      <c r="K17" s="15"/>
      <c r="L17" s="15">
        <f>+L12-L11</f>
        <v>0</v>
      </c>
      <c r="M17" s="15"/>
      <c r="N17" s="15"/>
      <c r="O17" s="15"/>
      <c r="P17" s="15"/>
      <c r="Q17" s="15"/>
    </row>
    <row r="18" spans="1:17" ht="23.25" x14ac:dyDescent="0.3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17" ht="23.25" x14ac:dyDescent="0.35">
      <c r="B19" s="15" t="s">
        <v>151</v>
      </c>
      <c r="C19" s="15">
        <v>1</v>
      </c>
      <c r="D19" s="15"/>
      <c r="E19" s="15"/>
      <c r="F19" s="15">
        <v>1</v>
      </c>
      <c r="G19" s="15"/>
      <c r="H19" s="15"/>
      <c r="I19" s="15">
        <v>1</v>
      </c>
      <c r="J19" s="15"/>
      <c r="K19" s="15"/>
      <c r="L19" s="15"/>
      <c r="M19" s="15"/>
      <c r="N19" s="15"/>
      <c r="O19" s="15"/>
      <c r="P19" s="15"/>
      <c r="Q19" s="15"/>
    </row>
    <row r="20" spans="1:17" ht="23.25" x14ac:dyDescent="0.35">
      <c r="B20" s="15" t="s">
        <v>152</v>
      </c>
      <c r="C20" s="15">
        <v>6</v>
      </c>
      <c r="D20" s="15"/>
      <c r="E20" s="15"/>
      <c r="F20" s="15">
        <v>6</v>
      </c>
      <c r="G20" s="15"/>
      <c r="H20" s="15"/>
      <c r="I20" s="15">
        <v>6</v>
      </c>
      <c r="J20" s="15"/>
      <c r="K20" s="15"/>
      <c r="L20" s="15"/>
      <c r="M20" s="15"/>
      <c r="N20" s="15"/>
      <c r="O20" s="15"/>
      <c r="P20" s="15"/>
      <c r="Q20" s="15"/>
    </row>
    <row r="21" spans="1:17" ht="23.25" x14ac:dyDescent="0.35">
      <c r="B21" s="15" t="s">
        <v>153</v>
      </c>
      <c r="C21" s="15">
        <f>+C23</f>
        <v>4</v>
      </c>
      <c r="D21" s="15"/>
      <c r="E21" s="15"/>
      <c r="F21" s="15">
        <f>+F23</f>
        <v>4</v>
      </c>
      <c r="G21" s="15"/>
      <c r="H21" s="15"/>
      <c r="I21" s="15">
        <f>+I23</f>
        <v>4</v>
      </c>
      <c r="J21" s="15"/>
      <c r="K21" s="15"/>
      <c r="L21" s="15"/>
      <c r="M21" s="15"/>
      <c r="N21" s="15"/>
      <c r="O21" s="15"/>
      <c r="P21" s="15"/>
      <c r="Q21" s="15"/>
    </row>
    <row r="22" spans="1:17" ht="23.25" x14ac:dyDescent="0.3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spans="1:17" ht="23.25" x14ac:dyDescent="0.35">
      <c r="A23" s="15" t="s">
        <v>169</v>
      </c>
      <c r="B23" s="15" t="s">
        <v>163</v>
      </c>
      <c r="C23" s="15">
        <f>+C20-$C$3</f>
        <v>4</v>
      </c>
      <c r="D23" s="15"/>
      <c r="E23" s="15"/>
      <c r="F23" s="15">
        <f>+F20-$C$3</f>
        <v>4</v>
      </c>
      <c r="G23" s="15"/>
      <c r="H23" s="15"/>
      <c r="I23" s="15">
        <f>+I20-$C$3</f>
        <v>4</v>
      </c>
      <c r="J23" s="15"/>
      <c r="K23" s="15"/>
      <c r="L23" s="15"/>
      <c r="M23" s="15"/>
      <c r="N23" s="15"/>
      <c r="O23" s="15"/>
      <c r="P23" s="15"/>
      <c r="Q23" s="15"/>
    </row>
    <row r="24" spans="1:17" ht="23.25" x14ac:dyDescent="0.35">
      <c r="B24" s="49" t="s">
        <v>164</v>
      </c>
      <c r="C24" s="50" t="s">
        <v>165</v>
      </c>
      <c r="D24" s="50"/>
      <c r="E24" s="50"/>
      <c r="F24" s="50" t="s">
        <v>165</v>
      </c>
      <c r="G24" s="50"/>
      <c r="H24" s="50"/>
      <c r="I24" s="50" t="s">
        <v>165</v>
      </c>
      <c r="J24" s="15"/>
      <c r="K24" s="15"/>
      <c r="L24" s="15"/>
      <c r="M24" s="15"/>
      <c r="N24" s="15"/>
      <c r="O24" s="15"/>
      <c r="P24" s="15"/>
      <c r="Q24" s="15"/>
    </row>
    <row r="25" spans="1:17" ht="23.25" x14ac:dyDescent="0.35">
      <c r="A25" s="15" t="s">
        <v>168</v>
      </c>
      <c r="B25" s="15" t="s">
        <v>149</v>
      </c>
      <c r="C25" s="15">
        <f>+C20-C19</f>
        <v>5</v>
      </c>
      <c r="D25" s="15"/>
      <c r="E25" s="15"/>
      <c r="F25" s="15">
        <f>+F20-F19</f>
        <v>5</v>
      </c>
      <c r="G25" s="15"/>
      <c r="H25" s="15"/>
      <c r="I25" s="15">
        <f>+I20-I19</f>
        <v>5</v>
      </c>
      <c r="J25" s="15"/>
      <c r="K25" s="15"/>
      <c r="L25" s="15"/>
      <c r="M25" s="15"/>
      <c r="N25" s="15"/>
      <c r="O25" s="15"/>
      <c r="P25" s="15"/>
      <c r="Q25" s="15"/>
    </row>
    <row r="26" spans="1:17" ht="23.25" x14ac:dyDescent="0.3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</row>
    <row r="27" spans="1:17" ht="23.25" x14ac:dyDescent="0.35">
      <c r="B27" s="15" t="s">
        <v>154</v>
      </c>
      <c r="C27" s="15">
        <v>200000</v>
      </c>
      <c r="D27" s="15"/>
      <c r="E27" s="15"/>
      <c r="F27" s="15">
        <v>0</v>
      </c>
      <c r="G27" s="15"/>
      <c r="H27" s="15"/>
      <c r="I27" s="15">
        <v>0</v>
      </c>
      <c r="J27" s="15"/>
      <c r="K27" s="15"/>
      <c r="L27" s="15"/>
      <c r="M27" s="15"/>
      <c r="N27" s="15"/>
      <c r="O27" s="15"/>
      <c r="P27" s="15"/>
      <c r="Q27" s="15"/>
    </row>
    <row r="28" spans="1:17" ht="23.25" x14ac:dyDescent="0.35">
      <c r="B28" s="15" t="s">
        <v>155</v>
      </c>
      <c r="C28" s="15">
        <v>5</v>
      </c>
      <c r="D28" s="15"/>
      <c r="E28" s="15"/>
      <c r="F28" s="15">
        <v>5</v>
      </c>
      <c r="G28" s="15"/>
      <c r="H28" s="15"/>
      <c r="I28" s="15">
        <v>5</v>
      </c>
      <c r="J28" s="15"/>
      <c r="K28" s="15"/>
      <c r="L28" s="15"/>
      <c r="M28" s="15"/>
      <c r="N28" s="15"/>
      <c r="O28" s="15"/>
      <c r="P28" s="15"/>
      <c r="Q28" s="15"/>
    </row>
    <row r="29" spans="1:17" ht="23.25" x14ac:dyDescent="0.35">
      <c r="B29" s="15" t="s">
        <v>156</v>
      </c>
      <c r="C29" s="15">
        <v>20</v>
      </c>
      <c r="D29" s="15"/>
      <c r="E29" s="15"/>
      <c r="F29" s="15">
        <v>0</v>
      </c>
      <c r="G29" s="15"/>
      <c r="H29" s="15"/>
      <c r="I29" s="15">
        <v>0</v>
      </c>
      <c r="J29" s="15"/>
      <c r="K29" s="15"/>
      <c r="L29" s="15"/>
      <c r="M29" s="15"/>
      <c r="N29" s="15"/>
      <c r="O29" s="15"/>
      <c r="P29" s="15"/>
      <c r="Q29" s="15"/>
    </row>
    <row r="30" spans="1:17" ht="23.25" x14ac:dyDescent="0.35">
      <c r="B30" s="15" t="s">
        <v>157</v>
      </c>
      <c r="C30" s="15">
        <v>0</v>
      </c>
      <c r="D30" s="15"/>
      <c r="E30" s="15"/>
      <c r="F30" s="15">
        <v>0</v>
      </c>
      <c r="G30" s="15"/>
      <c r="H30" s="15"/>
      <c r="I30" s="15">
        <v>0</v>
      </c>
      <c r="J30" s="15"/>
      <c r="K30" s="15"/>
      <c r="L30" s="15"/>
      <c r="M30" s="15"/>
      <c r="N30" s="15"/>
      <c r="O30" s="15"/>
      <c r="P30" s="15"/>
      <c r="Q30" s="15"/>
    </row>
    <row r="31" spans="1:17" ht="23.25" x14ac:dyDescent="0.35">
      <c r="B31" s="15" t="s">
        <v>158</v>
      </c>
      <c r="C31" s="15">
        <v>5</v>
      </c>
      <c r="D31" s="15"/>
      <c r="E31" s="15"/>
      <c r="F31" s="15">
        <v>5</v>
      </c>
      <c r="G31" s="15"/>
      <c r="H31" s="15"/>
      <c r="I31" s="15">
        <v>5</v>
      </c>
      <c r="J31" s="15"/>
      <c r="K31" s="15"/>
      <c r="L31" s="15"/>
      <c r="M31" s="15"/>
      <c r="N31" s="15"/>
      <c r="O31" s="15"/>
      <c r="P31" s="15"/>
      <c r="Q31" s="15"/>
    </row>
    <row r="32" spans="1:17" ht="23.25" x14ac:dyDescent="0.35"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</row>
    <row r="33" spans="2:17" ht="23.25" x14ac:dyDescent="0.35">
      <c r="B33" s="15" t="s">
        <v>159</v>
      </c>
      <c r="C33" s="15" t="s">
        <v>125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 spans="2:17" ht="23.25" x14ac:dyDescent="0.35">
      <c r="B34" s="15" t="s">
        <v>160</v>
      </c>
      <c r="C34" s="15"/>
      <c r="D34" s="15"/>
      <c r="E34" s="15"/>
      <c r="F34" s="15" t="s">
        <v>125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spans="2:17" ht="23.25" x14ac:dyDescent="0.35">
      <c r="B35" s="15" t="s">
        <v>161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 spans="2:17" ht="23.25" x14ac:dyDescent="0.35">
      <c r="B36" s="15" t="s">
        <v>162</v>
      </c>
      <c r="C36" s="15"/>
      <c r="D36" s="15"/>
      <c r="E36" s="15"/>
      <c r="F36" s="15"/>
      <c r="G36" s="15"/>
      <c r="H36" s="15"/>
      <c r="I36" s="47" t="s">
        <v>125</v>
      </c>
      <c r="J36" s="15"/>
      <c r="K36" s="15"/>
      <c r="L36" s="15"/>
      <c r="M36" s="15"/>
      <c r="N36" s="15"/>
      <c r="O36" s="15"/>
      <c r="P36" s="15"/>
      <c r="Q36" s="15"/>
    </row>
    <row r="37" spans="2:17" ht="23.25" x14ac:dyDescent="0.35"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</row>
    <row r="38" spans="2:17" ht="23.25" x14ac:dyDescent="0.35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</row>
    <row r="39" spans="2:17" ht="23.25" x14ac:dyDescent="0.35"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 spans="2:17" ht="23.25" x14ac:dyDescent="0.35"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</row>
    <row r="41" spans="2:17" ht="23.25" x14ac:dyDescent="0.35"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O27"/>
  <sheetViews>
    <sheetView workbookViewId="0">
      <selection activeCell="D13" sqref="D13"/>
    </sheetView>
  </sheetViews>
  <sheetFormatPr defaultRowHeight="15" x14ac:dyDescent="0.25"/>
  <cols>
    <col min="4" max="4" width="45" bestFit="1" customWidth="1"/>
  </cols>
  <sheetData>
    <row r="6" spans="4:15" ht="28.5" x14ac:dyDescent="0.45">
      <c r="D6" s="3" t="s">
        <v>0</v>
      </c>
    </row>
    <row r="7" spans="4:15" ht="28.5" x14ac:dyDescent="0.45">
      <c r="D7" s="3">
        <v>3</v>
      </c>
      <c r="E7" s="3" t="s">
        <v>4</v>
      </c>
    </row>
    <row r="8" spans="4:15" ht="28.5" x14ac:dyDescent="0.45">
      <c r="D8" s="1">
        <v>98327123</v>
      </c>
      <c r="E8" s="3" t="s">
        <v>1</v>
      </c>
    </row>
    <row r="9" spans="4:15" ht="28.5" x14ac:dyDescent="0.45">
      <c r="D9" s="3">
        <v>7</v>
      </c>
      <c r="E9" s="3" t="s">
        <v>2</v>
      </c>
      <c r="K9" t="s">
        <v>26</v>
      </c>
      <c r="L9">
        <v>2</v>
      </c>
      <c r="N9" t="s">
        <v>27</v>
      </c>
      <c r="O9">
        <v>1</v>
      </c>
    </row>
    <row r="10" spans="4:15" ht="28.5" x14ac:dyDescent="0.45">
      <c r="D10" s="3">
        <v>8</v>
      </c>
      <c r="E10" s="3" t="s">
        <v>3</v>
      </c>
      <c r="K10" t="s">
        <v>26</v>
      </c>
      <c r="L10">
        <v>2</v>
      </c>
      <c r="N10" t="s">
        <v>27</v>
      </c>
      <c r="O10">
        <v>2</v>
      </c>
    </row>
    <row r="12" spans="4:15" ht="28.5" x14ac:dyDescent="0.45">
      <c r="D12" s="4" t="s">
        <v>6</v>
      </c>
      <c r="E12" s="3" t="s">
        <v>5</v>
      </c>
    </row>
    <row r="13" spans="4:15" ht="28.5" x14ac:dyDescent="0.45">
      <c r="D13" s="3">
        <f>D8/POWER(10,6)</f>
        <v>98.327123</v>
      </c>
      <c r="E13" s="3" t="s">
        <v>7</v>
      </c>
    </row>
    <row r="15" spans="4:15" ht="28.5" x14ac:dyDescent="0.45">
      <c r="D15" s="5">
        <v>98</v>
      </c>
      <c r="E15" s="5" t="s">
        <v>8</v>
      </c>
      <c r="F15" s="6"/>
    </row>
    <row r="17" spans="4:5" ht="28.5" x14ac:dyDescent="0.45">
      <c r="D17" s="3">
        <v>327123</v>
      </c>
      <c r="E17" s="3" t="s">
        <v>9</v>
      </c>
    </row>
    <row r="18" spans="4:5" ht="28.5" x14ac:dyDescent="0.45">
      <c r="D18" s="3">
        <v>5</v>
      </c>
      <c r="E18" s="3" t="s">
        <v>10</v>
      </c>
    </row>
    <row r="19" spans="4:5" ht="28.5" x14ac:dyDescent="0.45">
      <c r="D19" s="7" t="s">
        <v>11</v>
      </c>
      <c r="E19" s="3" t="s">
        <v>12</v>
      </c>
    </row>
    <row r="20" spans="4:5" ht="28.5" x14ac:dyDescent="0.45">
      <c r="D20" s="3">
        <f>D17/POWER(10,3)</f>
        <v>327.12299999999999</v>
      </c>
      <c r="E20" s="3" t="s">
        <v>7</v>
      </c>
    </row>
    <row r="21" spans="4:5" ht="28.5" x14ac:dyDescent="0.45">
      <c r="D21" s="5">
        <v>327</v>
      </c>
      <c r="E21" s="5" t="s">
        <v>12</v>
      </c>
    </row>
    <row r="22" spans="4:5" ht="28.5" x14ac:dyDescent="0.45">
      <c r="D22" s="3">
        <v>123</v>
      </c>
      <c r="E22" s="3" t="s">
        <v>13</v>
      </c>
    </row>
    <row r="23" spans="4:5" ht="28.5" x14ac:dyDescent="0.45">
      <c r="D23" s="3">
        <v>2</v>
      </c>
      <c r="E23" s="3" t="s">
        <v>14</v>
      </c>
    </row>
    <row r="24" spans="4:5" ht="28.5" x14ac:dyDescent="0.45">
      <c r="D24" s="7" t="s">
        <v>16</v>
      </c>
      <c r="E24" s="3" t="s">
        <v>15</v>
      </c>
    </row>
    <row r="25" spans="4:5" ht="28.5" x14ac:dyDescent="0.45">
      <c r="D25" s="3">
        <f>D22/POWER(10,0)</f>
        <v>123</v>
      </c>
      <c r="E25" s="3" t="s">
        <v>7</v>
      </c>
    </row>
    <row r="26" spans="4:5" ht="28.5" x14ac:dyDescent="0.45">
      <c r="D26" s="5">
        <v>123</v>
      </c>
      <c r="E26" s="5" t="s">
        <v>15</v>
      </c>
    </row>
    <row r="27" spans="4:5" ht="28.5" x14ac:dyDescent="0.45">
      <c r="D27" s="3">
        <v>0</v>
      </c>
      <c r="E27" s="3" t="s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31B5-45E2-49C7-813A-756A8E1563AE}">
  <dimension ref="C3:T82"/>
  <sheetViews>
    <sheetView workbookViewId="0">
      <selection sqref="A1:XFD1048576"/>
    </sheetView>
  </sheetViews>
  <sheetFormatPr defaultRowHeight="15" x14ac:dyDescent="0.25"/>
  <cols>
    <col min="4" max="4" width="37.5703125" bestFit="1" customWidth="1"/>
    <col min="20" max="20" width="18.85546875" bestFit="1" customWidth="1"/>
  </cols>
  <sheetData>
    <row r="3" spans="3:20" ht="28.5" x14ac:dyDescent="0.45">
      <c r="D3" s="8">
        <v>98327654.122999996</v>
      </c>
      <c r="E3" s="3" t="s">
        <v>33</v>
      </c>
    </row>
    <row r="4" spans="3:20" ht="28.5" x14ac:dyDescent="0.45">
      <c r="D4" s="1">
        <v>98327654</v>
      </c>
      <c r="E4" s="3" t="s">
        <v>34</v>
      </c>
    </row>
    <row r="5" spans="3:20" ht="28.5" x14ac:dyDescent="0.45">
      <c r="D5" s="1">
        <v>123</v>
      </c>
      <c r="E5" s="3" t="s">
        <v>75</v>
      </c>
    </row>
    <row r="6" spans="3:20" ht="28.5" x14ac:dyDescent="0.45">
      <c r="D6" s="1">
        <v>3</v>
      </c>
      <c r="E6" s="3" t="s">
        <v>39</v>
      </c>
    </row>
    <row r="7" spans="3:20" ht="28.5" x14ac:dyDescent="0.45">
      <c r="D7" s="3">
        <v>3</v>
      </c>
      <c r="E7" s="3" t="s">
        <v>31</v>
      </c>
    </row>
    <row r="8" spans="3:20" ht="28.5" x14ac:dyDescent="0.45">
      <c r="D8" s="3">
        <v>7</v>
      </c>
      <c r="E8" s="3" t="s">
        <v>36</v>
      </c>
    </row>
    <row r="9" spans="3:20" ht="28.5" x14ac:dyDescent="0.45">
      <c r="D9" s="3"/>
      <c r="E9" s="3"/>
    </row>
    <row r="10" spans="3:20" ht="28.5" x14ac:dyDescent="0.45">
      <c r="C10" s="3" t="s">
        <v>137</v>
      </c>
      <c r="D10" s="3"/>
      <c r="E10" s="3"/>
    </row>
    <row r="11" spans="3:20" ht="28.5" x14ac:dyDescent="0.45">
      <c r="D11" s="1">
        <v>98327654</v>
      </c>
      <c r="E11" s="3" t="s">
        <v>34</v>
      </c>
    </row>
    <row r="12" spans="3:20" ht="28.5" x14ac:dyDescent="0.45">
      <c r="D12" s="3">
        <v>7</v>
      </c>
      <c r="E12" s="3" t="s">
        <v>10</v>
      </c>
    </row>
    <row r="13" spans="3:20" ht="28.5" x14ac:dyDescent="0.45">
      <c r="D13" s="3">
        <v>8</v>
      </c>
      <c r="E13" s="3" t="s">
        <v>30</v>
      </c>
    </row>
    <row r="15" spans="3:20" ht="28.5" x14ac:dyDescent="0.45">
      <c r="D15" s="3" t="s">
        <v>23</v>
      </c>
    </row>
    <row r="16" spans="3:20" ht="28.5" x14ac:dyDescent="0.45">
      <c r="D16" s="1">
        <v>98327654</v>
      </c>
      <c r="E16" s="3" t="s">
        <v>34</v>
      </c>
      <c r="L16" s="3" t="s">
        <v>130</v>
      </c>
      <c r="N16" s="3"/>
      <c r="T16" s="3">
        <f>QUOTIENT(D17,$D$6)</f>
        <v>2</v>
      </c>
    </row>
    <row r="17" spans="4:20" ht="28.5" x14ac:dyDescent="0.45">
      <c r="D17" s="3">
        <v>7</v>
      </c>
      <c r="E17" s="3" t="s">
        <v>10</v>
      </c>
      <c r="L17" s="3" t="s">
        <v>131</v>
      </c>
      <c r="N17" s="3"/>
      <c r="T17" s="3">
        <f>$D$6*T16</f>
        <v>6</v>
      </c>
    </row>
    <row r="18" spans="4:20" ht="28.5" x14ac:dyDescent="0.45">
      <c r="D18" s="3">
        <v>8</v>
      </c>
      <c r="E18" s="3" t="s">
        <v>30</v>
      </c>
      <c r="L18" s="3" t="s">
        <v>132</v>
      </c>
      <c r="N18" s="12"/>
      <c r="T18" s="1">
        <f>POWER(10,T17)</f>
        <v>1000000</v>
      </c>
    </row>
    <row r="19" spans="4:20" ht="28.5" x14ac:dyDescent="0.45">
      <c r="D19" s="3">
        <f>+T19</f>
        <v>98</v>
      </c>
      <c r="E19" s="3" t="s">
        <v>134</v>
      </c>
      <c r="L19" s="3" t="s">
        <v>133</v>
      </c>
      <c r="T19" s="3">
        <f>QUOTIENT(D16,T18)</f>
        <v>98</v>
      </c>
    </row>
    <row r="21" spans="4:20" ht="28.5" x14ac:dyDescent="0.45">
      <c r="D21" s="3" t="s">
        <v>135</v>
      </c>
    </row>
    <row r="22" spans="4:20" ht="28.5" x14ac:dyDescent="0.45">
      <c r="D22" s="1">
        <v>327654</v>
      </c>
      <c r="E22" s="3" t="s">
        <v>34</v>
      </c>
      <c r="L22" s="3" t="s">
        <v>130</v>
      </c>
      <c r="N22" s="3"/>
      <c r="T22" s="3">
        <f>QUOTIENT(D23,$D$6)</f>
        <v>1</v>
      </c>
    </row>
    <row r="23" spans="4:20" ht="28.5" x14ac:dyDescent="0.45">
      <c r="D23" s="3">
        <v>5</v>
      </c>
      <c r="E23" s="3" t="s">
        <v>10</v>
      </c>
      <c r="L23" s="3" t="s">
        <v>131</v>
      </c>
      <c r="N23" s="3"/>
      <c r="T23" s="3">
        <f>$D$6*T22</f>
        <v>3</v>
      </c>
    </row>
    <row r="24" spans="4:20" ht="28.5" x14ac:dyDescent="0.45">
      <c r="D24" s="3">
        <v>6</v>
      </c>
      <c r="E24" s="3" t="s">
        <v>30</v>
      </c>
      <c r="L24" s="3" t="s">
        <v>132</v>
      </c>
      <c r="N24" s="12"/>
      <c r="T24" s="1">
        <f>POWER(10,T23)</f>
        <v>1000</v>
      </c>
    </row>
    <row r="25" spans="4:20" ht="28.5" x14ac:dyDescent="0.45">
      <c r="D25" s="3">
        <f>+T25</f>
        <v>327</v>
      </c>
      <c r="E25" s="3" t="s">
        <v>134</v>
      </c>
      <c r="L25" s="3" t="s">
        <v>133</v>
      </c>
      <c r="T25" s="3">
        <f>QUOTIENT(D22,T24)</f>
        <v>327</v>
      </c>
    </row>
    <row r="27" spans="4:20" ht="28.5" x14ac:dyDescent="0.45">
      <c r="D27" s="3" t="s">
        <v>136</v>
      </c>
    </row>
    <row r="28" spans="4:20" ht="28.5" x14ac:dyDescent="0.45">
      <c r="D28" s="1">
        <v>654</v>
      </c>
      <c r="E28" s="3" t="s">
        <v>34</v>
      </c>
      <c r="L28" s="3" t="s">
        <v>130</v>
      </c>
      <c r="N28" s="3"/>
      <c r="T28" s="3">
        <f>QUOTIENT(D29,$D$6)</f>
        <v>0</v>
      </c>
    </row>
    <row r="29" spans="4:20" ht="28.5" x14ac:dyDescent="0.45">
      <c r="D29" s="3">
        <v>2</v>
      </c>
      <c r="E29" s="3" t="s">
        <v>10</v>
      </c>
      <c r="L29" s="3" t="s">
        <v>131</v>
      </c>
      <c r="N29" s="3"/>
      <c r="T29" s="3">
        <f>$D$6*T28</f>
        <v>0</v>
      </c>
    </row>
    <row r="30" spans="4:20" ht="28.5" x14ac:dyDescent="0.45">
      <c r="D30" s="3">
        <v>3</v>
      </c>
      <c r="E30" s="3" t="s">
        <v>30</v>
      </c>
      <c r="L30" s="3" t="s">
        <v>132</v>
      </c>
      <c r="N30" s="12"/>
      <c r="T30" s="1">
        <f>POWER(10,T29)</f>
        <v>1</v>
      </c>
    </row>
    <row r="31" spans="4:20" ht="28.5" x14ac:dyDescent="0.45">
      <c r="D31" s="3">
        <f>+T31</f>
        <v>654</v>
      </c>
      <c r="E31" s="3" t="s">
        <v>134</v>
      </c>
      <c r="L31" s="3" t="s">
        <v>133</v>
      </c>
      <c r="T31" s="3">
        <f>QUOTIENT(D28,T30)</f>
        <v>654</v>
      </c>
    </row>
    <row r="33" spans="3:20" ht="28.5" x14ac:dyDescent="0.45">
      <c r="C33" s="3" t="s">
        <v>137</v>
      </c>
      <c r="D33" s="3"/>
      <c r="E33" s="3"/>
    </row>
    <row r="35" spans="3:20" ht="28.5" x14ac:dyDescent="0.45">
      <c r="D35" s="3" t="s">
        <v>23</v>
      </c>
    </row>
    <row r="36" spans="3:20" ht="28.5" x14ac:dyDescent="0.45">
      <c r="D36" s="1">
        <v>123</v>
      </c>
      <c r="E36" s="3" t="s">
        <v>75</v>
      </c>
      <c r="L36" s="3" t="s">
        <v>130</v>
      </c>
      <c r="N36" s="3"/>
      <c r="T36" s="3">
        <f>QUOTIENT(D37,$D$6)</f>
        <v>0</v>
      </c>
    </row>
    <row r="37" spans="3:20" ht="28.5" x14ac:dyDescent="0.45">
      <c r="D37" s="3">
        <v>2</v>
      </c>
      <c r="E37" s="3" t="s">
        <v>10</v>
      </c>
      <c r="L37" s="3" t="s">
        <v>131</v>
      </c>
      <c r="N37" s="3"/>
      <c r="T37" s="3">
        <f>$D$6*T36</f>
        <v>0</v>
      </c>
    </row>
    <row r="38" spans="3:20" ht="28.5" x14ac:dyDescent="0.45">
      <c r="D38" s="3">
        <v>3</v>
      </c>
      <c r="E38" s="3" t="s">
        <v>30</v>
      </c>
      <c r="L38" s="3" t="s">
        <v>132</v>
      </c>
      <c r="N38" s="12"/>
      <c r="T38" s="1">
        <f>POWER(10,T37)</f>
        <v>1</v>
      </c>
    </row>
    <row r="39" spans="3:20" ht="28.5" x14ac:dyDescent="0.45">
      <c r="D39" s="3">
        <f>+T39</f>
        <v>123</v>
      </c>
      <c r="E39" s="3" t="s">
        <v>134</v>
      </c>
      <c r="L39" s="3" t="s">
        <v>133</v>
      </c>
      <c r="T39" s="3">
        <f>QUOTIENT(D36,T38)</f>
        <v>123</v>
      </c>
    </row>
    <row r="44" spans="3:20" ht="28.5" x14ac:dyDescent="0.45">
      <c r="D44" s="43">
        <v>98000054.000012293</v>
      </c>
      <c r="E44" s="3" t="s">
        <v>33</v>
      </c>
    </row>
    <row r="45" spans="3:20" ht="28.5" x14ac:dyDescent="0.45">
      <c r="D45" s="1">
        <v>98000054</v>
      </c>
      <c r="E45" s="3" t="s">
        <v>34</v>
      </c>
    </row>
    <row r="46" spans="3:20" ht="28.5" x14ac:dyDescent="0.45">
      <c r="D46" s="1">
        <v>123</v>
      </c>
      <c r="E46" s="3" t="s">
        <v>75</v>
      </c>
    </row>
    <row r="47" spans="3:20" ht="28.5" x14ac:dyDescent="0.45">
      <c r="D47" s="1">
        <v>3</v>
      </c>
      <c r="E47" s="3" t="s">
        <v>39</v>
      </c>
    </row>
    <row r="48" spans="3:20" ht="28.5" x14ac:dyDescent="0.45">
      <c r="D48" s="3">
        <v>7</v>
      </c>
      <c r="E48" s="3" t="s">
        <v>31</v>
      </c>
    </row>
    <row r="49" spans="3:20" ht="28.5" x14ac:dyDescent="0.45">
      <c r="D49" s="3">
        <v>7</v>
      </c>
      <c r="E49" s="3" t="s">
        <v>36</v>
      </c>
    </row>
    <row r="50" spans="3:20" ht="28.5" x14ac:dyDescent="0.45">
      <c r="D50" s="3"/>
      <c r="E50" s="3"/>
    </row>
    <row r="51" spans="3:20" ht="28.5" x14ac:dyDescent="0.45">
      <c r="C51" s="3" t="s">
        <v>137</v>
      </c>
      <c r="D51" s="3"/>
      <c r="E51" s="3"/>
    </row>
    <row r="52" spans="3:20" ht="28.5" x14ac:dyDescent="0.45">
      <c r="D52" s="1">
        <v>98000054</v>
      </c>
      <c r="E52" s="3" t="s">
        <v>34</v>
      </c>
    </row>
    <row r="53" spans="3:20" ht="28.5" x14ac:dyDescent="0.45">
      <c r="D53" s="3">
        <v>7</v>
      </c>
      <c r="E53" s="3" t="s">
        <v>10</v>
      </c>
    </row>
    <row r="54" spans="3:20" ht="28.5" x14ac:dyDescent="0.45">
      <c r="D54" s="3">
        <v>8</v>
      </c>
      <c r="E54" s="3" t="s">
        <v>30</v>
      </c>
    </row>
    <row r="56" spans="3:20" ht="28.5" x14ac:dyDescent="0.45">
      <c r="D56" s="3" t="s">
        <v>23</v>
      </c>
    </row>
    <row r="57" spans="3:20" ht="28.5" x14ac:dyDescent="0.45">
      <c r="D57" s="1">
        <v>98000054</v>
      </c>
      <c r="E57" s="3" t="s">
        <v>34</v>
      </c>
      <c r="L57" s="3" t="s">
        <v>130</v>
      </c>
      <c r="N57" s="3"/>
      <c r="T57" s="3">
        <f>QUOTIENT(D58,$D$6)</f>
        <v>2</v>
      </c>
    </row>
    <row r="58" spans="3:20" ht="28.5" x14ac:dyDescent="0.45">
      <c r="D58" s="3">
        <v>7</v>
      </c>
      <c r="E58" s="3" t="s">
        <v>10</v>
      </c>
      <c r="L58" s="3" t="s">
        <v>131</v>
      </c>
      <c r="N58" s="3"/>
      <c r="T58" s="3">
        <f>$D$6*T57</f>
        <v>6</v>
      </c>
    </row>
    <row r="59" spans="3:20" ht="28.5" x14ac:dyDescent="0.45">
      <c r="D59" s="3">
        <v>8</v>
      </c>
      <c r="E59" s="3" t="s">
        <v>30</v>
      </c>
      <c r="L59" s="3" t="s">
        <v>132</v>
      </c>
      <c r="N59" s="12"/>
      <c r="T59" s="1">
        <f>POWER(10,T58)</f>
        <v>1000000</v>
      </c>
    </row>
    <row r="60" spans="3:20" ht="28.5" x14ac:dyDescent="0.45">
      <c r="D60" s="3">
        <f>+T60</f>
        <v>98</v>
      </c>
      <c r="E60" s="3" t="s">
        <v>134</v>
      </c>
      <c r="L60" s="3" t="s">
        <v>133</v>
      </c>
      <c r="T60" s="3">
        <f>QUOTIENT(D57,T59)</f>
        <v>98</v>
      </c>
    </row>
    <row r="62" spans="3:20" ht="28.5" x14ac:dyDescent="0.45">
      <c r="D62" s="3" t="s">
        <v>135</v>
      </c>
    </row>
    <row r="63" spans="3:20" ht="28.5" x14ac:dyDescent="0.45">
      <c r="D63" s="1">
        <v>54</v>
      </c>
      <c r="E63" s="3" t="s">
        <v>34</v>
      </c>
      <c r="J63" s="3" t="s">
        <v>139</v>
      </c>
      <c r="T63" s="1">
        <f>+D65+D64</f>
        <v>5</v>
      </c>
    </row>
    <row r="64" spans="3:20" ht="28.5" x14ac:dyDescent="0.45">
      <c r="D64" s="1">
        <v>4</v>
      </c>
      <c r="E64" s="3" t="s">
        <v>138</v>
      </c>
      <c r="J64" s="3" t="s">
        <v>130</v>
      </c>
      <c r="N64" s="3"/>
      <c r="T64" s="3">
        <f>QUOTIENT(D65,$D$6)</f>
        <v>0</v>
      </c>
    </row>
    <row r="65" spans="3:20" ht="28.5" x14ac:dyDescent="0.45">
      <c r="D65" s="3">
        <v>1</v>
      </c>
      <c r="E65" s="3" t="s">
        <v>10</v>
      </c>
      <c r="J65" s="3" t="s">
        <v>131</v>
      </c>
      <c r="N65" s="3"/>
      <c r="T65" s="3">
        <f>$D$6*T64</f>
        <v>0</v>
      </c>
    </row>
    <row r="66" spans="3:20" ht="28.5" x14ac:dyDescent="0.45">
      <c r="D66" s="3">
        <v>2</v>
      </c>
      <c r="E66" s="3" t="s">
        <v>30</v>
      </c>
      <c r="J66" s="3" t="s">
        <v>132</v>
      </c>
      <c r="N66" s="12"/>
      <c r="T66" s="1">
        <v>0</v>
      </c>
    </row>
    <row r="67" spans="3:20" ht="28.5" x14ac:dyDescent="0.45">
      <c r="D67" s="3">
        <v>0</v>
      </c>
      <c r="E67" s="3" t="s">
        <v>134</v>
      </c>
      <c r="J67" s="3" t="s">
        <v>133</v>
      </c>
      <c r="T67" s="3">
        <v>0</v>
      </c>
    </row>
    <row r="69" spans="3:20" ht="28.5" x14ac:dyDescent="0.45">
      <c r="D69" s="3" t="s">
        <v>136</v>
      </c>
    </row>
    <row r="70" spans="3:20" ht="28.5" x14ac:dyDescent="0.45">
      <c r="D70" s="1">
        <v>54</v>
      </c>
      <c r="E70" s="3" t="s">
        <v>34</v>
      </c>
    </row>
    <row r="71" spans="3:20" ht="28.5" x14ac:dyDescent="0.45">
      <c r="D71" s="1">
        <v>1</v>
      </c>
      <c r="E71" s="3" t="s">
        <v>138</v>
      </c>
      <c r="L71" s="3" t="s">
        <v>130</v>
      </c>
      <c r="N71" s="3"/>
      <c r="T71" s="3">
        <f>QUOTIENT(D72,$D$6)</f>
        <v>0</v>
      </c>
    </row>
    <row r="72" spans="3:20" ht="28.5" x14ac:dyDescent="0.45">
      <c r="D72" s="3">
        <v>2</v>
      </c>
      <c r="E72" s="3" t="s">
        <v>10</v>
      </c>
      <c r="L72" s="3" t="s">
        <v>131</v>
      </c>
      <c r="N72" s="3"/>
      <c r="T72" s="3">
        <f>$D$6*T71</f>
        <v>0</v>
      </c>
    </row>
    <row r="73" spans="3:20" ht="28.5" x14ac:dyDescent="0.45">
      <c r="D73" s="3">
        <v>3</v>
      </c>
      <c r="E73" s="3" t="s">
        <v>30</v>
      </c>
      <c r="L73" s="3" t="s">
        <v>132</v>
      </c>
      <c r="N73" s="12"/>
      <c r="T73" s="1">
        <f>POWER(10,T72)</f>
        <v>1</v>
      </c>
    </row>
    <row r="74" spans="3:20" ht="28.5" x14ac:dyDescent="0.45">
      <c r="D74" s="3">
        <f>+T74</f>
        <v>54</v>
      </c>
      <c r="E74" s="3" t="s">
        <v>134</v>
      </c>
      <c r="L74" s="3" t="s">
        <v>133</v>
      </c>
      <c r="T74" s="3">
        <f>QUOTIENT(D70,T73)</f>
        <v>54</v>
      </c>
    </row>
    <row r="76" spans="3:20" ht="28.5" x14ac:dyDescent="0.45">
      <c r="C76" s="3" t="s">
        <v>137</v>
      </c>
      <c r="D76" s="3"/>
      <c r="E76" s="3"/>
    </row>
    <row r="78" spans="3:20" ht="28.5" x14ac:dyDescent="0.45">
      <c r="D78" s="3" t="s">
        <v>23</v>
      </c>
    </row>
    <row r="79" spans="3:20" ht="28.5" x14ac:dyDescent="0.45">
      <c r="D79" s="1">
        <v>123</v>
      </c>
      <c r="E79" s="3" t="s">
        <v>75</v>
      </c>
      <c r="L79" s="3" t="s">
        <v>130</v>
      </c>
      <c r="N79" s="3"/>
      <c r="T79" s="3">
        <f>QUOTIENT(D80,$D$6)</f>
        <v>0</v>
      </c>
    </row>
    <row r="80" spans="3:20" ht="28.5" x14ac:dyDescent="0.45">
      <c r="D80" s="3">
        <v>2</v>
      </c>
      <c r="E80" s="3" t="s">
        <v>10</v>
      </c>
      <c r="L80" s="3" t="s">
        <v>131</v>
      </c>
      <c r="N80" s="3"/>
      <c r="T80" s="3">
        <f>$D$6*T79</f>
        <v>0</v>
      </c>
    </row>
    <row r="81" spans="4:20" ht="28.5" x14ac:dyDescent="0.45">
      <c r="D81" s="3">
        <v>3</v>
      </c>
      <c r="E81" s="3" t="s">
        <v>30</v>
      </c>
      <c r="L81" s="3" t="s">
        <v>132</v>
      </c>
      <c r="N81" s="12"/>
      <c r="T81" s="1">
        <f>POWER(10,T80)</f>
        <v>1</v>
      </c>
    </row>
    <row r="82" spans="4:20" ht="28.5" x14ac:dyDescent="0.45">
      <c r="D82" s="3">
        <f>+T82</f>
        <v>123</v>
      </c>
      <c r="E82" s="3" t="s">
        <v>134</v>
      </c>
      <c r="L82" s="3" t="s">
        <v>133</v>
      </c>
      <c r="T82" s="3">
        <f>QUOTIENT(D79,T81)</f>
        <v>123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TrialRuns</vt:lpstr>
      <vt:lpstr>bundles1</vt:lpstr>
      <vt:lpstr>bundles2</vt:lpstr>
      <vt:lpstr>bundles3</vt:lpstr>
      <vt:lpstr>bundles4</vt:lpstr>
      <vt:lpstr>bundles5</vt:lpstr>
      <vt:lpstr>bundles6</vt:lpstr>
      <vt:lpstr>nthRoot3</vt:lpstr>
      <vt:lpstr>nthRoot3-2</vt:lpstr>
      <vt:lpstr>nthRoot4</vt:lpstr>
      <vt:lpstr>nthRoot4-2</vt:lpstr>
      <vt:lpstr>nthRoot5-1</vt:lpstr>
      <vt:lpstr>nthRoot2-4</vt:lpstr>
      <vt:lpstr>nthRoot9</vt:lpstr>
      <vt:lpstr>nthRoot9-2</vt:lpstr>
      <vt:lpstr>precision-1</vt:lpstr>
      <vt:lpstr>precision-2</vt:lpstr>
      <vt:lpstr>precision-3</vt:lpstr>
      <vt:lpstr>precision-4</vt:lpstr>
      <vt:lpstr>precision-5</vt:lpstr>
      <vt:lpstr>precision-6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2018-06-01T22:30:54Z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0067a807-836a-4bc9-9f70-01864dbdd2ea</vt:lpwstr>
  </property>
</Properties>
</file>