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\work\src\MikeAustin71\mathhlpr\doc\"/>
    </mc:Choice>
  </mc:AlternateContent>
  <bookViews>
    <workbookView xWindow="0" yWindow="0" windowWidth="21720" windowHeight="4290" activeTab="10" xr2:uid="{ECD3872F-17AA-4234-B3B8-2FB96E244E52}"/>
  </bookViews>
  <sheets>
    <sheet name="Sheet1" sheetId="1" r:id="rId1"/>
    <sheet name="Sheet2" sheetId="2" r:id="rId2"/>
    <sheet name="e" sheetId="3" r:id="rId3"/>
    <sheet name="TaylorSeries" sheetId="4" r:id="rId4"/>
    <sheet name="Sheet4" sheetId="5" r:id="rId5"/>
    <sheet name="euler" sheetId="6" r:id="rId6"/>
    <sheet name="IntMath" sheetId="7" r:id="rId7"/>
    <sheet name="PwrBy2's" sheetId="10" r:id="rId8"/>
    <sheet name="PwrBySquares" sheetId="9" r:id="rId9"/>
    <sheet name="PowersOf2" sheetId="11" r:id="rId10"/>
    <sheet name="Multiplication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2" l="1"/>
  <c r="L35" i="12" l="1"/>
  <c r="O29" i="12"/>
  <c r="T19" i="12"/>
  <c r="G29" i="12"/>
  <c r="E15" i="12"/>
  <c r="D15" i="12"/>
  <c r="H15" i="12"/>
  <c r="W11" i="12"/>
  <c r="O23" i="12" l="1"/>
  <c r="M23" i="12"/>
  <c r="J23" i="12"/>
  <c r="M13" i="12" l="1"/>
  <c r="E10" i="12"/>
  <c r="D10" i="12"/>
  <c r="H10" i="12"/>
  <c r="M6" i="12"/>
  <c r="M5" i="12"/>
  <c r="M3" i="12"/>
  <c r="X36" i="11" l="1"/>
  <c r="V36" i="11"/>
  <c r="X33" i="11"/>
  <c r="V33" i="11"/>
  <c r="W28" i="11"/>
  <c r="W26" i="11"/>
  <c r="M30" i="11"/>
  <c r="I28" i="11"/>
  <c r="H28" i="11"/>
  <c r="G28" i="11"/>
  <c r="F28" i="11"/>
  <c r="E28" i="11"/>
  <c r="D28" i="11"/>
  <c r="C28" i="11"/>
  <c r="J28" i="11"/>
  <c r="I21" i="11"/>
  <c r="K21" i="11"/>
  <c r="K15" i="11"/>
  <c r="R12" i="11"/>
  <c r="Q12" i="11"/>
  <c r="J14" i="11"/>
  <c r="H14" i="11"/>
  <c r="F14" i="11"/>
  <c r="J12" i="11"/>
  <c r="J9" i="11"/>
  <c r="H9" i="11"/>
  <c r="F9" i="11"/>
  <c r="J7" i="11"/>
  <c r="J6" i="11"/>
  <c r="H6" i="11"/>
  <c r="F6" i="11"/>
  <c r="N120" i="10"/>
  <c r="L120" i="10"/>
  <c r="J120" i="10"/>
  <c r="H120" i="10"/>
  <c r="G120" i="10"/>
  <c r="I120" i="10" s="1"/>
  <c r="F120" i="10"/>
  <c r="E120" i="10"/>
  <c r="D120" i="10"/>
  <c r="B120" i="10"/>
  <c r="A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D104" i="10"/>
  <c r="D105" i="10" s="1"/>
  <c r="A104" i="10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G103" i="10"/>
  <c r="I103" i="10" s="1"/>
  <c r="B103" i="10"/>
  <c r="B104" i="10" s="1"/>
  <c r="M102" i="10"/>
  <c r="D100" i="10"/>
  <c r="N96" i="10"/>
  <c r="L96" i="10"/>
  <c r="A79" i="10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78" i="10"/>
  <c r="J94" i="10"/>
  <c r="J95" i="10" s="1"/>
  <c r="J96" i="10" s="1"/>
  <c r="J93" i="10"/>
  <c r="G93" i="10"/>
  <c r="H93" i="10" s="1"/>
  <c r="G94" i="10" s="1"/>
  <c r="D93" i="10"/>
  <c r="D94" i="10" s="1"/>
  <c r="B93" i="10"/>
  <c r="B94" i="10" s="1"/>
  <c r="B79" i="10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78" i="10"/>
  <c r="B77" i="10"/>
  <c r="E77" i="10" s="1"/>
  <c r="D74" i="10"/>
  <c r="D79" i="10"/>
  <c r="D80" i="10" s="1"/>
  <c r="F78" i="10"/>
  <c r="E78" i="10"/>
  <c r="D78" i="10"/>
  <c r="G77" i="10"/>
  <c r="I77" i="10" s="1"/>
  <c r="F77" i="10"/>
  <c r="M76" i="10"/>
  <c r="J76" i="10"/>
  <c r="M71" i="10"/>
  <c r="M58" i="10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57" i="10"/>
  <c r="M56" i="10"/>
  <c r="N50" i="10"/>
  <c r="M33" i="10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F57" i="10"/>
  <c r="C54" i="10"/>
  <c r="D58" i="10"/>
  <c r="E58" i="10" s="1"/>
  <c r="J57" i="10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G57" i="10"/>
  <c r="I57" i="10" s="1"/>
  <c r="K57" i="10" s="1"/>
  <c r="E57" i="10"/>
  <c r="J56" i="10"/>
  <c r="L51" i="10"/>
  <c r="J33" i="10"/>
  <c r="F34" i="10"/>
  <c r="D35" i="10"/>
  <c r="F35" i="10" s="1"/>
  <c r="J34" i="10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G34" i="10"/>
  <c r="I34" i="10" s="1"/>
  <c r="K34" i="10" s="1"/>
  <c r="E34" i="10"/>
  <c r="C31" i="10"/>
  <c r="M120" i="10" l="1"/>
  <c r="K120" i="10"/>
  <c r="D106" i="10"/>
  <c r="K103" i="10"/>
  <c r="M103" i="10"/>
  <c r="B105" i="10"/>
  <c r="E104" i="10"/>
  <c r="E103" i="10"/>
  <c r="H103" i="10"/>
  <c r="G104" i="10" s="1"/>
  <c r="J102" i="10"/>
  <c r="J103" i="10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B95" i="10"/>
  <c r="E94" i="10"/>
  <c r="D95" i="10"/>
  <c r="F94" i="10"/>
  <c r="H94" i="10"/>
  <c r="G95" i="10" s="1"/>
  <c r="I94" i="10"/>
  <c r="E93" i="10"/>
  <c r="I93" i="10"/>
  <c r="F93" i="10"/>
  <c r="J77" i="10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M77" i="10"/>
  <c r="K77" i="10"/>
  <c r="F80" i="10"/>
  <c r="D81" i="10"/>
  <c r="E80" i="10"/>
  <c r="H77" i="10"/>
  <c r="G78" i="10" s="1"/>
  <c r="F79" i="10"/>
  <c r="E79" i="10"/>
  <c r="E35" i="10"/>
  <c r="D36" i="10"/>
  <c r="F58" i="10"/>
  <c r="H57" i="10"/>
  <c r="G58" i="10" s="1"/>
  <c r="D59" i="10"/>
  <c r="F59" i="10" s="1"/>
  <c r="J50" i="10"/>
  <c r="E36" i="10"/>
  <c r="H34" i="10"/>
  <c r="G35" i="10" s="1"/>
  <c r="N27" i="10"/>
  <c r="N26" i="10"/>
  <c r="N25" i="10"/>
  <c r="D25" i="10"/>
  <c r="D26" i="10" s="1"/>
  <c r="F26" i="10" s="1"/>
  <c r="G24" i="10"/>
  <c r="I24" i="10" s="1"/>
  <c r="K24" i="10" s="1"/>
  <c r="E25" i="10"/>
  <c r="F24" i="10"/>
  <c r="J24" i="10"/>
  <c r="J25" i="10" s="1"/>
  <c r="J26" i="10" s="1"/>
  <c r="J27" i="10" s="1"/>
  <c r="E24" i="10"/>
  <c r="L18" i="10"/>
  <c r="F17" i="10"/>
  <c r="F16" i="10"/>
  <c r="D18" i="10"/>
  <c r="E18" i="10" s="1"/>
  <c r="E17" i="10"/>
  <c r="E16" i="10"/>
  <c r="F7" i="10"/>
  <c r="F6" i="10"/>
  <c r="D8" i="10"/>
  <c r="E8" i="10" s="1"/>
  <c r="E7" i="10"/>
  <c r="E6" i="10"/>
  <c r="D107" i="10" l="1"/>
  <c r="H104" i="10"/>
  <c r="G105" i="10" s="1"/>
  <c r="I104" i="10"/>
  <c r="E105" i="10"/>
  <c r="B106" i="10"/>
  <c r="M93" i="10"/>
  <c r="M94" i="10" s="1"/>
  <c r="K93" i="10"/>
  <c r="K94" i="10"/>
  <c r="B96" i="10"/>
  <c r="E95" i="10"/>
  <c r="D96" i="10"/>
  <c r="F96" i="10" s="1"/>
  <c r="F95" i="10"/>
  <c r="H95" i="10"/>
  <c r="G96" i="10" s="1"/>
  <c r="I95" i="10"/>
  <c r="F81" i="10"/>
  <c r="D82" i="10"/>
  <c r="E81" i="10"/>
  <c r="I78" i="10"/>
  <c r="H78" i="10"/>
  <c r="G79" i="10" s="1"/>
  <c r="D19" i="10"/>
  <c r="F8" i="10"/>
  <c r="F25" i="10"/>
  <c r="D37" i="10"/>
  <c r="F36" i="10"/>
  <c r="E59" i="10"/>
  <c r="D60" i="10"/>
  <c r="F60" i="10" s="1"/>
  <c r="I58" i="10"/>
  <c r="K58" i="10" s="1"/>
  <c r="H58" i="10"/>
  <c r="G59" i="10" s="1"/>
  <c r="I35" i="10"/>
  <c r="K35" i="10" s="1"/>
  <c r="H35" i="10"/>
  <c r="G36" i="10" s="1"/>
  <c r="H24" i="10"/>
  <c r="G25" i="10" s="1"/>
  <c r="H25" i="10" s="1"/>
  <c r="G26" i="10" s="1"/>
  <c r="F18" i="10"/>
  <c r="E26" i="10"/>
  <c r="D27" i="10"/>
  <c r="C21" i="10"/>
  <c r="J5" i="10"/>
  <c r="J6" i="10" s="1"/>
  <c r="J7" i="10" s="1"/>
  <c r="J8" i="10" s="1"/>
  <c r="C14" i="10"/>
  <c r="I6" i="10"/>
  <c r="K6" i="10" s="1"/>
  <c r="H6" i="10"/>
  <c r="G7" i="10" s="1"/>
  <c r="C1" i="10"/>
  <c r="J16" i="10"/>
  <c r="J17" i="10" s="1"/>
  <c r="J18" i="10" s="1"/>
  <c r="I16" i="10"/>
  <c r="K16" i="10" s="1"/>
  <c r="H16" i="10"/>
  <c r="G17" i="10" s="1"/>
  <c r="D108" i="10" l="1"/>
  <c r="E106" i="10"/>
  <c r="B107" i="10"/>
  <c r="H105" i="10"/>
  <c r="G106" i="10" s="1"/>
  <c r="I105" i="10"/>
  <c r="K104" i="10"/>
  <c r="M104" i="10"/>
  <c r="I96" i="10"/>
  <c r="H96" i="10"/>
  <c r="E96" i="10"/>
  <c r="K95" i="10"/>
  <c r="M95" i="10"/>
  <c r="I79" i="10"/>
  <c r="H79" i="10"/>
  <c r="G80" i="10" s="1"/>
  <c r="F82" i="10"/>
  <c r="D83" i="10"/>
  <c r="E82" i="10"/>
  <c r="M78" i="10"/>
  <c r="K78" i="10"/>
  <c r="I25" i="10"/>
  <c r="K25" i="10" s="1"/>
  <c r="F37" i="10"/>
  <c r="E37" i="10"/>
  <c r="D38" i="10"/>
  <c r="F19" i="10"/>
  <c r="E19" i="10"/>
  <c r="E60" i="10"/>
  <c r="D61" i="10"/>
  <c r="F61" i="10" s="1"/>
  <c r="I59" i="10"/>
  <c r="K59" i="10" s="1"/>
  <c r="H59" i="10"/>
  <c r="G60" i="10" s="1"/>
  <c r="H36" i="10"/>
  <c r="G37" i="10" s="1"/>
  <c r="I36" i="10"/>
  <c r="K36" i="10" s="1"/>
  <c r="I26" i="10"/>
  <c r="K26" i="10" s="1"/>
  <c r="H26" i="10"/>
  <c r="G27" i="10" s="1"/>
  <c r="D28" i="10"/>
  <c r="F27" i="10"/>
  <c r="E27" i="10"/>
  <c r="I7" i="10"/>
  <c r="K7" i="10" s="1"/>
  <c r="H7" i="10"/>
  <c r="G8" i="10" s="1"/>
  <c r="I17" i="10"/>
  <c r="K17" i="10" s="1"/>
  <c r="H17" i="10"/>
  <c r="G18" i="10" s="1"/>
  <c r="I18" i="10" s="1"/>
  <c r="B37" i="9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36" i="9"/>
  <c r="E50" i="9"/>
  <c r="D50" i="9"/>
  <c r="C51" i="9" s="1"/>
  <c r="C50" i="9"/>
  <c r="E49" i="9"/>
  <c r="E48" i="9"/>
  <c r="E47" i="9"/>
  <c r="E46" i="9"/>
  <c r="C49" i="9"/>
  <c r="D49" i="9" s="1"/>
  <c r="C46" i="9"/>
  <c r="D46" i="9" s="1"/>
  <c r="C47" i="9" s="1"/>
  <c r="D47" i="9" s="1"/>
  <c r="C48" i="9" s="1"/>
  <c r="D48" i="9" s="1"/>
  <c r="E45" i="9"/>
  <c r="E44" i="9"/>
  <c r="E43" i="9"/>
  <c r="E42" i="9"/>
  <c r="E41" i="9"/>
  <c r="E40" i="9"/>
  <c r="E39" i="9"/>
  <c r="E38" i="9"/>
  <c r="E37" i="9"/>
  <c r="E36" i="9"/>
  <c r="E35" i="9"/>
  <c r="D37" i="9"/>
  <c r="C38" i="9" s="1"/>
  <c r="D38" i="9" s="1"/>
  <c r="C39" i="9" s="1"/>
  <c r="D39" i="9" s="1"/>
  <c r="C40" i="9" s="1"/>
  <c r="D40" i="9" s="1"/>
  <c r="C41" i="9" s="1"/>
  <c r="D41" i="9" s="1"/>
  <c r="C42" i="9" s="1"/>
  <c r="D42" i="9" s="1"/>
  <c r="C43" i="9" s="1"/>
  <c r="D43" i="9" s="1"/>
  <c r="C44" i="9" s="1"/>
  <c r="D44" i="9" s="1"/>
  <c r="C45" i="9" s="1"/>
  <c r="D45" i="9" s="1"/>
  <c r="C37" i="9"/>
  <c r="D36" i="9"/>
  <c r="C36" i="9"/>
  <c r="D35" i="9"/>
  <c r="F32" i="9"/>
  <c r="G32" i="9" s="1"/>
  <c r="G31" i="9"/>
  <c r="F31" i="9"/>
  <c r="F30" i="9"/>
  <c r="G30" i="9" s="1"/>
  <c r="G29" i="9"/>
  <c r="F29" i="9"/>
  <c r="K26" i="9"/>
  <c r="M43" i="9"/>
  <c r="N43" i="9" s="1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M40" i="9"/>
  <c r="N27" i="9"/>
  <c r="F27" i="9"/>
  <c r="F28" i="9" s="1"/>
  <c r="D109" i="10" l="1"/>
  <c r="I106" i="10"/>
  <c r="H106" i="10"/>
  <c r="G107" i="10" s="1"/>
  <c r="B108" i="10"/>
  <c r="E107" i="10"/>
  <c r="M105" i="10"/>
  <c r="K105" i="10"/>
  <c r="K96" i="10"/>
  <c r="F83" i="10"/>
  <c r="D84" i="10"/>
  <c r="E83" i="10"/>
  <c r="I80" i="10"/>
  <c r="H80" i="10"/>
  <c r="G81" i="10" s="1"/>
  <c r="K79" i="10"/>
  <c r="M79" i="10"/>
  <c r="F38" i="10"/>
  <c r="E38" i="10"/>
  <c r="D39" i="10"/>
  <c r="E61" i="10"/>
  <c r="D62" i="10"/>
  <c r="F62" i="10" s="1"/>
  <c r="I60" i="10"/>
  <c r="K60" i="10" s="1"/>
  <c r="H60" i="10"/>
  <c r="G61" i="10" s="1"/>
  <c r="I37" i="10"/>
  <c r="K37" i="10" s="1"/>
  <c r="H37" i="10"/>
  <c r="G38" i="10" s="1"/>
  <c r="H27" i="10"/>
  <c r="G28" i="10" s="1"/>
  <c r="I27" i="10"/>
  <c r="K27" i="10" s="1"/>
  <c r="F28" i="10"/>
  <c r="E28" i="10"/>
  <c r="K18" i="10"/>
  <c r="H8" i="10"/>
  <c r="G9" i="10" s="1"/>
  <c r="I8" i="10"/>
  <c r="K8" i="10" s="1"/>
  <c r="H18" i="10"/>
  <c r="G19" i="10" s="1"/>
  <c r="I19" i="10" s="1"/>
  <c r="E51" i="9"/>
  <c r="D51" i="9"/>
  <c r="C52" i="9" s="1"/>
  <c r="M41" i="9"/>
  <c r="H29" i="9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28" i="9"/>
  <c r="M33" i="9"/>
  <c r="M34" i="9" s="1"/>
  <c r="M35" i="9" s="1"/>
  <c r="M36" i="9" s="1"/>
  <c r="M37" i="9" s="1"/>
  <c r="M38" i="9" s="1"/>
  <c r="M39" i="9" s="1"/>
  <c r="M32" i="9"/>
  <c r="O31" i="9"/>
  <c r="R30" i="9"/>
  <c r="R29" i="9"/>
  <c r="T30" i="9"/>
  <c r="U30" i="9" s="1"/>
  <c r="S30" i="9"/>
  <c r="O30" i="9"/>
  <c r="T29" i="9"/>
  <c r="U29" i="9" s="1"/>
  <c r="S29" i="9"/>
  <c r="O29" i="9"/>
  <c r="U28" i="9"/>
  <c r="T28" i="9"/>
  <c r="S28" i="9"/>
  <c r="R28" i="9"/>
  <c r="O28" i="9"/>
  <c r="T27" i="9"/>
  <c r="U27" i="9" s="1"/>
  <c r="S27" i="9"/>
  <c r="R27" i="9"/>
  <c r="K18" i="9"/>
  <c r="D110" i="10" l="1"/>
  <c r="E108" i="10"/>
  <c r="B109" i="10"/>
  <c r="I107" i="10"/>
  <c r="H107" i="10"/>
  <c r="G108" i="10" s="1"/>
  <c r="K106" i="10"/>
  <c r="M106" i="10"/>
  <c r="K80" i="10"/>
  <c r="M80" i="10"/>
  <c r="I81" i="10"/>
  <c r="H81" i="10"/>
  <c r="G82" i="10" s="1"/>
  <c r="F84" i="10"/>
  <c r="D85" i="10"/>
  <c r="E84" i="10"/>
  <c r="F39" i="10"/>
  <c r="D40" i="10"/>
  <c r="E39" i="10"/>
  <c r="I61" i="10"/>
  <c r="K61" i="10" s="1"/>
  <c r="H61" i="10"/>
  <c r="G62" i="10" s="1"/>
  <c r="D63" i="10"/>
  <c r="F63" i="10" s="1"/>
  <c r="E62" i="10"/>
  <c r="I38" i="10"/>
  <c r="K38" i="10" s="1"/>
  <c r="H38" i="10"/>
  <c r="G39" i="10" s="1"/>
  <c r="H28" i="10"/>
  <c r="I28" i="10"/>
  <c r="K28" i="10" s="1"/>
  <c r="H9" i="10"/>
  <c r="I9" i="10"/>
  <c r="K9" i="10" s="1"/>
  <c r="K19" i="10"/>
  <c r="H19" i="10"/>
  <c r="E52" i="9"/>
  <c r="D52" i="9"/>
  <c r="M42" i="9"/>
  <c r="L23" i="9"/>
  <c r="K11" i="9"/>
  <c r="T22" i="9"/>
  <c r="U22" i="9" s="1"/>
  <c r="S22" i="9"/>
  <c r="O22" i="9"/>
  <c r="T21" i="9"/>
  <c r="U21" i="9" s="1"/>
  <c r="S21" i="9"/>
  <c r="O21" i="9"/>
  <c r="T20" i="9"/>
  <c r="U20" i="9" s="1"/>
  <c r="S20" i="9"/>
  <c r="R20" i="9"/>
  <c r="O20" i="9"/>
  <c r="T19" i="9"/>
  <c r="U19" i="9" s="1"/>
  <c r="S19" i="9"/>
  <c r="R19" i="9"/>
  <c r="T16" i="9"/>
  <c r="U16" i="9" s="1"/>
  <c r="S16" i="9"/>
  <c r="O16" i="9"/>
  <c r="T15" i="9"/>
  <c r="S15" i="9"/>
  <c r="O15" i="9"/>
  <c r="U14" i="9"/>
  <c r="T14" i="9"/>
  <c r="S14" i="9"/>
  <c r="R14" i="9"/>
  <c r="O14" i="9"/>
  <c r="T13" i="9"/>
  <c r="U13" i="9" s="1"/>
  <c r="S13" i="9"/>
  <c r="R13" i="9"/>
  <c r="G1" i="9"/>
  <c r="F4" i="9"/>
  <c r="F5" i="9" s="1"/>
  <c r="F6" i="9" s="1"/>
  <c r="F7" i="9" s="1"/>
  <c r="G5" i="9"/>
  <c r="B5" i="9"/>
  <c r="D5" i="9" s="1"/>
  <c r="D4" i="9"/>
  <c r="D111" i="10" l="1"/>
  <c r="M107" i="10"/>
  <c r="K107" i="10"/>
  <c r="B110" i="10"/>
  <c r="E109" i="10"/>
  <c r="I108" i="10"/>
  <c r="H108" i="10"/>
  <c r="G109" i="10" s="1"/>
  <c r="D86" i="10"/>
  <c r="E85" i="10"/>
  <c r="F85" i="10"/>
  <c r="H82" i="10"/>
  <c r="G83" i="10" s="1"/>
  <c r="I82" i="10"/>
  <c r="M81" i="10"/>
  <c r="K81" i="10"/>
  <c r="F40" i="10"/>
  <c r="E40" i="10"/>
  <c r="D41" i="10"/>
  <c r="E63" i="10"/>
  <c r="D64" i="10"/>
  <c r="F64" i="10" s="1"/>
  <c r="I62" i="10"/>
  <c r="K62" i="10" s="1"/>
  <c r="H62" i="10"/>
  <c r="G63" i="10" s="1"/>
  <c r="I39" i="10"/>
  <c r="K39" i="10" s="1"/>
  <c r="H39" i="10"/>
  <c r="G40" i="10" s="1"/>
  <c r="U15" i="9"/>
  <c r="G7" i="9"/>
  <c r="G8" i="9" s="1"/>
  <c r="B6" i="9"/>
  <c r="B7" i="9" s="1"/>
  <c r="D7" i="9" s="1"/>
  <c r="I109" i="10" l="1"/>
  <c r="H109" i="10"/>
  <c r="G110" i="10" s="1"/>
  <c r="M108" i="10"/>
  <c r="K108" i="10"/>
  <c r="B111" i="10"/>
  <c r="E110" i="10"/>
  <c r="D112" i="10"/>
  <c r="I83" i="10"/>
  <c r="H83" i="10"/>
  <c r="G84" i="10" s="1"/>
  <c r="M82" i="10"/>
  <c r="K82" i="10"/>
  <c r="D87" i="10"/>
  <c r="F86" i="10"/>
  <c r="E86" i="10"/>
  <c r="E41" i="10"/>
  <c r="F41" i="10"/>
  <c r="D42" i="10"/>
  <c r="I63" i="10"/>
  <c r="K63" i="10" s="1"/>
  <c r="H63" i="10"/>
  <c r="G64" i="10" s="1"/>
  <c r="E64" i="10"/>
  <c r="D65" i="10"/>
  <c r="F65" i="10" s="1"/>
  <c r="H40" i="10"/>
  <c r="G41" i="10" s="1"/>
  <c r="I40" i="10"/>
  <c r="K40" i="10" s="1"/>
  <c r="M44" i="9"/>
  <c r="D6" i="9"/>
  <c r="B8" i="9"/>
  <c r="B9" i="9" s="1"/>
  <c r="D9" i="9" s="1"/>
  <c r="J3" i="7"/>
  <c r="J5" i="7"/>
  <c r="G5" i="7"/>
  <c r="J8" i="7"/>
  <c r="G3" i="7"/>
  <c r="I3" i="7" s="1"/>
  <c r="D113" i="10" l="1"/>
  <c r="M109" i="10"/>
  <c r="K109" i="10"/>
  <c r="B112" i="10"/>
  <c r="E111" i="10"/>
  <c r="I110" i="10"/>
  <c r="H110" i="10"/>
  <c r="G111" i="10" s="1"/>
  <c r="F87" i="10"/>
  <c r="D88" i="10"/>
  <c r="E87" i="10"/>
  <c r="H84" i="10"/>
  <c r="G85" i="10" s="1"/>
  <c r="I84" i="10"/>
  <c r="M83" i="10"/>
  <c r="K83" i="10"/>
  <c r="D43" i="10"/>
  <c r="E42" i="10"/>
  <c r="F42" i="10"/>
  <c r="D66" i="10"/>
  <c r="F66" i="10" s="1"/>
  <c r="E65" i="10"/>
  <c r="I64" i="10"/>
  <c r="K64" i="10" s="1"/>
  <c r="H64" i="10"/>
  <c r="G65" i="10" s="1"/>
  <c r="H41" i="10"/>
  <c r="G42" i="10" s="1"/>
  <c r="I41" i="10"/>
  <c r="K41" i="10" s="1"/>
  <c r="M45" i="9"/>
  <c r="D8" i="9"/>
  <c r="K3" i="7"/>
  <c r="S28" i="5"/>
  <c r="J33" i="4"/>
  <c r="J26" i="4"/>
  <c r="J29" i="4" s="1"/>
  <c r="J31" i="4" s="1"/>
  <c r="E9" i="4"/>
  <c r="G9" i="4" s="1"/>
  <c r="I111" i="10" l="1"/>
  <c r="H111" i="10"/>
  <c r="G112" i="10" s="1"/>
  <c r="M110" i="10"/>
  <c r="K110" i="10"/>
  <c r="B113" i="10"/>
  <c r="E112" i="10"/>
  <c r="D114" i="10"/>
  <c r="M84" i="10"/>
  <c r="K84" i="10"/>
  <c r="I85" i="10"/>
  <c r="H85" i="10"/>
  <c r="G86" i="10" s="1"/>
  <c r="F88" i="10"/>
  <c r="D89" i="10"/>
  <c r="E88" i="10"/>
  <c r="F43" i="10"/>
  <c r="D44" i="10"/>
  <c r="E43" i="10"/>
  <c r="H65" i="10"/>
  <c r="G66" i="10" s="1"/>
  <c r="I65" i="10"/>
  <c r="K65" i="10" s="1"/>
  <c r="D67" i="10"/>
  <c r="F67" i="10" s="1"/>
  <c r="E66" i="10"/>
  <c r="I42" i="10"/>
  <c r="K42" i="10" s="1"/>
  <c r="H42" i="10"/>
  <c r="G43" i="10" s="1"/>
  <c r="M46" i="9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D14" i="3"/>
  <c r="D13" i="3"/>
  <c r="D12" i="3"/>
  <c r="D11" i="3"/>
  <c r="D10" i="3"/>
  <c r="D9" i="3"/>
  <c r="D8" i="3"/>
  <c r="D7" i="3"/>
  <c r="D6" i="3"/>
  <c r="D5" i="3"/>
  <c r="D115" i="10" l="1"/>
  <c r="B114" i="10"/>
  <c r="E113" i="10"/>
  <c r="H112" i="10"/>
  <c r="G113" i="10" s="1"/>
  <c r="I112" i="10"/>
  <c r="M111" i="10"/>
  <c r="K111" i="10"/>
  <c r="I86" i="10"/>
  <c r="H86" i="10"/>
  <c r="G87" i="10" s="1"/>
  <c r="F89" i="10"/>
  <c r="D90" i="10"/>
  <c r="E89" i="10"/>
  <c r="M85" i="10"/>
  <c r="K85" i="10"/>
  <c r="F44" i="10"/>
  <c r="E44" i="10"/>
  <c r="D45" i="10"/>
  <c r="E67" i="10"/>
  <c r="D68" i="10"/>
  <c r="F68" i="10" s="1"/>
  <c r="I66" i="10"/>
  <c r="K66" i="10" s="1"/>
  <c r="H66" i="10"/>
  <c r="G67" i="10" s="1"/>
  <c r="H43" i="10"/>
  <c r="G44" i="10" s="1"/>
  <c r="I43" i="10"/>
  <c r="K43" i="10" s="1"/>
  <c r="D30" i="2"/>
  <c r="D29" i="2"/>
  <c r="A24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F24" i="2"/>
  <c r="AD24" i="2"/>
  <c r="AC24" i="2"/>
  <c r="AB24" i="2"/>
  <c r="AA24" i="2"/>
  <c r="Z24" i="2"/>
  <c r="Y24" i="2"/>
  <c r="X24" i="2"/>
  <c r="W24" i="2"/>
  <c r="V24" i="2"/>
  <c r="U24" i="2"/>
  <c r="T24" i="2"/>
  <c r="R24" i="2"/>
  <c r="P24" i="2"/>
  <c r="N24" i="2"/>
  <c r="M24" i="2"/>
  <c r="L24" i="2"/>
  <c r="M23" i="2"/>
  <c r="L23" i="2"/>
  <c r="K24" i="2"/>
  <c r="K23" i="2"/>
  <c r="J24" i="2"/>
  <c r="J23" i="2"/>
  <c r="I24" i="2"/>
  <c r="I23" i="2"/>
  <c r="H24" i="2"/>
  <c r="H23" i="2"/>
  <c r="G24" i="2"/>
  <c r="G23" i="2"/>
  <c r="F24" i="2"/>
  <c r="F23" i="2"/>
  <c r="E24" i="2"/>
  <c r="D24" i="2"/>
  <c r="E23" i="2"/>
  <c r="F16" i="2"/>
  <c r="F17" i="2" s="1"/>
  <c r="E16" i="2"/>
  <c r="E17" i="2" s="1"/>
  <c r="D17" i="2"/>
  <c r="D16" i="2"/>
  <c r="C17" i="2"/>
  <c r="B17" i="2"/>
  <c r="H12" i="2"/>
  <c r="H13" i="2" s="1"/>
  <c r="G12" i="2"/>
  <c r="G13" i="2"/>
  <c r="F13" i="2"/>
  <c r="E13" i="2"/>
  <c r="D13" i="2"/>
  <c r="C13" i="2"/>
  <c r="B13" i="2"/>
  <c r="B8" i="2"/>
  <c r="C8" i="2"/>
  <c r="D8" i="2" s="1"/>
  <c r="E8" i="2" s="1"/>
  <c r="F8" i="2" s="1"/>
  <c r="G8" i="2" s="1"/>
  <c r="H113" i="10" l="1"/>
  <c r="G114" i="10" s="1"/>
  <c r="I113" i="10"/>
  <c r="K112" i="10"/>
  <c r="M112" i="10"/>
  <c r="E114" i="10"/>
  <c r="B115" i="10"/>
  <c r="D116" i="10"/>
  <c r="F90" i="10"/>
  <c r="D91" i="10"/>
  <c r="E90" i="10"/>
  <c r="I87" i="10"/>
  <c r="H87" i="10"/>
  <c r="G88" i="10" s="1"/>
  <c r="M86" i="10"/>
  <c r="K86" i="10"/>
  <c r="F45" i="10"/>
  <c r="E45" i="10"/>
  <c r="D46" i="10"/>
  <c r="H67" i="10"/>
  <c r="G68" i="10" s="1"/>
  <c r="I67" i="10"/>
  <c r="K67" i="10" s="1"/>
  <c r="E68" i="10"/>
  <c r="D69" i="10"/>
  <c r="F69" i="10" s="1"/>
  <c r="I44" i="10"/>
  <c r="K44" i="10" s="1"/>
  <c r="H44" i="10"/>
  <c r="G45" i="10" s="1"/>
  <c r="N23" i="2"/>
  <c r="I12" i="2"/>
  <c r="J12" i="2" s="1"/>
  <c r="K12" i="2" s="1"/>
  <c r="L12" i="2" s="1"/>
  <c r="M12" i="2" s="1"/>
  <c r="N12" i="2" s="1"/>
  <c r="O12" i="2" s="1"/>
  <c r="P12" i="2" s="1"/>
  <c r="Q12" i="2" s="1"/>
  <c r="R12" i="2" s="1"/>
  <c r="O29" i="1"/>
  <c r="I13" i="1"/>
  <c r="I8" i="1"/>
  <c r="D37" i="1"/>
  <c r="M29" i="1"/>
  <c r="L50" i="1"/>
  <c r="L47" i="1"/>
  <c r="L42" i="1"/>
  <c r="L43" i="1"/>
  <c r="N39" i="1"/>
  <c r="J43" i="1"/>
  <c r="H43" i="1"/>
  <c r="H42" i="1"/>
  <c r="O34" i="1"/>
  <c r="O32" i="1"/>
  <c r="K32" i="1"/>
  <c r="O31" i="1"/>
  <c r="K29" i="1"/>
  <c r="I29" i="1"/>
  <c r="K28" i="1"/>
  <c r="I28" i="1"/>
  <c r="B116" i="10" l="1"/>
  <c r="E115" i="10"/>
  <c r="M113" i="10"/>
  <c r="K113" i="10"/>
  <c r="D117" i="10"/>
  <c r="I114" i="10"/>
  <c r="H114" i="10"/>
  <c r="G115" i="10" s="1"/>
  <c r="K87" i="10"/>
  <c r="M87" i="10"/>
  <c r="I88" i="10"/>
  <c r="H88" i="10"/>
  <c r="G89" i="10" s="1"/>
  <c r="F91" i="10"/>
  <c r="D92" i="10"/>
  <c r="E91" i="10"/>
  <c r="E46" i="10"/>
  <c r="F46" i="10"/>
  <c r="D47" i="10"/>
  <c r="H68" i="10"/>
  <c r="G69" i="10" s="1"/>
  <c r="I68" i="10"/>
  <c r="K68" i="10" s="1"/>
  <c r="D70" i="10"/>
  <c r="F70" i="10" s="1"/>
  <c r="E69" i="10"/>
  <c r="H45" i="10"/>
  <c r="G46" i="10" s="1"/>
  <c r="I45" i="10"/>
  <c r="K45" i="10" s="1"/>
  <c r="O23" i="2"/>
  <c r="I13" i="2"/>
  <c r="J13" i="2" s="1"/>
  <c r="K13" i="2" s="1"/>
  <c r="L13" i="2" s="1"/>
  <c r="M13" i="2" s="1"/>
  <c r="N13" i="2" s="1"/>
  <c r="O13" i="2" s="1"/>
  <c r="P13" i="2" s="1"/>
  <c r="Q13" i="2" s="1"/>
  <c r="R13" i="2" s="1"/>
  <c r="G22" i="1"/>
  <c r="G20" i="1"/>
  <c r="G18" i="1"/>
  <c r="G10" i="1"/>
  <c r="G8" i="1"/>
  <c r="G2" i="1"/>
  <c r="I2" i="1"/>
  <c r="E2" i="1"/>
  <c r="G6" i="1"/>
  <c r="D6" i="1"/>
  <c r="G3" i="1"/>
  <c r="I115" i="10" l="1"/>
  <c r="H115" i="10"/>
  <c r="G116" i="10" s="1"/>
  <c r="K114" i="10"/>
  <c r="M114" i="10"/>
  <c r="D118" i="10"/>
  <c r="B117" i="10"/>
  <c r="E116" i="10"/>
  <c r="F92" i="10"/>
  <c r="E92" i="10"/>
  <c r="I89" i="10"/>
  <c r="H89" i="10"/>
  <c r="G90" i="10" s="1"/>
  <c r="M88" i="10"/>
  <c r="K88" i="10"/>
  <c r="D48" i="10"/>
  <c r="F47" i="10"/>
  <c r="E47" i="10"/>
  <c r="D71" i="10"/>
  <c r="F71" i="10" s="1"/>
  <c r="E70" i="10"/>
  <c r="I69" i="10"/>
  <c r="K69" i="10" s="1"/>
  <c r="H69" i="10"/>
  <c r="G70" i="10" s="1"/>
  <c r="I46" i="10"/>
  <c r="K46" i="10" s="1"/>
  <c r="H46" i="10"/>
  <c r="G47" i="10" s="1"/>
  <c r="O24" i="2"/>
  <c r="P23" i="2"/>
  <c r="B118" i="10" l="1"/>
  <c r="E117" i="10"/>
  <c r="I116" i="10"/>
  <c r="H116" i="10"/>
  <c r="G117" i="10" s="1"/>
  <c r="D119" i="10"/>
  <c r="M115" i="10"/>
  <c r="K115" i="10"/>
  <c r="H90" i="10"/>
  <c r="G91" i="10" s="1"/>
  <c r="I90" i="10"/>
  <c r="M89" i="10"/>
  <c r="K89" i="10"/>
  <c r="F48" i="10"/>
  <c r="D49" i="10"/>
  <c r="E48" i="10"/>
  <c r="I70" i="10"/>
  <c r="K70" i="10" s="1"/>
  <c r="L71" i="10" s="1"/>
  <c r="H70" i="10"/>
  <c r="G71" i="10" s="1"/>
  <c r="E71" i="10"/>
  <c r="H47" i="10"/>
  <c r="G48" i="10" s="1"/>
  <c r="I47" i="10"/>
  <c r="K47" i="10" s="1"/>
  <c r="Q23" i="2"/>
  <c r="I117" i="10" l="1"/>
  <c r="H117" i="10"/>
  <c r="G118" i="10" s="1"/>
  <c r="M116" i="10"/>
  <c r="K116" i="10"/>
  <c r="B119" i="10"/>
  <c r="E118" i="10"/>
  <c r="M90" i="10"/>
  <c r="K90" i="10"/>
  <c r="H91" i="10"/>
  <c r="G92" i="10" s="1"/>
  <c r="I91" i="10"/>
  <c r="D50" i="10"/>
  <c r="E49" i="10"/>
  <c r="F49" i="10"/>
  <c r="I71" i="10"/>
  <c r="K71" i="10" s="1"/>
  <c r="H71" i="10"/>
  <c r="H48" i="10"/>
  <c r="G49" i="10" s="1"/>
  <c r="I48" i="10"/>
  <c r="K48" i="10" s="1"/>
  <c r="R23" i="2"/>
  <c r="Q24" i="2"/>
  <c r="M117" i="10" l="1"/>
  <c r="K117" i="10"/>
  <c r="E119" i="10"/>
  <c r="I118" i="10"/>
  <c r="H118" i="10"/>
  <c r="G119" i="10" s="1"/>
  <c r="I92" i="10"/>
  <c r="H92" i="10"/>
  <c r="M91" i="10"/>
  <c r="K91" i="10"/>
  <c r="E50" i="10"/>
  <c r="F50" i="10"/>
  <c r="I49" i="10"/>
  <c r="K49" i="10" s="1"/>
  <c r="L50" i="10" s="1"/>
  <c r="H49" i="10"/>
  <c r="G50" i="10" s="1"/>
  <c r="S23" i="2"/>
  <c r="M118" i="10" l="1"/>
  <c r="K118" i="10"/>
  <c r="I119" i="10"/>
  <c r="H119" i="10"/>
  <c r="M92" i="10"/>
  <c r="K92" i="10"/>
  <c r="H50" i="10"/>
  <c r="I50" i="10"/>
  <c r="T23" i="2"/>
  <c r="S24" i="2"/>
  <c r="K119" i="10" l="1"/>
  <c r="M119" i="10"/>
  <c r="U23" i="2"/>
  <c r="V23" i="2" l="1"/>
  <c r="W23" i="2" l="1"/>
  <c r="X23" i="2" l="1"/>
  <c r="Y23" i="2" l="1"/>
  <c r="Z23" i="2" l="1"/>
  <c r="AA23" i="2" l="1"/>
  <c r="AB23" i="2" l="1"/>
  <c r="AC23" i="2" l="1"/>
  <c r="AD23" i="2" l="1"/>
  <c r="AE23" i="2" l="1"/>
  <c r="AE24" i="2" l="1"/>
  <c r="AF23" i="2"/>
  <c r="AG23" i="2" l="1"/>
  <c r="AG24" i="2" s="1"/>
</calcChain>
</file>

<file path=xl/sharedStrings.xml><?xml version="1.0" encoding="utf-8"?>
<sst xmlns="http://schemas.openxmlformats.org/spreadsheetml/2006/main" count="182" uniqueCount="97">
  <si>
    <t>BASE</t>
  </si>
  <si>
    <t>POWER</t>
  </si>
  <si>
    <t>ROOT</t>
  </si>
  <si>
    <t>logX=3</t>
  </si>
  <si>
    <t>Root .4777121 of 3 = 10</t>
  </si>
  <si>
    <t>log .477121 = 3</t>
  </si>
  <si>
    <t>1/0.477121 =</t>
  </si>
  <si>
    <t>3^2.09590327305791</t>
  </si>
  <si>
    <t>X</t>
  </si>
  <si>
    <t>2.09590327305791X</t>
  </si>
  <si>
    <t>https://www.quora.com/How-can-we-calculate-the-logarithms-by-hand-without-using-any-calculator</t>
  </si>
  <si>
    <t>log 2 = 0.301029995663981</t>
  </si>
  <si>
    <t>https://www.codeproject.com/tips/311714/natural-logarithms-and-exponent</t>
  </si>
  <si>
    <t>log(2)</t>
  </si>
  <si>
    <t>x</t>
  </si>
  <si>
    <t>n</t>
  </si>
  <si>
    <t>(1+(1/n))**n</t>
  </si>
  <si>
    <t>e</t>
  </si>
  <si>
    <t>https://en.wikipedia.org/wiki/Logarithm</t>
  </si>
  <si>
    <t>ln(1.5)</t>
  </si>
  <si>
    <t>LogX =</t>
  </si>
  <si>
    <t>X =</t>
  </si>
  <si>
    <t>LogX=</t>
  </si>
  <si>
    <t>Base 10</t>
  </si>
  <si>
    <t>1/x</t>
  </si>
  <si>
    <t>y</t>
  </si>
  <si>
    <t>x =</t>
  </si>
  <si>
    <t>y =</t>
  </si>
  <si>
    <t xml:space="preserve">1/x = </t>
  </si>
  <si>
    <t>y to 1/x</t>
  </si>
  <si>
    <t>xroot3</t>
  </si>
  <si>
    <t>ln(10)</t>
  </si>
  <si>
    <t>log 10 1.5</t>
  </si>
  <si>
    <t>http://eudesign.com/mnems/napier.htm</t>
  </si>
  <si>
    <t>EULER'S CONSTANT</t>
  </si>
  <si>
    <t>(for NAPERIAN LOGARITHMS)</t>
  </si>
  <si>
    <t>f1</t>
  </si>
  <si>
    <t>1/n</t>
  </si>
  <si>
    <t xml:space="preserve">base </t>
  </si>
  <si>
    <t>power</t>
  </si>
  <si>
    <t>=</t>
  </si>
  <si>
    <t>By</t>
  </si>
  <si>
    <t>Divide</t>
  </si>
  <si>
    <t>Base</t>
  </si>
  <si>
    <t>Power</t>
  </si>
  <si>
    <t>Mod</t>
  </si>
  <si>
    <t>tBase</t>
  </si>
  <si>
    <t>Result</t>
  </si>
  <si>
    <t>2^16</t>
  </si>
  <si>
    <t>=2^16</t>
  </si>
  <si>
    <t>Consumed</t>
  </si>
  <si>
    <t>Remaining</t>
  </si>
  <si>
    <t>=2^2</t>
  </si>
  <si>
    <t>2x2</t>
  </si>
  <si>
    <t>4x4</t>
  </si>
  <si>
    <t>=2^4</t>
  </si>
  <si>
    <t>16x16</t>
  </si>
  <si>
    <t>=2^8</t>
  </si>
  <si>
    <t>256x256</t>
  </si>
  <si>
    <t>2^16 =</t>
  </si>
  <si>
    <t>65536x2</t>
  </si>
  <si>
    <t>2^17 =</t>
  </si>
  <si>
    <t>65536x65536</t>
  </si>
  <si>
    <t>=2^32</t>
  </si>
  <si>
    <t>1.2^100000</t>
  </si>
  <si>
    <t>2^65536</t>
  </si>
  <si>
    <t>2^32768</t>
  </si>
  <si>
    <t>2^1024</t>
  </si>
  <si>
    <t>2^512</t>
  </si>
  <si>
    <t>2^128</t>
  </si>
  <si>
    <t>2^32</t>
  </si>
  <si>
    <t>base</t>
  </si>
  <si>
    <t>pwr/2</t>
  </si>
  <si>
    <t>MOD(pwr,2)</t>
  </si>
  <si>
    <t>Mod(pwr,2)</t>
  </si>
  <si>
    <t>2^10=</t>
  </si>
  <si>
    <t>2^15 =</t>
  </si>
  <si>
    <t>xxxxxxxxxxxxxxxxxxxxxxxxxxx</t>
  </si>
  <si>
    <t>2^30=</t>
  </si>
  <si>
    <t>Pwr</t>
  </si>
  <si>
    <t>Raised To</t>
  </si>
  <si>
    <t>2^2</t>
  </si>
  <si>
    <t>2^6</t>
  </si>
  <si>
    <t>2^14</t>
  </si>
  <si>
    <t>1.00001^100000</t>
  </si>
  <si>
    <t>1.00001^25000</t>
  </si>
  <si>
    <t>XXXXXXXXXXXXXXXXXXXXXXX</t>
  </si>
  <si>
    <t>a1</t>
  </si>
  <si>
    <t xml:space="preserve">a*a = </t>
  </si>
  <si>
    <t>a1*a1 =</t>
  </si>
  <si>
    <t>a2</t>
  </si>
  <si>
    <t>1.000001^1000000</t>
  </si>
  <si>
    <t>1.000001^250000</t>
  </si>
  <si>
    <t>2^5 + 2^2 = 36</t>
  </si>
  <si>
    <t>36^5 =</t>
  </si>
  <si>
    <t>(2^5 + 2^2)^5</t>
  </si>
  <si>
    <t>2^25 + 2^10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</si>
</sst>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"/>
    <numFmt numFmtId="165" formatCode="0.00000000000000"/>
    <numFmt numFmtId="166" formatCode="0.0000000000000"/>
    <numFmt numFmtId="167" formatCode="0.00000000000000000"/>
    <numFmt numFmtId="168" formatCode="#,##0.00000000000000"/>
    <numFmt numFmtId="169" formatCode="#,##0.000000_);[Red]\(#,##0.0000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1685924</xdr:colOff>
      <xdr:row>2</xdr:row>
      <xdr:rowOff>185737</xdr:rowOff>
    </xdr:from>
    <xdr:ext cx="1438276" cy="642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A18A45-100C-45F7-837C-FD3AE3FB522F}"/>
                </a:ext>
              </a:extLst>
            </xdr:cNvPr>
            <xdr:cNvSpPr txBox="1"/>
          </xdr:nvSpPr>
          <xdr:spPr>
            <a:xfrm>
              <a:off x="7753349" y="566737"/>
              <a:ext cx="1438276" cy="642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A18A45-100C-45F7-837C-FD3AE3FB522F}"/>
                </a:ext>
              </a:extLst>
            </xdr:cNvPr>
            <xdr:cNvSpPr txBox="1"/>
          </xdr:nvSpPr>
          <xdr:spPr>
            <a:xfrm>
              <a:off x="7753349" y="566737"/>
              <a:ext cx="1438276" cy="642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𝑦^(1/𝑥)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10</xdr:col>
      <xdr:colOff>76200</xdr:colOff>
      <xdr:row>0</xdr:row>
      <xdr:rowOff>80962</xdr:rowOff>
    </xdr:from>
    <xdr:ext cx="1146148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46D24-FB96-47AA-BE91-598692BF7E9B}"/>
                </a:ext>
              </a:extLst>
            </xdr:cNvPr>
            <xdr:cNvSpPr txBox="1"/>
          </xdr:nvSpPr>
          <xdr:spPr>
            <a:xfrm>
              <a:off x="6753225" y="80962"/>
              <a:ext cx="114614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46D24-FB96-47AA-BE91-598692BF7E9B}"/>
                </a:ext>
              </a:extLst>
            </xdr:cNvPr>
            <xdr:cNvSpPr txBox="1"/>
          </xdr:nvSpPr>
          <xdr:spPr>
            <a:xfrm>
              <a:off x="6753225" y="80962"/>
              <a:ext cx="114614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𝑏^𝑥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10</xdr:col>
      <xdr:colOff>19050</xdr:colOff>
      <xdr:row>7</xdr:row>
      <xdr:rowOff>71437</xdr:rowOff>
    </xdr:from>
    <xdr:ext cx="1241109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44A5D4E-77AD-4670-AB64-2018CADAF600}"/>
                </a:ext>
              </a:extLst>
            </xdr:cNvPr>
            <xdr:cNvSpPr txBox="1"/>
          </xdr:nvSpPr>
          <xdr:spPr>
            <a:xfrm>
              <a:off x="6696075" y="1404937"/>
              <a:ext cx="1241109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deg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rad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44A5D4E-77AD-4670-AB64-2018CADAF600}"/>
                </a:ext>
              </a:extLst>
            </xdr:cNvPr>
            <xdr:cNvSpPr txBox="1"/>
          </xdr:nvSpPr>
          <xdr:spPr>
            <a:xfrm>
              <a:off x="6696075" y="1404937"/>
              <a:ext cx="1241109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√(</a:t>
              </a:r>
              <a:r>
                <a:rPr lang="en-US" sz="2800" b="0" i="0">
                  <a:latin typeface="Cambria Math" panose="02040503050406030204" pitchFamily="18" charset="0"/>
                </a:rPr>
                <a:t>𝑥&amp;𝑦)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10</xdr:col>
      <xdr:colOff>76200</xdr:colOff>
      <xdr:row>12</xdr:row>
      <xdr:rowOff>33337</xdr:rowOff>
    </xdr:from>
    <xdr:ext cx="1429046" cy="498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6F1B5-3621-4A95-8C45-B065EC3E24E2}"/>
                </a:ext>
              </a:extLst>
            </xdr:cNvPr>
            <xdr:cNvSpPr txBox="1"/>
          </xdr:nvSpPr>
          <xdr:spPr>
            <a:xfrm>
              <a:off x="6753225" y="2319337"/>
              <a:ext cx="1429046" cy="498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deg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10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6F1B5-3621-4A95-8C45-B065EC3E24E2}"/>
                </a:ext>
              </a:extLst>
            </xdr:cNvPr>
            <xdr:cNvSpPr txBox="1"/>
          </xdr:nvSpPr>
          <xdr:spPr>
            <a:xfrm>
              <a:off x="6753225" y="2319337"/>
              <a:ext cx="1429046" cy="498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√(</a:t>
              </a:r>
              <a:r>
                <a:rPr lang="en-US" sz="2800" b="0" i="0">
                  <a:latin typeface="Cambria Math" panose="02040503050406030204" pitchFamily="18" charset="0"/>
                </a:rPr>
                <a:t>𝑥&amp;3)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9</xdr:col>
      <xdr:colOff>1781175</xdr:colOff>
      <xdr:row>16</xdr:row>
      <xdr:rowOff>157162</xdr:rowOff>
    </xdr:from>
    <xdr:ext cx="1330557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47EEB68-233B-4DAC-A969-85501532882C}"/>
                </a:ext>
              </a:extLst>
            </xdr:cNvPr>
            <xdr:cNvSpPr txBox="1"/>
          </xdr:nvSpPr>
          <xdr:spPr>
            <a:xfrm>
              <a:off x="7848600" y="3205162"/>
              <a:ext cx="133055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47EEB68-233B-4DAC-A969-85501532882C}"/>
                </a:ext>
              </a:extLst>
            </xdr:cNvPr>
            <xdr:cNvSpPr txBox="1"/>
          </xdr:nvSpPr>
          <xdr:spPr>
            <a:xfrm>
              <a:off x="7848600" y="3205162"/>
              <a:ext cx="133055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10〗^𝑥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104775</xdr:rowOff>
    </xdr:from>
    <xdr:ext cx="1438276" cy="6429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F94FA6-DDD5-4649-A195-DC39256396CF}"/>
                </a:ext>
              </a:extLst>
            </xdr:cNvPr>
            <xdr:cNvSpPr txBox="1"/>
          </xdr:nvSpPr>
          <xdr:spPr>
            <a:xfrm>
              <a:off x="0" y="676275"/>
              <a:ext cx="1438276" cy="642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F94FA6-DDD5-4649-A195-DC39256396CF}"/>
                </a:ext>
              </a:extLst>
            </xdr:cNvPr>
            <xdr:cNvSpPr txBox="1"/>
          </xdr:nvSpPr>
          <xdr:spPr>
            <a:xfrm>
              <a:off x="0" y="676275"/>
              <a:ext cx="1438276" cy="6429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𝑦^(1/𝑥)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0</xdr:col>
      <xdr:colOff>180976</xdr:colOff>
      <xdr:row>1</xdr:row>
      <xdr:rowOff>0</xdr:rowOff>
    </xdr:from>
    <xdr:ext cx="1146148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70CF6D0-4E19-40C6-9140-81B9A4753702}"/>
                </a:ext>
              </a:extLst>
            </xdr:cNvPr>
            <xdr:cNvSpPr txBox="1"/>
          </xdr:nvSpPr>
          <xdr:spPr>
            <a:xfrm>
              <a:off x="180976" y="190500"/>
              <a:ext cx="114614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70CF6D0-4E19-40C6-9140-81B9A4753702}"/>
                </a:ext>
              </a:extLst>
            </xdr:cNvPr>
            <xdr:cNvSpPr txBox="1"/>
          </xdr:nvSpPr>
          <xdr:spPr>
            <a:xfrm>
              <a:off x="180976" y="190500"/>
              <a:ext cx="1146148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b="0" i="0">
                  <a:latin typeface="Cambria Math" panose="02040503050406030204" pitchFamily="18" charset="0"/>
                </a:rPr>
                <a:t>𝑏^𝑥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0</xdr:col>
      <xdr:colOff>123826</xdr:colOff>
      <xdr:row>7</xdr:row>
      <xdr:rowOff>180975</xdr:rowOff>
    </xdr:from>
    <xdr:ext cx="1241109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4142D-FE6C-4FFA-A492-5EEE73D64382}"/>
                </a:ext>
              </a:extLst>
            </xdr:cNvPr>
            <xdr:cNvSpPr txBox="1"/>
          </xdr:nvSpPr>
          <xdr:spPr>
            <a:xfrm>
              <a:off x="123826" y="1514475"/>
              <a:ext cx="1241109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deg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rad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04142D-FE6C-4FFA-A492-5EEE73D64382}"/>
                </a:ext>
              </a:extLst>
            </xdr:cNvPr>
            <xdr:cNvSpPr txBox="1"/>
          </xdr:nvSpPr>
          <xdr:spPr>
            <a:xfrm>
              <a:off x="123826" y="1514475"/>
              <a:ext cx="1241109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√(</a:t>
              </a:r>
              <a:r>
                <a:rPr lang="en-US" sz="2800" b="0" i="0">
                  <a:latin typeface="Cambria Math" panose="02040503050406030204" pitchFamily="18" charset="0"/>
                </a:rPr>
                <a:t>𝑥&amp;𝑦)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0</xdr:col>
      <xdr:colOff>180976</xdr:colOff>
      <xdr:row>12</xdr:row>
      <xdr:rowOff>142875</xdr:rowOff>
    </xdr:from>
    <xdr:ext cx="1429046" cy="498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A5D6C29-AD73-4F22-9EB9-E302D96EFA35}"/>
                </a:ext>
              </a:extLst>
            </xdr:cNvPr>
            <xdr:cNvSpPr txBox="1"/>
          </xdr:nvSpPr>
          <xdr:spPr>
            <a:xfrm>
              <a:off x="180976" y="2428875"/>
              <a:ext cx="1429046" cy="498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deg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10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A5D6C29-AD73-4F22-9EB9-E302D96EFA35}"/>
                </a:ext>
              </a:extLst>
            </xdr:cNvPr>
            <xdr:cNvSpPr txBox="1"/>
          </xdr:nvSpPr>
          <xdr:spPr>
            <a:xfrm>
              <a:off x="180976" y="2428875"/>
              <a:ext cx="1429046" cy="498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√(</a:t>
              </a:r>
              <a:r>
                <a:rPr lang="en-US" sz="2800" b="0" i="0">
                  <a:latin typeface="Cambria Math" panose="02040503050406030204" pitchFamily="18" charset="0"/>
                </a:rPr>
                <a:t>𝑥&amp;3)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0</xdr:col>
      <xdr:colOff>95251</xdr:colOff>
      <xdr:row>17</xdr:row>
      <xdr:rowOff>76200</xdr:rowOff>
    </xdr:from>
    <xdr:ext cx="1330557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2B466E1-8F95-47D6-B1C5-F0E231EE7AF7}"/>
                </a:ext>
              </a:extLst>
            </xdr:cNvPr>
            <xdr:cNvSpPr txBox="1"/>
          </xdr:nvSpPr>
          <xdr:spPr>
            <a:xfrm>
              <a:off x="95251" y="3314700"/>
              <a:ext cx="133055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</m:t>
                    </m:r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2B466E1-8F95-47D6-B1C5-F0E231EE7AF7}"/>
                </a:ext>
              </a:extLst>
            </xdr:cNvPr>
            <xdr:cNvSpPr txBox="1"/>
          </xdr:nvSpPr>
          <xdr:spPr>
            <a:xfrm>
              <a:off x="95251" y="3314700"/>
              <a:ext cx="133055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〖</a:t>
              </a:r>
              <a:r>
                <a:rPr lang="en-US" sz="2800" b="0" i="0">
                  <a:latin typeface="Cambria Math" panose="02040503050406030204" pitchFamily="18" charset="0"/>
                </a:rPr>
                <a:t>10〗^𝑥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10</xdr:col>
      <xdr:colOff>114300</xdr:colOff>
      <xdr:row>18</xdr:row>
      <xdr:rowOff>109537</xdr:rowOff>
    </xdr:from>
    <xdr:ext cx="2603661" cy="8937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EC3BBAE-0BE2-479E-9B6A-F4F48CFB4F5F}"/>
                </a:ext>
              </a:extLst>
            </xdr:cNvPr>
            <xdr:cNvSpPr txBox="1"/>
          </xdr:nvSpPr>
          <xdr:spPr>
            <a:xfrm>
              <a:off x="6210300" y="3538537"/>
              <a:ext cx="2603661" cy="8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280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fName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func>
                    <m:r>
                      <a:rPr lang="en-US" sz="2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28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28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2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𝐾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𝐵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EC3BBAE-0BE2-479E-9B6A-F4F48CFB4F5F}"/>
                </a:ext>
              </a:extLst>
            </xdr:cNvPr>
            <xdr:cNvSpPr txBox="1"/>
          </xdr:nvSpPr>
          <xdr:spPr>
            <a:xfrm>
              <a:off x="6210300" y="3538537"/>
              <a:ext cx="2603661" cy="893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800" i="0">
                  <a:latin typeface="Cambria Math" panose="02040503050406030204" pitchFamily="18" charset="0"/>
                </a:rPr>
                <a:t>log_</a:t>
              </a:r>
              <a:r>
                <a:rPr lang="en-US" sz="2800" b="0" i="0">
                  <a:latin typeface="Cambria Math" panose="02040503050406030204" pitchFamily="18" charset="0"/>
                </a:rPr>
                <a:t>𝐵⁡𝑋</a:t>
              </a:r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 log_𝐾⁡𝑋/log_𝐾⁡𝐵 </a:t>
              </a:r>
              <a:endParaRPr lang="en-US" sz="2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B1C1-BAC1-440D-9102-B412C2E430FD}">
  <dimension ref="C2:O50"/>
  <sheetViews>
    <sheetView topLeftCell="D118" workbookViewId="0">
      <selection activeCell="O29" sqref="O29"/>
    </sheetView>
  </sheetViews>
  <sheetFormatPr defaultRowHeight="15" x14ac:dyDescent="0.25"/>
  <cols>
    <col min="4" max="4" width="17.85546875" bestFit="1" customWidth="1"/>
    <col min="6" max="7" width="16.7109375" bestFit="1" customWidth="1"/>
    <col min="8" max="8" width="11" bestFit="1" customWidth="1"/>
    <col min="9" max="9" width="16.7109375" bestFit="1" customWidth="1"/>
    <col min="10" max="10" width="13.28515625" customWidth="1"/>
    <col min="11" max="11" width="16.7109375" bestFit="1" customWidth="1"/>
    <col min="12" max="12" width="28.5703125" customWidth="1"/>
    <col min="14" max="14" width="24" customWidth="1"/>
  </cols>
  <sheetData>
    <row r="2" spans="3:9" x14ac:dyDescent="0.25">
      <c r="C2">
        <v>8</v>
      </c>
      <c r="D2">
        <v>3</v>
      </c>
      <c r="E2">
        <f>1/D2</f>
        <v>0.33333333333333331</v>
      </c>
      <c r="G2">
        <f>POWER(C2,1/D2)</f>
        <v>1.9999999999999998</v>
      </c>
      <c r="I2">
        <f>+G2^3</f>
        <v>7.9999999999999973</v>
      </c>
    </row>
    <row r="3" spans="3:9" x14ac:dyDescent="0.25">
      <c r="C3">
        <v>0.47712125471966199</v>
      </c>
      <c r="G3">
        <f>POWER(10,1/C3)</f>
        <v>124.71057289454995</v>
      </c>
    </row>
    <row r="6" spans="3:9" x14ac:dyDescent="0.25">
      <c r="C6">
        <v>10</v>
      </c>
      <c r="D6">
        <f>+C3</f>
        <v>0.47712125471966199</v>
      </c>
      <c r="G6">
        <f>POWER(C6,D6)</f>
        <v>2.9999999999999969</v>
      </c>
    </row>
    <row r="8" spans="3:9" x14ac:dyDescent="0.25">
      <c r="C8">
        <v>10</v>
      </c>
      <c r="G8">
        <f>POWER(C8,1/3)</f>
        <v>2.1544346900318838</v>
      </c>
      <c r="I8">
        <f>3^G8</f>
        <v>10.664158283999306</v>
      </c>
    </row>
    <row r="9" spans="3:9" x14ac:dyDescent="0.25">
      <c r="C9" t="s">
        <v>0</v>
      </c>
      <c r="D9" t="s">
        <v>1</v>
      </c>
    </row>
    <row r="10" spans="3:9" x14ac:dyDescent="0.25">
      <c r="C10">
        <v>10</v>
      </c>
      <c r="D10" s="1">
        <v>0.47712125471966199</v>
      </c>
      <c r="G10">
        <f>POWER(C10,D10)</f>
        <v>2.9999999999999969</v>
      </c>
    </row>
    <row r="11" spans="3:9" x14ac:dyDescent="0.25">
      <c r="D11" s="1"/>
    </row>
    <row r="12" spans="3:9" x14ac:dyDescent="0.25">
      <c r="C12" t="s">
        <v>0</v>
      </c>
      <c r="D12" t="s">
        <v>2</v>
      </c>
    </row>
    <row r="13" spans="3:9" x14ac:dyDescent="0.25">
      <c r="C13">
        <v>10</v>
      </c>
      <c r="D13">
        <v>3</v>
      </c>
      <c r="G13" s="3">
        <v>2.1544346900318798</v>
      </c>
      <c r="I13" s="6">
        <f>+G13^3</f>
        <v>9.9999999999999467</v>
      </c>
    </row>
    <row r="17" spans="3:15" x14ac:dyDescent="0.25">
      <c r="C17" t="s">
        <v>0</v>
      </c>
      <c r="D17" t="s">
        <v>1</v>
      </c>
    </row>
    <row r="18" spans="3:15" x14ac:dyDescent="0.25">
      <c r="C18">
        <v>4</v>
      </c>
      <c r="D18">
        <v>2.25</v>
      </c>
      <c r="G18">
        <f>POWER(C18,D18)</f>
        <v>22.627416997969519</v>
      </c>
    </row>
    <row r="20" spans="3:15" x14ac:dyDescent="0.25">
      <c r="C20">
        <v>4</v>
      </c>
      <c r="D20">
        <v>2</v>
      </c>
      <c r="G20">
        <f>POWER(C20,D20)</f>
        <v>16</v>
      </c>
    </row>
    <row r="22" spans="3:15" x14ac:dyDescent="0.25">
      <c r="C22">
        <v>4</v>
      </c>
      <c r="D22">
        <v>0.25</v>
      </c>
      <c r="G22">
        <f>POWER(C22,D22)</f>
        <v>1.4142135623730949</v>
      </c>
    </row>
    <row r="26" spans="3:15" x14ac:dyDescent="0.25">
      <c r="C26">
        <v>10</v>
      </c>
    </row>
    <row r="28" spans="3:15" x14ac:dyDescent="0.25">
      <c r="C28">
        <v>10</v>
      </c>
      <c r="G28">
        <v>477121255</v>
      </c>
      <c r="H28">
        <v>1000000000</v>
      </c>
      <c r="I28">
        <f>+G28/H28</f>
        <v>0.47712125500000002</v>
      </c>
      <c r="K28">
        <f>POWER(+C28,I28)</f>
        <v>3.0000000019365038</v>
      </c>
      <c r="N28" t="s">
        <v>3</v>
      </c>
      <c r="O28" s="2" t="s">
        <v>5</v>
      </c>
    </row>
    <row r="29" spans="3:15" x14ac:dyDescent="0.25">
      <c r="C29">
        <v>10</v>
      </c>
      <c r="I29">
        <f>+I28</f>
        <v>0.47712125500000002</v>
      </c>
      <c r="K29">
        <f>POWER(C29,I29)</f>
        <v>3.0000000019365038</v>
      </c>
      <c r="L29">
        <v>3</v>
      </c>
      <c r="M29">
        <f>POWER(L29,1/I29)</f>
        <v>9.9999999864709217</v>
      </c>
      <c r="N29" t="s">
        <v>4</v>
      </c>
      <c r="O29">
        <f>POWER(3,1/I29)</f>
        <v>9.9999999864709217</v>
      </c>
    </row>
    <row r="30" spans="3:15" x14ac:dyDescent="0.25">
      <c r="N30" s="2"/>
    </row>
    <row r="31" spans="3:15" x14ac:dyDescent="0.25">
      <c r="O31">
        <f>POWER(K29,1/(G28/H28))</f>
        <v>10.000000000000002</v>
      </c>
    </row>
    <row r="32" spans="3:15" x14ac:dyDescent="0.25">
      <c r="D32">
        <v>1</v>
      </c>
      <c r="F32" s="3">
        <v>2.0959032730579148</v>
      </c>
      <c r="J32" s="2" t="s">
        <v>6</v>
      </c>
      <c r="K32" s="3">
        <f>1/I28</f>
        <v>2.0959032730579148</v>
      </c>
      <c r="O32">
        <f>POWER(K29,K32)</f>
        <v>10.000000000000002</v>
      </c>
    </row>
    <row r="33" spans="4:15" x14ac:dyDescent="0.25">
      <c r="D33" s="5" t="s">
        <v>8</v>
      </c>
    </row>
    <row r="34" spans="4:15" x14ac:dyDescent="0.25">
      <c r="N34" t="s">
        <v>7</v>
      </c>
      <c r="O34">
        <f>POWER(3,K32)</f>
        <v>9.9999999864709217</v>
      </c>
    </row>
    <row r="35" spans="4:15" x14ac:dyDescent="0.25">
      <c r="D35">
        <v>1</v>
      </c>
      <c r="F35" t="s">
        <v>9</v>
      </c>
    </row>
    <row r="37" spans="4:15" x14ac:dyDescent="0.25">
      <c r="D37">
        <f>+D32/F32</f>
        <v>0.47712125500000002</v>
      </c>
      <c r="J37">
        <v>3</v>
      </c>
      <c r="K37" s="3">
        <v>9.5903273057909993E-2</v>
      </c>
    </row>
    <row r="38" spans="4:15" x14ac:dyDescent="0.25">
      <c r="J38">
        <v>9</v>
      </c>
      <c r="K38" s="3">
        <v>9.5903273057909993E-2</v>
      </c>
      <c r="L38" s="4">
        <v>9590327305791</v>
      </c>
    </row>
    <row r="39" spans="4:15" x14ac:dyDescent="0.25">
      <c r="L39" s="4">
        <v>100000000000000</v>
      </c>
      <c r="N39">
        <f>+L38/L39</f>
        <v>9.5903273057909993E-2</v>
      </c>
    </row>
    <row r="42" spans="4:15" x14ac:dyDescent="0.25">
      <c r="H42">
        <f>+G28</f>
        <v>477121255</v>
      </c>
      <c r="L42" s="4">
        <f>(2*L39)+L38</f>
        <v>209590327305791</v>
      </c>
    </row>
    <row r="43" spans="4:15" x14ac:dyDescent="0.25">
      <c r="H43">
        <f>+H28</f>
        <v>1000000000</v>
      </c>
      <c r="J43">
        <f>POWER(POWER(3,1/H43),477121255)</f>
        <v>1.6890585111919856</v>
      </c>
      <c r="L43" s="4">
        <f>+L39</f>
        <v>100000000000000</v>
      </c>
      <c r="N43" s="3">
        <v>2.0959032742893902</v>
      </c>
    </row>
    <row r="47" spans="4:15" x14ac:dyDescent="0.25">
      <c r="L47" s="3">
        <f>3^N43</f>
        <v>10.000000000000064</v>
      </c>
    </row>
    <row r="50" spans="12:12" x14ac:dyDescent="0.25">
      <c r="L50" t="e">
        <f>POWER(POWER(3,L42),1/L43)</f>
        <v>#NUM!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C3BE-AAC4-4430-8011-4752F5DF9F5D}">
  <dimension ref="C4:X36"/>
  <sheetViews>
    <sheetView topLeftCell="A16" workbookViewId="0">
      <selection activeCell="X36" sqref="X36"/>
    </sheetView>
  </sheetViews>
  <sheetFormatPr defaultRowHeight="15" x14ac:dyDescent="0.25"/>
  <cols>
    <col min="3" max="3" width="11" bestFit="1" customWidth="1"/>
    <col min="4" max="4" width="11.5703125" customWidth="1"/>
    <col min="5" max="5" width="8.85546875" customWidth="1"/>
    <col min="12" max="12" width="11" bestFit="1" customWidth="1"/>
    <col min="19" max="19" width="12" bestFit="1" customWidth="1"/>
  </cols>
  <sheetData>
    <row r="4" spans="4:18" x14ac:dyDescent="0.25">
      <c r="D4">
        <v>36</v>
      </c>
      <c r="I4" t="s">
        <v>44</v>
      </c>
    </row>
    <row r="6" spans="4:18" x14ac:dyDescent="0.25">
      <c r="D6">
        <v>2</v>
      </c>
      <c r="E6">
        <v>5</v>
      </c>
      <c r="F6">
        <f>D6^E6</f>
        <v>32</v>
      </c>
      <c r="H6">
        <f>+F6</f>
        <v>32</v>
      </c>
      <c r="I6">
        <v>5</v>
      </c>
      <c r="J6">
        <f>POWER(H6,I6)</f>
        <v>33554432</v>
      </c>
      <c r="N6" s="2" t="s">
        <v>93</v>
      </c>
    </row>
    <row r="7" spans="4:18" x14ac:dyDescent="0.25">
      <c r="H7">
        <v>2</v>
      </c>
      <c r="I7">
        <v>25</v>
      </c>
      <c r="J7">
        <f>POWER(H7,I7)</f>
        <v>33554432</v>
      </c>
    </row>
    <row r="9" spans="4:18" x14ac:dyDescent="0.25">
      <c r="D9">
        <v>2</v>
      </c>
      <c r="E9">
        <v>2</v>
      </c>
      <c r="F9">
        <f>D9^E9</f>
        <v>4</v>
      </c>
      <c r="H9">
        <f>+F9</f>
        <v>4</v>
      </c>
      <c r="I9">
        <v>5</v>
      </c>
      <c r="J9">
        <f>POWER(H9,I9)</f>
        <v>1024</v>
      </c>
      <c r="N9" s="2" t="s">
        <v>94</v>
      </c>
      <c r="O9" s="2" t="s">
        <v>95</v>
      </c>
    </row>
    <row r="12" spans="4:18" x14ac:dyDescent="0.25">
      <c r="J12">
        <f>+J9+J6</f>
        <v>33555456</v>
      </c>
      <c r="O12" t="s">
        <v>96</v>
      </c>
      <c r="Q12">
        <f>2^25</f>
        <v>33554432</v>
      </c>
      <c r="R12">
        <f>2^10</f>
        <v>1024</v>
      </c>
    </row>
    <row r="14" spans="4:18" x14ac:dyDescent="0.25">
      <c r="F14">
        <f>+F9+F6</f>
        <v>36</v>
      </c>
      <c r="H14">
        <f>+F14</f>
        <v>36</v>
      </c>
      <c r="I14">
        <v>5</v>
      </c>
      <c r="J14">
        <f>POWER(H14,I14)</f>
        <v>60466176</v>
      </c>
    </row>
    <row r="15" spans="4:18" x14ac:dyDescent="0.25">
      <c r="K15">
        <f>+J14-J12</f>
        <v>26910720</v>
      </c>
    </row>
    <row r="21" spans="3:23" x14ac:dyDescent="0.25">
      <c r="H21">
        <v>5</v>
      </c>
      <c r="I21">
        <f>2^5</f>
        <v>32</v>
      </c>
      <c r="K21">
        <f>+I21*H21</f>
        <v>160</v>
      </c>
    </row>
    <row r="26" spans="3:23" x14ac:dyDescent="0.25">
      <c r="W26">
        <f>2^4</f>
        <v>16</v>
      </c>
    </row>
    <row r="27" spans="3:23" x14ac:dyDescent="0.25">
      <c r="C27">
        <v>8</v>
      </c>
      <c r="D27">
        <v>7</v>
      </c>
      <c r="E27">
        <v>6</v>
      </c>
      <c r="F27">
        <v>5</v>
      </c>
      <c r="G27">
        <v>4</v>
      </c>
      <c r="H27">
        <v>3</v>
      </c>
      <c r="I27">
        <v>2</v>
      </c>
      <c r="J27">
        <v>1</v>
      </c>
      <c r="K27">
        <v>0</v>
      </c>
      <c r="W27">
        <v>5</v>
      </c>
    </row>
    <row r="28" spans="3:23" x14ac:dyDescent="0.25">
      <c r="C28">
        <f t="shared" ref="C28:I28" si="0">2^C27</f>
        <v>256</v>
      </c>
      <c r="D28" s="9">
        <f t="shared" si="0"/>
        <v>128</v>
      </c>
      <c r="E28">
        <f t="shared" si="0"/>
        <v>64</v>
      </c>
      <c r="F28">
        <f t="shared" si="0"/>
        <v>32</v>
      </c>
      <c r="G28">
        <f t="shared" si="0"/>
        <v>16</v>
      </c>
      <c r="H28">
        <f t="shared" si="0"/>
        <v>8</v>
      </c>
      <c r="I28">
        <f t="shared" si="0"/>
        <v>4</v>
      </c>
      <c r="J28">
        <f>2^J27</f>
        <v>2</v>
      </c>
      <c r="K28">
        <v>1</v>
      </c>
      <c r="W28">
        <f>+W27*W26</f>
        <v>80</v>
      </c>
    </row>
    <row r="30" spans="3:23" x14ac:dyDescent="0.25">
      <c r="I30">
        <v>1</v>
      </c>
      <c r="K30">
        <v>1</v>
      </c>
      <c r="M30">
        <f>K30*K28+I30*I28</f>
        <v>5</v>
      </c>
    </row>
    <row r="32" spans="3:23" x14ac:dyDescent="0.25">
      <c r="D32">
        <v>1</v>
      </c>
      <c r="F32">
        <v>1</v>
      </c>
    </row>
    <row r="33" spans="5:24" x14ac:dyDescent="0.25">
      <c r="E33">
        <v>1</v>
      </c>
      <c r="G33">
        <v>1</v>
      </c>
      <c r="V33">
        <f>2^5</f>
        <v>32</v>
      </c>
      <c r="W33">
        <v>7</v>
      </c>
      <c r="X33">
        <f>+W33*V33</f>
        <v>224</v>
      </c>
    </row>
    <row r="35" spans="5:24" x14ac:dyDescent="0.25">
      <c r="F35">
        <v>1</v>
      </c>
      <c r="H35">
        <v>1</v>
      </c>
    </row>
    <row r="36" spans="5:24" x14ac:dyDescent="0.25">
      <c r="V36">
        <f>2^4</f>
        <v>16</v>
      </c>
      <c r="W36">
        <v>7</v>
      </c>
      <c r="X36">
        <f>+W36*V36</f>
        <v>112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91B4-5630-413E-A7BA-C6506CAB6BD4}">
  <dimension ref="D3:W35"/>
  <sheetViews>
    <sheetView tabSelected="1" topLeftCell="A28" workbookViewId="0">
      <selection activeCell="P37" sqref="P37"/>
    </sheetView>
  </sheetViews>
  <sheetFormatPr defaultRowHeight="15" x14ac:dyDescent="0.25"/>
  <cols>
    <col min="12" max="12" width="17.85546875" customWidth="1"/>
    <col min="19" max="19" width="14" bestFit="1" customWidth="1"/>
  </cols>
  <sheetData>
    <row r="3" spans="4:23" x14ac:dyDescent="0.25">
      <c r="K3">
        <v>124</v>
      </c>
      <c r="L3">
        <v>96</v>
      </c>
      <c r="M3">
        <f>+L3*K3</f>
        <v>11904</v>
      </c>
    </row>
    <row r="5" spans="4:23" x14ac:dyDescent="0.25">
      <c r="K5">
        <v>124</v>
      </c>
      <c r="L5">
        <v>6</v>
      </c>
      <c r="M5">
        <f>+L5*K5</f>
        <v>744</v>
      </c>
    </row>
    <row r="6" spans="4:23" x14ac:dyDescent="0.25">
      <c r="F6">
        <v>1</v>
      </c>
      <c r="G6">
        <v>2</v>
      </c>
      <c r="H6">
        <v>4</v>
      </c>
      <c r="K6">
        <v>124</v>
      </c>
      <c r="L6">
        <v>9</v>
      </c>
      <c r="M6">
        <f>+L6*K6</f>
        <v>1116</v>
      </c>
    </row>
    <row r="7" spans="4:23" x14ac:dyDescent="0.25">
      <c r="G7">
        <v>9</v>
      </c>
      <c r="H7">
        <v>6</v>
      </c>
    </row>
    <row r="8" spans="4:23" x14ac:dyDescent="0.25">
      <c r="F8">
        <v>7</v>
      </c>
      <c r="G8">
        <v>4</v>
      </c>
      <c r="H8">
        <v>4</v>
      </c>
    </row>
    <row r="9" spans="4:23" x14ac:dyDescent="0.25">
      <c r="D9">
        <v>1</v>
      </c>
      <c r="E9">
        <v>1</v>
      </c>
      <c r="F9">
        <v>1</v>
      </c>
      <c r="G9">
        <v>6</v>
      </c>
      <c r="T9">
        <v>999</v>
      </c>
      <c r="W9">
        <v>124</v>
      </c>
    </row>
    <row r="10" spans="4:23" x14ac:dyDescent="0.25">
      <c r="D10">
        <f t="shared" ref="D10:E10" si="0">+D9+D8</f>
        <v>1</v>
      </c>
      <c r="E10">
        <f t="shared" si="0"/>
        <v>1</v>
      </c>
      <c r="F10">
        <v>9</v>
      </c>
      <c r="G10">
        <v>0</v>
      </c>
      <c r="H10">
        <f>+H9+H8</f>
        <v>4</v>
      </c>
      <c r="T10">
        <v>99</v>
      </c>
      <c r="W10">
        <v>96</v>
      </c>
    </row>
    <row r="11" spans="4:23" x14ac:dyDescent="0.25">
      <c r="W11">
        <f>+W10*W9</f>
        <v>11904</v>
      </c>
    </row>
    <row r="13" spans="4:23" x14ac:dyDescent="0.25">
      <c r="F13">
        <v>1</v>
      </c>
      <c r="G13">
        <v>2</v>
      </c>
      <c r="H13">
        <v>4</v>
      </c>
      <c r="K13">
        <v>4</v>
      </c>
      <c r="L13">
        <v>9</v>
      </c>
      <c r="M13">
        <f>+L13*K13</f>
        <v>36</v>
      </c>
    </row>
    <row r="14" spans="4:23" x14ac:dyDescent="0.25">
      <c r="G14">
        <v>9</v>
      </c>
      <c r="H14">
        <v>6</v>
      </c>
    </row>
    <row r="15" spans="4:23" x14ac:dyDescent="0.25">
      <c r="D15">
        <f t="shared" ref="D15:E15" si="1">+D9+D8</f>
        <v>1</v>
      </c>
      <c r="E15">
        <f t="shared" si="1"/>
        <v>1</v>
      </c>
      <c r="F15">
        <v>9</v>
      </c>
      <c r="G15">
        <v>0</v>
      </c>
      <c r="H15">
        <f>+H9+H8</f>
        <v>4</v>
      </c>
    </row>
    <row r="16" spans="4:23" x14ac:dyDescent="0.25">
      <c r="E16">
        <v>0</v>
      </c>
      <c r="F16">
        <v>1</v>
      </c>
      <c r="G16">
        <v>2</v>
      </c>
      <c r="H16">
        <v>3</v>
      </c>
    </row>
    <row r="17" spans="4:20" x14ac:dyDescent="0.25">
      <c r="D17">
        <v>0</v>
      </c>
      <c r="E17">
        <v>1</v>
      </c>
      <c r="F17">
        <v>2</v>
      </c>
      <c r="G17">
        <v>3</v>
      </c>
      <c r="H17">
        <v>4</v>
      </c>
      <c r="T17">
        <v>90</v>
      </c>
    </row>
    <row r="18" spans="4:20" x14ac:dyDescent="0.25">
      <c r="T18">
        <v>9</v>
      </c>
    </row>
    <row r="19" spans="4:20" x14ac:dyDescent="0.25">
      <c r="T19">
        <f>+T18*T17</f>
        <v>810</v>
      </c>
    </row>
    <row r="21" spans="4:20" x14ac:dyDescent="0.25">
      <c r="J21">
        <v>999</v>
      </c>
      <c r="M21">
        <v>999</v>
      </c>
      <c r="O21">
        <v>100</v>
      </c>
    </row>
    <row r="22" spans="4:20" x14ac:dyDescent="0.25">
      <c r="J22">
        <v>99</v>
      </c>
      <c r="M22">
        <v>999</v>
      </c>
      <c r="O22">
        <v>100</v>
      </c>
    </row>
    <row r="23" spans="4:20" x14ac:dyDescent="0.25">
      <c r="J23">
        <f>+J21*J22</f>
        <v>98901</v>
      </c>
      <c r="M23">
        <f>+M22*M21</f>
        <v>998001</v>
      </c>
      <c r="O23">
        <f>+O22*O21</f>
        <v>10000</v>
      </c>
    </row>
    <row r="27" spans="4:20" x14ac:dyDescent="0.25">
      <c r="G27">
        <v>90</v>
      </c>
      <c r="O27">
        <v>100</v>
      </c>
    </row>
    <row r="28" spans="4:20" x14ac:dyDescent="0.25">
      <c r="G28">
        <v>9</v>
      </c>
      <c r="O28">
        <v>12</v>
      </c>
    </row>
    <row r="29" spans="4:20" x14ac:dyDescent="0.25">
      <c r="G29">
        <f>+G28*G27</f>
        <v>810</v>
      </c>
      <c r="O29">
        <f>+O28*O27</f>
        <v>1200</v>
      </c>
    </row>
    <row r="33" spans="12:19" x14ac:dyDescent="0.25">
      <c r="L33">
        <v>68492347</v>
      </c>
      <c r="S33">
        <v>999.99</v>
      </c>
    </row>
    <row r="34" spans="12:19" x14ac:dyDescent="0.25">
      <c r="L34">
        <v>184936</v>
      </c>
      <c r="S34">
        <v>99.9</v>
      </c>
    </row>
    <row r="35" spans="12:19" x14ac:dyDescent="0.25">
      <c r="L35" s="4">
        <f>+L34*L33</f>
        <v>12666700684792</v>
      </c>
      <c r="S35" s="11">
        <f>+S34*S33</f>
        <v>99899.001000000004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E2742-71D9-40D5-BA6D-F567E6EDAD0F}">
  <dimension ref="A1:AG30"/>
  <sheetViews>
    <sheetView topLeftCell="A8" workbookViewId="0">
      <selection activeCell="C31" sqref="C31"/>
    </sheetView>
  </sheetViews>
  <sheetFormatPr defaultRowHeight="15" x14ac:dyDescent="0.25"/>
  <cols>
    <col min="2" max="2" width="20.85546875" style="7" bestFit="1" customWidth="1"/>
    <col min="3" max="5" width="19.85546875" style="7" bestFit="1" customWidth="1"/>
    <col min="6" max="6" width="20.5703125" style="7" bestFit="1" customWidth="1"/>
    <col min="7" max="7" width="19.85546875" style="7" bestFit="1" customWidth="1"/>
    <col min="8" max="8" width="20.5703125" style="7" bestFit="1" customWidth="1"/>
    <col min="9" max="9" width="19.85546875" style="7" bestFit="1" customWidth="1"/>
    <col min="10" max="10" width="20.5703125" style="7" bestFit="1" customWidth="1"/>
    <col min="11" max="33" width="20.85546875" bestFit="1" customWidth="1"/>
  </cols>
  <sheetData>
    <row r="1" spans="1:18" x14ac:dyDescent="0.25">
      <c r="A1" t="s">
        <v>12</v>
      </c>
    </row>
    <row r="2" spans="1:18" x14ac:dyDescent="0.25">
      <c r="A2" t="s">
        <v>10</v>
      </c>
    </row>
    <row r="4" spans="1:18" x14ac:dyDescent="0.25">
      <c r="A4" t="s">
        <v>11</v>
      </c>
    </row>
    <row r="7" spans="1:18" x14ac:dyDescent="0.25">
      <c r="C7" s="7">
        <v>2</v>
      </c>
      <c r="D7" s="7">
        <v>3</v>
      </c>
      <c r="E7" s="7">
        <v>4</v>
      </c>
      <c r="F7" s="7">
        <v>5</v>
      </c>
      <c r="G7" s="7">
        <v>6</v>
      </c>
    </row>
    <row r="8" spans="1:18" x14ac:dyDescent="0.25">
      <c r="A8">
        <v>2</v>
      </c>
      <c r="B8" s="7">
        <f>($A8-1)</f>
        <v>1</v>
      </c>
      <c r="C8" s="7">
        <f>+B8-(((A8-1)^C7)/C7)</f>
        <v>0.5</v>
      </c>
      <c r="D8" s="7">
        <f>+C8+((($A8-1)^D7)/D7)</f>
        <v>0.83333333333333326</v>
      </c>
      <c r="E8" s="7">
        <f>+D8-((($A8-1)^E7)/E7)</f>
        <v>0.58333333333333326</v>
      </c>
      <c r="F8" s="7">
        <f>+E8+((($A8-1)^F7)/F7)</f>
        <v>0.78333333333333321</v>
      </c>
      <c r="G8" s="7">
        <f>+F8-((($A8-1)^G7)/G7)</f>
        <v>0.61666666666666659</v>
      </c>
    </row>
    <row r="12" spans="1:18" x14ac:dyDescent="0.25">
      <c r="C12" s="7">
        <v>2</v>
      </c>
      <c r="D12" s="7">
        <v>3</v>
      </c>
      <c r="E12" s="7">
        <v>4</v>
      </c>
      <c r="F12" s="7">
        <v>5</v>
      </c>
      <c r="G12" s="7">
        <f>+F12+1</f>
        <v>6</v>
      </c>
      <c r="H12" s="7">
        <f t="shared" ref="H12:R12" si="0">+G12+1</f>
        <v>7</v>
      </c>
      <c r="I12" s="7">
        <f t="shared" si="0"/>
        <v>8</v>
      </c>
      <c r="J12" s="7">
        <f t="shared" si="0"/>
        <v>9</v>
      </c>
      <c r="K12" s="7">
        <f t="shared" si="0"/>
        <v>10</v>
      </c>
      <c r="L12" s="7">
        <f t="shared" si="0"/>
        <v>11</v>
      </c>
      <c r="M12" s="7">
        <f t="shared" si="0"/>
        <v>12</v>
      </c>
      <c r="N12" s="7">
        <f t="shared" si="0"/>
        <v>13</v>
      </c>
      <c r="O12" s="7">
        <f t="shared" si="0"/>
        <v>14</v>
      </c>
      <c r="P12" s="7">
        <f t="shared" si="0"/>
        <v>15</v>
      </c>
      <c r="Q12" s="7">
        <f t="shared" si="0"/>
        <v>16</v>
      </c>
      <c r="R12" s="7">
        <f t="shared" si="0"/>
        <v>17</v>
      </c>
    </row>
    <row r="13" spans="1:18" x14ac:dyDescent="0.25">
      <c r="A13">
        <v>2</v>
      </c>
      <c r="B13" s="7">
        <f>(($A13-1)/$A13)</f>
        <v>0.5</v>
      </c>
      <c r="C13" s="7">
        <f>(1/C12)*((($A13-1)/$A13)^C12)</f>
        <v>0.125</v>
      </c>
      <c r="D13" s="7">
        <f>C13 + ((1/D12)*((($A13-1)/$A13)^D12))</f>
        <v>0.16666666666666666</v>
      </c>
      <c r="E13" s="7">
        <f>D13 + ((1/E12)*((($A13-1)/$A13)^E12))</f>
        <v>0.18229166666666666</v>
      </c>
      <c r="F13" s="7">
        <f>E13 + ((1/F12)*((($A13-1)/$A13)^F12))</f>
        <v>0.18854166666666666</v>
      </c>
      <c r="G13" s="7">
        <f>F13 + ((1/G12)*((($A13-1)/$A13)^G12))</f>
        <v>0.19114583333333332</v>
      </c>
      <c r="H13" s="7">
        <f t="shared" ref="H13:R13" si="1">G13 + ((1/H12)*((($A13-1)/$A13)^H12))</f>
        <v>0.19226190476190474</v>
      </c>
      <c r="I13" s="7">
        <f t="shared" si="1"/>
        <v>0.19275018601190474</v>
      </c>
      <c r="J13" s="7">
        <f t="shared" si="1"/>
        <v>0.19296719990079364</v>
      </c>
      <c r="K13" s="7">
        <f t="shared" si="1"/>
        <v>0.19306485615079363</v>
      </c>
      <c r="L13" s="7">
        <f t="shared" si="1"/>
        <v>0.19310924535533908</v>
      </c>
      <c r="M13" s="7">
        <f t="shared" si="1"/>
        <v>0.19312959040742242</v>
      </c>
      <c r="N13" s="7">
        <f t="shared" si="1"/>
        <v>0.19313898043146088</v>
      </c>
      <c r="O13" s="7">
        <f t="shared" si="1"/>
        <v>0.19314334008547873</v>
      </c>
      <c r="P13" s="7">
        <f t="shared" si="1"/>
        <v>0.19314537459068706</v>
      </c>
      <c r="Q13" s="7">
        <f t="shared" si="1"/>
        <v>0.19314632826500347</v>
      </c>
      <c r="R13" s="7">
        <f t="shared" si="1"/>
        <v>0.19314677705291708</v>
      </c>
    </row>
    <row r="16" spans="1:18" x14ac:dyDescent="0.25">
      <c r="C16" s="7">
        <v>2</v>
      </c>
      <c r="D16" s="7">
        <f>1+C16</f>
        <v>3</v>
      </c>
      <c r="E16" s="7">
        <f>1+D16</f>
        <v>4</v>
      </c>
      <c r="F16" s="7">
        <f>1+E16</f>
        <v>5</v>
      </c>
    </row>
    <row r="17" spans="1:33" x14ac:dyDescent="0.25">
      <c r="A17">
        <v>2</v>
      </c>
      <c r="B17" s="7">
        <f>(($A17-1)/$A17)</f>
        <v>0.5</v>
      </c>
      <c r="C17" s="7">
        <f>+B17+((1/C16)*((($A17-1)/$A17)^C16))</f>
        <v>0.625</v>
      </c>
      <c r="D17" s="7">
        <f>+C17+((1/D16)*((($A17-1)/$A17)^D16))</f>
        <v>0.66666666666666663</v>
      </c>
      <c r="E17" s="7">
        <f>+D17+((1/E16)*((($A17-1)/$A17)^E16))</f>
        <v>0.68229166666666663</v>
      </c>
      <c r="F17" s="7">
        <f>+E17+((1/F16)*((($A17-1)/$A17)^F16))</f>
        <v>0.68854166666666661</v>
      </c>
    </row>
    <row r="22" spans="1:33" x14ac:dyDescent="0.25">
      <c r="K22" t="s">
        <v>14</v>
      </c>
    </row>
    <row r="23" spans="1:33" x14ac:dyDescent="0.25">
      <c r="A23" t="s">
        <v>13</v>
      </c>
      <c r="D23" s="7">
        <v>2</v>
      </c>
      <c r="E23" s="7">
        <f t="shared" ref="E23:L23" si="2">+D23+1</f>
        <v>3</v>
      </c>
      <c r="F23" s="7">
        <f t="shared" si="2"/>
        <v>4</v>
      </c>
      <c r="G23" s="7">
        <f t="shared" si="2"/>
        <v>5</v>
      </c>
      <c r="H23" s="7">
        <f t="shared" si="2"/>
        <v>6</v>
      </c>
      <c r="I23" s="7">
        <f t="shared" si="2"/>
        <v>7</v>
      </c>
      <c r="J23" s="7">
        <f t="shared" si="2"/>
        <v>8</v>
      </c>
      <c r="K23" s="7">
        <f t="shared" si="2"/>
        <v>9</v>
      </c>
      <c r="L23" s="7">
        <f t="shared" si="2"/>
        <v>10</v>
      </c>
      <c r="M23" s="7">
        <f t="shared" ref="M23:AG23" si="3">+L23+1</f>
        <v>11</v>
      </c>
      <c r="N23" s="7">
        <f t="shared" si="3"/>
        <v>12</v>
      </c>
      <c r="O23" s="7">
        <f t="shared" si="3"/>
        <v>13</v>
      </c>
      <c r="P23" s="7">
        <f t="shared" si="3"/>
        <v>14</v>
      </c>
      <c r="Q23" s="7">
        <f t="shared" si="3"/>
        <v>15</v>
      </c>
      <c r="R23" s="7">
        <f t="shared" si="3"/>
        <v>16</v>
      </c>
      <c r="S23" s="7">
        <f t="shared" si="3"/>
        <v>17</v>
      </c>
      <c r="T23" s="7">
        <f t="shared" si="3"/>
        <v>18</v>
      </c>
      <c r="U23" s="7">
        <f t="shared" si="3"/>
        <v>19</v>
      </c>
      <c r="V23" s="7">
        <f t="shared" si="3"/>
        <v>20</v>
      </c>
      <c r="W23" s="7">
        <f t="shared" si="3"/>
        <v>21</v>
      </c>
      <c r="X23" s="7">
        <f t="shared" si="3"/>
        <v>22</v>
      </c>
      <c r="Y23" s="7">
        <f t="shared" si="3"/>
        <v>23</v>
      </c>
      <c r="Z23" s="7">
        <f t="shared" si="3"/>
        <v>24</v>
      </c>
      <c r="AA23" s="7">
        <f t="shared" si="3"/>
        <v>25</v>
      </c>
      <c r="AB23" s="7">
        <f t="shared" si="3"/>
        <v>26</v>
      </c>
      <c r="AC23" s="7">
        <f t="shared" si="3"/>
        <v>27</v>
      </c>
      <c r="AD23" s="7">
        <f t="shared" si="3"/>
        <v>28</v>
      </c>
      <c r="AE23" s="7">
        <f t="shared" si="3"/>
        <v>29</v>
      </c>
      <c r="AF23" s="7">
        <f t="shared" si="3"/>
        <v>30</v>
      </c>
      <c r="AG23" s="7">
        <f t="shared" si="3"/>
        <v>31</v>
      </c>
    </row>
    <row r="24" spans="1:33" x14ac:dyDescent="0.25">
      <c r="A24">
        <f>LOG10(2)</f>
        <v>0.3010299956639812</v>
      </c>
      <c r="C24" s="7">
        <v>1</v>
      </c>
      <c r="D24" s="7">
        <f>+$C24-(1/D23)</f>
        <v>0.5</v>
      </c>
      <c r="E24" s="7">
        <f>+$C24+(1/E23)</f>
        <v>1.3333333333333333</v>
      </c>
      <c r="F24" s="7">
        <f>+$C24-(1/F23)</f>
        <v>0.75</v>
      </c>
      <c r="G24" s="7">
        <f>+$C24+(1/G23)</f>
        <v>1.2</v>
      </c>
      <c r="H24" s="7">
        <f>+$C24-(1/H23)</f>
        <v>0.83333333333333337</v>
      </c>
      <c r="I24" s="7">
        <f>+$C24+(1/I23)</f>
        <v>1.1428571428571428</v>
      </c>
      <c r="J24" s="7">
        <f>+$C24-(1/J23)</f>
        <v>0.875</v>
      </c>
      <c r="K24" s="7">
        <f>+$C24+(1/K23)</f>
        <v>1.1111111111111112</v>
      </c>
      <c r="L24" s="7">
        <f>+$C24-(1/L23)</f>
        <v>0.9</v>
      </c>
      <c r="M24" s="7">
        <f>+$C24+(1/M23)</f>
        <v>1.0909090909090908</v>
      </c>
      <c r="N24" s="7">
        <f>+$C24-(1/N23)</f>
        <v>0.91666666666666663</v>
      </c>
      <c r="O24" s="7">
        <f t="shared" ref="O24:AG24" si="4">+$C24+(1/O23)</f>
        <v>1.0769230769230769</v>
      </c>
      <c r="P24" s="7">
        <f>+$C24-(1/P23)</f>
        <v>0.9285714285714286</v>
      </c>
      <c r="Q24" s="7">
        <f t="shared" si="4"/>
        <v>1.0666666666666667</v>
      </c>
      <c r="R24" s="7">
        <f>+$C24-(1/R23)</f>
        <v>0.9375</v>
      </c>
      <c r="S24" s="7">
        <f t="shared" si="4"/>
        <v>1.0588235294117647</v>
      </c>
      <c r="T24" s="7">
        <f>+$C24-(1/T23)</f>
        <v>0.94444444444444442</v>
      </c>
      <c r="U24" s="7">
        <f>+$C24+(1/U23)</f>
        <v>1.0526315789473684</v>
      </c>
      <c r="V24" s="7">
        <f>+$C24-(1/V23)</f>
        <v>0.95</v>
      </c>
      <c r="W24" s="7">
        <f>+$C24+(1/W23)</f>
        <v>1.0476190476190477</v>
      </c>
      <c r="X24" s="7">
        <f>+$C24-(1/X23)</f>
        <v>0.95454545454545459</v>
      </c>
      <c r="Y24" s="7">
        <f>+$C24+(1/Y23)</f>
        <v>1.0434782608695652</v>
      </c>
      <c r="Z24" s="7">
        <f>+$C24-(1/Z23)</f>
        <v>0.95833333333333337</v>
      </c>
      <c r="AA24" s="7">
        <f>+$C24+(1/AA23)</f>
        <v>1.04</v>
      </c>
      <c r="AB24" s="7">
        <f>+$C24-(1/AB23)</f>
        <v>0.96153846153846156</v>
      </c>
      <c r="AC24" s="7">
        <f>+$C24+(1/AC23)</f>
        <v>1.037037037037037</v>
      </c>
      <c r="AD24" s="7">
        <f>+$C24-(1/AD23)</f>
        <v>0.9642857142857143</v>
      </c>
      <c r="AE24" s="7">
        <f t="shared" si="4"/>
        <v>1.0344827586206897</v>
      </c>
      <c r="AF24" s="7">
        <f>+$C24-(1/AF23)</f>
        <v>0.96666666666666667</v>
      </c>
      <c r="AG24" s="7">
        <f t="shared" si="4"/>
        <v>1.032258064516129</v>
      </c>
    </row>
    <row r="25" spans="1:33" x14ac:dyDescent="0.25">
      <c r="E25" s="7">
        <f>+E24-D24</f>
        <v>0.83333333333333326</v>
      </c>
      <c r="F25" s="7">
        <f>+F24-E24</f>
        <v>-0.58333333333333326</v>
      </c>
      <c r="G25" s="7">
        <f>+G24-F24</f>
        <v>0.44999999999999996</v>
      </c>
      <c r="H25" s="7">
        <f t="shared" ref="H25:AG25" si="5">+H24-G24</f>
        <v>-0.36666666666666659</v>
      </c>
      <c r="I25" s="7">
        <f t="shared" si="5"/>
        <v>0.30952380952380942</v>
      </c>
      <c r="J25" s="7">
        <f t="shared" si="5"/>
        <v>-0.26785714285714279</v>
      </c>
      <c r="K25" s="7">
        <f t="shared" si="5"/>
        <v>0.23611111111111116</v>
      </c>
      <c r="L25" s="7">
        <f t="shared" si="5"/>
        <v>-0.21111111111111114</v>
      </c>
      <c r="M25" s="7">
        <f t="shared" si="5"/>
        <v>0.19090909090909081</v>
      </c>
      <c r="N25" s="7">
        <f t="shared" si="5"/>
        <v>-0.1742424242424242</v>
      </c>
      <c r="O25" s="7">
        <f t="shared" si="5"/>
        <v>0.16025641025641024</v>
      </c>
      <c r="P25" s="7">
        <f t="shared" si="5"/>
        <v>-0.14835164835164827</v>
      </c>
      <c r="Q25" s="7">
        <f t="shared" si="5"/>
        <v>0.13809523809523805</v>
      </c>
      <c r="R25" s="7">
        <f t="shared" si="5"/>
        <v>-0.12916666666666665</v>
      </c>
      <c r="S25" s="7">
        <f t="shared" si="5"/>
        <v>0.12132352941176472</v>
      </c>
      <c r="T25" s="7">
        <f t="shared" si="5"/>
        <v>-0.1143790849673203</v>
      </c>
      <c r="U25" s="7">
        <f t="shared" si="5"/>
        <v>0.10818713450292394</v>
      </c>
      <c r="V25" s="7">
        <f t="shared" si="5"/>
        <v>-0.10263157894736841</v>
      </c>
      <c r="W25" s="7">
        <f t="shared" si="5"/>
        <v>9.7619047619047716E-2</v>
      </c>
      <c r="X25" s="7">
        <f t="shared" si="5"/>
        <v>-9.3073593073593086E-2</v>
      </c>
      <c r="Y25" s="7">
        <f t="shared" si="5"/>
        <v>8.8932806324110603E-2</v>
      </c>
      <c r="Z25" s="7">
        <f t="shared" si="5"/>
        <v>-8.5144927536231818E-2</v>
      </c>
      <c r="AA25" s="7">
        <f t="shared" si="5"/>
        <v>8.1666666666666665E-2</v>
      </c>
      <c r="AB25" s="7">
        <f t="shared" si="5"/>
        <v>-7.8461538461538471E-2</v>
      </c>
      <c r="AC25" s="7">
        <f t="shared" si="5"/>
        <v>7.5498575498575415E-2</v>
      </c>
      <c r="AD25" s="7">
        <f t="shared" si="5"/>
        <v>-7.2751322751322678E-2</v>
      </c>
      <c r="AE25" s="7">
        <f t="shared" si="5"/>
        <v>7.0197044334975423E-2</v>
      </c>
      <c r="AF25" s="7">
        <f t="shared" si="5"/>
        <v>-6.781609195402305E-2</v>
      </c>
      <c r="AG25" s="7">
        <f t="shared" si="5"/>
        <v>6.559139784946233E-2</v>
      </c>
    </row>
    <row r="29" spans="1:33" x14ac:dyDescent="0.25">
      <c r="B29" s="7">
        <v>10</v>
      </c>
      <c r="C29" s="7">
        <v>0.30684281934003199</v>
      </c>
      <c r="D29" s="7">
        <f>POWER(B29,C29)</f>
        <v>2.0269489896357182</v>
      </c>
    </row>
    <row r="30" spans="1:33" x14ac:dyDescent="0.25">
      <c r="B30" s="7">
        <v>10</v>
      </c>
      <c r="C30" s="7">
        <v>0.30102999598000002</v>
      </c>
      <c r="D30" s="7">
        <f>POWER(B30,C30)</f>
        <v>2.0000000014553208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5BD4-AD05-4EDF-BB5F-1F551FAE48FA}">
  <dimension ref="A4:E14"/>
  <sheetViews>
    <sheetView workbookViewId="0">
      <selection activeCell="D17" sqref="D17"/>
    </sheetView>
  </sheetViews>
  <sheetFormatPr defaultRowHeight="15" x14ac:dyDescent="0.25"/>
  <cols>
    <col min="1" max="1" width="11" bestFit="1" customWidth="1"/>
    <col min="4" max="4" width="16.7109375" bestFit="1" customWidth="1"/>
  </cols>
  <sheetData>
    <row r="4" spans="1:5" x14ac:dyDescent="0.25">
      <c r="A4" t="s">
        <v>15</v>
      </c>
      <c r="D4" s="2" t="s">
        <v>16</v>
      </c>
    </row>
    <row r="5" spans="1:5" x14ac:dyDescent="0.25">
      <c r="A5">
        <v>1</v>
      </c>
      <c r="D5">
        <f>((1+(1/A5))^A5)</f>
        <v>2</v>
      </c>
    </row>
    <row r="6" spans="1:5" x14ac:dyDescent="0.25">
      <c r="A6">
        <v>2</v>
      </c>
      <c r="D6">
        <f t="shared" ref="D6:D14" si="0">((1+(1/A6))^A6)</f>
        <v>2.25</v>
      </c>
    </row>
    <row r="7" spans="1:5" x14ac:dyDescent="0.25">
      <c r="A7">
        <v>4</v>
      </c>
      <c r="D7">
        <f t="shared" si="0"/>
        <v>2.44140625</v>
      </c>
    </row>
    <row r="8" spans="1:5" x14ac:dyDescent="0.25">
      <c r="A8">
        <v>12</v>
      </c>
      <c r="D8">
        <f t="shared" si="0"/>
        <v>2.6130352902246763</v>
      </c>
    </row>
    <row r="9" spans="1:5" x14ac:dyDescent="0.25">
      <c r="A9">
        <v>365</v>
      </c>
      <c r="D9">
        <f t="shared" si="0"/>
        <v>2.7145674820220145</v>
      </c>
    </row>
    <row r="10" spans="1:5" x14ac:dyDescent="0.25">
      <c r="A10">
        <v>1000</v>
      </c>
      <c r="D10">
        <f t="shared" si="0"/>
        <v>2.7169239322355208</v>
      </c>
    </row>
    <row r="11" spans="1:5" x14ac:dyDescent="0.25">
      <c r="A11">
        <v>100000</v>
      </c>
      <c r="D11">
        <f t="shared" si="0"/>
        <v>2.7182682371975284</v>
      </c>
    </row>
    <row r="12" spans="1:5" x14ac:dyDescent="0.25">
      <c r="A12">
        <v>1000000</v>
      </c>
      <c r="D12" s="3">
        <f t="shared" si="0"/>
        <v>2.7182804691564275</v>
      </c>
      <c r="E12" t="s">
        <v>17</v>
      </c>
    </row>
    <row r="13" spans="1:5" x14ac:dyDescent="0.25">
      <c r="A13">
        <v>10000000</v>
      </c>
      <c r="D13" s="3">
        <f t="shared" si="0"/>
        <v>2.7182816939803724</v>
      </c>
    </row>
    <row r="14" spans="1:5" x14ac:dyDescent="0.25">
      <c r="A14">
        <v>1000000000</v>
      </c>
      <c r="D14" s="3">
        <f t="shared" si="0"/>
        <v>2.7182820308145095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7420-A86B-4EB1-963D-D3D18AE2453C}">
  <dimension ref="A1:J33"/>
  <sheetViews>
    <sheetView workbookViewId="0">
      <selection activeCell="N3" sqref="N3"/>
    </sheetView>
  </sheetViews>
  <sheetFormatPr defaultRowHeight="15" x14ac:dyDescent="0.25"/>
  <cols>
    <col min="3" max="3" width="17.85546875" bestFit="1" customWidth="1"/>
    <col min="10" max="10" width="26.85546875" customWidth="1"/>
  </cols>
  <sheetData>
    <row r="1" spans="1:7" x14ac:dyDescent="0.25">
      <c r="A1" t="s">
        <v>18</v>
      </c>
    </row>
    <row r="5" spans="1:7" x14ac:dyDescent="0.25">
      <c r="B5" t="s">
        <v>19</v>
      </c>
      <c r="C5" s="1">
        <v>0.405465108108164</v>
      </c>
    </row>
    <row r="7" spans="1:7" x14ac:dyDescent="0.25">
      <c r="A7" t="s">
        <v>23</v>
      </c>
      <c r="C7" t="s">
        <v>25</v>
      </c>
    </row>
    <row r="8" spans="1:7" x14ac:dyDescent="0.25">
      <c r="B8" s="2" t="s">
        <v>20</v>
      </c>
      <c r="C8">
        <v>3</v>
      </c>
      <c r="E8" t="s">
        <v>24</v>
      </c>
    </row>
    <row r="9" spans="1:7" x14ac:dyDescent="0.25">
      <c r="B9" t="s">
        <v>21</v>
      </c>
      <c r="C9">
        <v>0.47712125471966199</v>
      </c>
      <c r="E9">
        <f>1/C9</f>
        <v>2.0959032742893866</v>
      </c>
      <c r="G9">
        <f>POWER(3,E9)</f>
        <v>10.000000000000025</v>
      </c>
    </row>
    <row r="12" spans="1:7" x14ac:dyDescent="0.25">
      <c r="B12" t="s">
        <v>22</v>
      </c>
      <c r="C12">
        <v>10</v>
      </c>
    </row>
    <row r="13" spans="1:7" x14ac:dyDescent="0.25">
      <c r="B13" t="s">
        <v>8</v>
      </c>
      <c r="C13">
        <v>1</v>
      </c>
    </row>
    <row r="26" spans="9:10" x14ac:dyDescent="0.25">
      <c r="I26" t="s">
        <v>26</v>
      </c>
      <c r="J26" s="1">
        <f>+C9</f>
        <v>0.47712125471966199</v>
      </c>
    </row>
    <row r="27" spans="9:10" x14ac:dyDescent="0.25">
      <c r="J27" s="1"/>
    </row>
    <row r="28" spans="9:10" x14ac:dyDescent="0.25">
      <c r="J28" s="1"/>
    </row>
    <row r="29" spans="9:10" x14ac:dyDescent="0.25">
      <c r="I29" t="s">
        <v>28</v>
      </c>
      <c r="J29" s="1">
        <f>1/J26</f>
        <v>2.0959032742893866</v>
      </c>
    </row>
    <row r="30" spans="9:10" x14ac:dyDescent="0.25">
      <c r="I30" t="s">
        <v>27</v>
      </c>
      <c r="J30">
        <v>3</v>
      </c>
    </row>
    <row r="31" spans="9:10" x14ac:dyDescent="0.25">
      <c r="I31" t="s">
        <v>29</v>
      </c>
      <c r="J31">
        <f>POWER(J30,J29)</f>
        <v>10.000000000000025</v>
      </c>
    </row>
    <row r="33" spans="9:10" x14ac:dyDescent="0.25">
      <c r="I33" t="s">
        <v>30</v>
      </c>
      <c r="J33">
        <f>POWER(3,1/J26)</f>
        <v>10.000000000000025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AA6D-55C6-4756-A13F-C0543946CC5D}">
  <dimension ref="Q20:S31"/>
  <sheetViews>
    <sheetView topLeftCell="A10" workbookViewId="0">
      <selection activeCell="Q28" sqref="Q28"/>
    </sheetView>
  </sheetViews>
  <sheetFormatPr defaultRowHeight="15" x14ac:dyDescent="0.25"/>
  <cols>
    <col min="19" max="19" width="17.85546875" bestFit="1" customWidth="1"/>
  </cols>
  <sheetData>
    <row r="20" spans="17:19" x14ac:dyDescent="0.25">
      <c r="R20" t="s">
        <v>19</v>
      </c>
      <c r="S20" s="1">
        <v>0.405465108108164</v>
      </c>
    </row>
    <row r="23" spans="17:19" x14ac:dyDescent="0.25">
      <c r="R23" t="s">
        <v>31</v>
      </c>
      <c r="S23" s="8">
        <v>2.3025850929940499</v>
      </c>
    </row>
    <row r="28" spans="17:19" x14ac:dyDescent="0.25">
      <c r="S28">
        <f>+S20/S23</f>
        <v>0.17609125905568077</v>
      </c>
    </row>
    <row r="31" spans="17:19" x14ac:dyDescent="0.25">
      <c r="Q31" t="s">
        <v>32</v>
      </c>
      <c r="S31">
        <v>0.17609125905568099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E7B9-E254-4CFC-B995-A9394DF74390}">
  <dimension ref="A1:F2"/>
  <sheetViews>
    <sheetView workbookViewId="0">
      <selection activeCell="C5" sqref="C5"/>
    </sheetView>
  </sheetViews>
  <sheetFormatPr defaultRowHeight="15" x14ac:dyDescent="0.25"/>
  <sheetData>
    <row r="1" spans="1:6" x14ac:dyDescent="0.25">
      <c r="A1" t="s">
        <v>33</v>
      </c>
      <c r="F1" t="s">
        <v>34</v>
      </c>
    </row>
    <row r="2" spans="1:6" x14ac:dyDescent="0.25">
      <c r="F2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09D2-21CA-4006-B62B-4631F44E03C5}">
  <dimension ref="C2:K8"/>
  <sheetViews>
    <sheetView workbookViewId="0">
      <selection activeCell="F4" sqref="F4"/>
    </sheetView>
  </sheetViews>
  <sheetFormatPr defaultRowHeight="15" x14ac:dyDescent="0.25"/>
  <cols>
    <col min="6" max="6" width="10" bestFit="1" customWidth="1"/>
    <col min="7" max="7" width="11.5703125" customWidth="1"/>
    <col min="11" max="11" width="17.140625" customWidth="1"/>
  </cols>
  <sheetData>
    <row r="2" spans="3:11" x14ac:dyDescent="0.25">
      <c r="G2" t="s">
        <v>37</v>
      </c>
      <c r="H2">
        <v>1</v>
      </c>
      <c r="I2" s="2" t="s">
        <v>40</v>
      </c>
      <c r="J2" t="s">
        <v>15</v>
      </c>
    </row>
    <row r="3" spans="3:11" x14ac:dyDescent="0.25">
      <c r="C3" t="s">
        <v>36</v>
      </c>
      <c r="E3">
        <v>1</v>
      </c>
      <c r="F3">
        <v>100000000000000</v>
      </c>
      <c r="G3">
        <f>+E3/F3</f>
        <v>1E-14</v>
      </c>
      <c r="H3">
        <v>1</v>
      </c>
      <c r="I3">
        <f>+H3+G3</f>
        <v>1.00000000000001</v>
      </c>
      <c r="J3">
        <f>+F3</f>
        <v>100000000000000</v>
      </c>
      <c r="K3">
        <f>POWER(I3,J3)</f>
        <v>2.7161100340870226</v>
      </c>
    </row>
    <row r="5" spans="3:11" x14ac:dyDescent="0.25">
      <c r="E5">
        <v>1</v>
      </c>
      <c r="F5" s="9">
        <v>1000000</v>
      </c>
      <c r="G5">
        <f>+E5/F5</f>
        <v>9.9999999999999995E-7</v>
      </c>
      <c r="H5">
        <v>10</v>
      </c>
      <c r="I5">
        <v>6</v>
      </c>
      <c r="J5">
        <f>+G5*POWER(H5,I5)</f>
        <v>1</v>
      </c>
    </row>
    <row r="7" spans="3:11" x14ac:dyDescent="0.25">
      <c r="H7" t="s">
        <v>38</v>
      </c>
      <c r="I7" t="s">
        <v>39</v>
      </c>
      <c r="J7" s="2" t="s">
        <v>40</v>
      </c>
    </row>
    <row r="8" spans="3:11" x14ac:dyDescent="0.25">
      <c r="H8">
        <v>10</v>
      </c>
      <c r="I8">
        <v>6</v>
      </c>
      <c r="J8" s="9">
        <f>POWER(H8,I8)</f>
        <v>1000000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A8F1-7013-4CC0-8F8F-DC1610A8D5EA}">
  <dimension ref="A1:Q122"/>
  <sheetViews>
    <sheetView topLeftCell="A19" workbookViewId="0">
      <selection activeCell="N31" sqref="N31"/>
    </sheetView>
  </sheetViews>
  <sheetFormatPr defaultRowHeight="15" x14ac:dyDescent="0.25"/>
  <cols>
    <col min="2" max="2" width="16.42578125" customWidth="1"/>
    <col min="3" max="3" width="12.7109375" bestFit="1" customWidth="1"/>
    <col min="4" max="4" width="10.42578125" customWidth="1"/>
    <col min="5" max="5" width="12.7109375" customWidth="1"/>
    <col min="6" max="6" width="11.7109375" customWidth="1"/>
    <col min="9" max="9" width="11.140625" customWidth="1"/>
    <col min="10" max="10" width="27.7109375" customWidth="1"/>
    <col min="11" max="11" width="12.42578125" customWidth="1"/>
    <col min="12" max="12" width="22.28515625" bestFit="1" customWidth="1"/>
  </cols>
  <sheetData>
    <row r="1" spans="2:12" x14ac:dyDescent="0.25">
      <c r="B1" s="2" t="s">
        <v>75</v>
      </c>
      <c r="C1">
        <f>2^10</f>
        <v>1024</v>
      </c>
      <c r="J1" s="9"/>
      <c r="K1" s="9">
        <v>1</v>
      </c>
      <c r="L1" s="9"/>
    </row>
    <row r="2" spans="2:12" x14ac:dyDescent="0.25">
      <c r="B2" t="s">
        <v>44</v>
      </c>
      <c r="D2" t="s">
        <v>79</v>
      </c>
      <c r="F2" t="s">
        <v>79</v>
      </c>
      <c r="J2" s="9" t="s">
        <v>47</v>
      </c>
      <c r="K2" s="9" t="s">
        <v>47</v>
      </c>
    </row>
    <row r="3" spans="2:12" x14ac:dyDescent="0.25">
      <c r="B3">
        <v>10</v>
      </c>
      <c r="D3" t="s">
        <v>80</v>
      </c>
      <c r="F3" t="s">
        <v>51</v>
      </c>
      <c r="G3" t="s">
        <v>39</v>
      </c>
      <c r="H3" t="s">
        <v>72</v>
      </c>
      <c r="I3" t="s">
        <v>73</v>
      </c>
      <c r="J3" s="9" t="s">
        <v>72</v>
      </c>
      <c r="K3" s="9" t="s">
        <v>74</v>
      </c>
      <c r="L3" s="9"/>
    </row>
    <row r="4" spans="2:12" x14ac:dyDescent="0.25">
      <c r="B4" t="s">
        <v>71</v>
      </c>
      <c r="J4" s="9" t="s">
        <v>46</v>
      </c>
      <c r="K4" s="9"/>
      <c r="L4" s="9"/>
    </row>
    <row r="5" spans="2:12" x14ac:dyDescent="0.25">
      <c r="J5" s="9">
        <f>+B6</f>
        <v>2</v>
      </c>
      <c r="K5" s="9">
        <v>1</v>
      </c>
      <c r="L5" s="9"/>
    </row>
    <row r="6" spans="2:12" x14ac:dyDescent="0.25">
      <c r="B6">
        <v>2</v>
      </c>
      <c r="D6">
        <v>2</v>
      </c>
      <c r="E6">
        <f>POWER(B6,D6)</f>
        <v>4</v>
      </c>
      <c r="F6">
        <f>+$B$3-D6</f>
        <v>8</v>
      </c>
      <c r="G6">
        <v>10</v>
      </c>
      <c r="H6">
        <f>TRUNC(G6/2)</f>
        <v>5</v>
      </c>
      <c r="I6">
        <f>MOD(G6,2)</f>
        <v>0</v>
      </c>
      <c r="J6" s="9">
        <f>+J5*J5</f>
        <v>4</v>
      </c>
      <c r="K6" s="9">
        <f>IF(I6=1,+K5*J5,K5)</f>
        <v>1</v>
      </c>
      <c r="L6" s="9"/>
    </row>
    <row r="7" spans="2:12" x14ac:dyDescent="0.25">
      <c r="B7">
        <v>2</v>
      </c>
      <c r="D7">
        <v>4</v>
      </c>
      <c r="E7">
        <f>POWER(B7,D7)</f>
        <v>16</v>
      </c>
      <c r="F7">
        <f t="shared" ref="F7:F8" si="0">+$B$3-D7</f>
        <v>6</v>
      </c>
      <c r="G7">
        <f>+H6</f>
        <v>5</v>
      </c>
      <c r="H7">
        <f>TRUNC(G7/2)</f>
        <v>2</v>
      </c>
      <c r="I7">
        <f>MOD(G7,2)</f>
        <v>1</v>
      </c>
      <c r="J7" s="9">
        <f t="shared" ref="J7:J8" si="1">+J6*J6</f>
        <v>16</v>
      </c>
      <c r="K7" s="9">
        <f t="shared" ref="K7:K9" si="2">IF(I7=1,+K6*J6,K6)</f>
        <v>4</v>
      </c>
      <c r="L7" s="9"/>
    </row>
    <row r="8" spans="2:12" x14ac:dyDescent="0.25">
      <c r="B8">
        <v>2</v>
      </c>
      <c r="D8">
        <f>+D7*2</f>
        <v>8</v>
      </c>
      <c r="E8">
        <f>POWER(B8,D8)</f>
        <v>256</v>
      </c>
      <c r="F8">
        <f t="shared" si="0"/>
        <v>2</v>
      </c>
      <c r="G8">
        <f>+H7</f>
        <v>2</v>
      </c>
      <c r="H8">
        <f>TRUNC(G8/2)</f>
        <v>1</v>
      </c>
      <c r="I8">
        <f>MOD(G8,2)</f>
        <v>0</v>
      </c>
      <c r="J8" s="9">
        <f t="shared" si="1"/>
        <v>256</v>
      </c>
      <c r="K8" s="9">
        <f t="shared" si="2"/>
        <v>4</v>
      </c>
      <c r="L8" s="9"/>
    </row>
    <row r="9" spans="2:12" x14ac:dyDescent="0.25">
      <c r="B9">
        <v>2</v>
      </c>
      <c r="G9">
        <f>+H8</f>
        <v>1</v>
      </c>
      <c r="H9">
        <f>TRUNC(G9/2)</f>
        <v>0</v>
      </c>
      <c r="I9">
        <f>MOD(G9,2)</f>
        <v>1</v>
      </c>
      <c r="J9" s="9" t="s">
        <v>77</v>
      </c>
      <c r="K9" s="9">
        <f t="shared" si="2"/>
        <v>1024</v>
      </c>
      <c r="L9" s="9"/>
    </row>
    <row r="10" spans="2:12" x14ac:dyDescent="0.25">
      <c r="J10" s="9"/>
      <c r="K10" s="9"/>
      <c r="L10" s="9"/>
    </row>
    <row r="11" spans="2:12" x14ac:dyDescent="0.25">
      <c r="J11" s="9"/>
      <c r="K11" s="9"/>
      <c r="L11" s="9"/>
    </row>
    <row r="12" spans="2:12" x14ac:dyDescent="0.25">
      <c r="J12" s="9"/>
      <c r="K12" s="9"/>
      <c r="L12" s="9"/>
    </row>
    <row r="13" spans="2:12" x14ac:dyDescent="0.25">
      <c r="J13" s="9" t="s">
        <v>47</v>
      </c>
      <c r="K13" s="9" t="s">
        <v>47</v>
      </c>
    </row>
    <row r="14" spans="2:12" x14ac:dyDescent="0.25">
      <c r="B14" s="2" t="s">
        <v>76</v>
      </c>
      <c r="C14" s="9">
        <f>2^15</f>
        <v>32768</v>
      </c>
      <c r="D14" s="9" t="s">
        <v>79</v>
      </c>
      <c r="E14" s="9"/>
      <c r="F14" t="s">
        <v>79</v>
      </c>
      <c r="J14" t="s">
        <v>46</v>
      </c>
      <c r="L14" s="9"/>
    </row>
    <row r="15" spans="2:12" x14ac:dyDescent="0.25">
      <c r="B15">
        <v>15</v>
      </c>
      <c r="D15" t="s">
        <v>80</v>
      </c>
      <c r="F15" t="s">
        <v>51</v>
      </c>
      <c r="J15">
        <v>2</v>
      </c>
      <c r="K15" s="9">
        <v>1</v>
      </c>
    </row>
    <row r="16" spans="2:12" x14ac:dyDescent="0.25">
      <c r="B16">
        <v>2</v>
      </c>
      <c r="D16">
        <v>2</v>
      </c>
      <c r="E16">
        <f>POWER(B16,D16)</f>
        <v>4</v>
      </c>
      <c r="F16">
        <f>+$B$15-D16</f>
        <v>13</v>
      </c>
      <c r="G16">
        <v>15</v>
      </c>
      <c r="H16">
        <f>TRUNC(G16/2)</f>
        <v>7</v>
      </c>
      <c r="I16">
        <f>MOD(G16,2)</f>
        <v>1</v>
      </c>
      <c r="J16" s="9">
        <f>+B16*B16</f>
        <v>4</v>
      </c>
      <c r="K16" s="9">
        <f>IF(I16=1,+K15*J15,K15)</f>
        <v>2</v>
      </c>
      <c r="L16" s="9"/>
    </row>
    <row r="17" spans="2:14" x14ac:dyDescent="0.25">
      <c r="B17">
        <v>2</v>
      </c>
      <c r="D17">
        <v>4</v>
      </c>
      <c r="E17">
        <f>POWER(B17,D17)</f>
        <v>16</v>
      </c>
      <c r="F17">
        <f t="shared" ref="F17:F18" si="3">+$B$15-D17</f>
        <v>11</v>
      </c>
      <c r="G17">
        <f>+H16</f>
        <v>7</v>
      </c>
      <c r="H17">
        <f>TRUNC(G17/2)</f>
        <v>3</v>
      </c>
      <c r="I17">
        <f>MOD(G17,2)</f>
        <v>1</v>
      </c>
      <c r="J17" s="9">
        <f>+J16*J16</f>
        <v>16</v>
      </c>
      <c r="K17" s="9">
        <f t="shared" ref="K17:K19" si="4">IF(I17=1,+K16*J16,K16)</f>
        <v>8</v>
      </c>
      <c r="L17" s="9"/>
    </row>
    <row r="18" spans="2:14" x14ac:dyDescent="0.25">
      <c r="B18">
        <v>2</v>
      </c>
      <c r="D18">
        <f>+D17*2</f>
        <v>8</v>
      </c>
      <c r="E18">
        <f>POWER(B18,D18)</f>
        <v>256</v>
      </c>
      <c r="F18">
        <f t="shared" si="3"/>
        <v>7</v>
      </c>
      <c r="G18">
        <f t="shared" ref="G18:G19" si="5">+H17</f>
        <v>3</v>
      </c>
      <c r="H18">
        <f t="shared" ref="H18:H19" si="6">TRUNC(G18/2)</f>
        <v>1</v>
      </c>
      <c r="I18">
        <f t="shared" ref="I18:I19" si="7">MOD(G18,2)</f>
        <v>1</v>
      </c>
      <c r="J18" s="9">
        <f t="shared" ref="J18" si="8">+J17*J17</f>
        <v>256</v>
      </c>
      <c r="K18" s="9">
        <f t="shared" si="4"/>
        <v>128</v>
      </c>
      <c r="L18" s="9">
        <f>2^7</f>
        <v>128</v>
      </c>
    </row>
    <row r="19" spans="2:14" x14ac:dyDescent="0.25">
      <c r="B19">
        <v>2</v>
      </c>
      <c r="D19">
        <f>+D18*2</f>
        <v>16</v>
      </c>
      <c r="E19">
        <f>POWER(B19,D19)</f>
        <v>65536</v>
      </c>
      <c r="F19">
        <f t="shared" ref="F19" si="9">+$B$15-D19</f>
        <v>-1</v>
      </c>
      <c r="G19">
        <f t="shared" si="5"/>
        <v>1</v>
      </c>
      <c r="H19">
        <f t="shared" si="6"/>
        <v>0</v>
      </c>
      <c r="I19">
        <f t="shared" si="7"/>
        <v>1</v>
      </c>
      <c r="J19" s="9" t="s">
        <v>77</v>
      </c>
      <c r="K19" s="9">
        <f t="shared" si="4"/>
        <v>32768</v>
      </c>
      <c r="L19" s="9"/>
    </row>
    <row r="20" spans="2:14" x14ac:dyDescent="0.25">
      <c r="J20" s="9"/>
      <c r="K20" s="9"/>
      <c r="L20" s="9"/>
    </row>
    <row r="21" spans="2:14" x14ac:dyDescent="0.25">
      <c r="B21" t="s">
        <v>78</v>
      </c>
      <c r="C21" s="9">
        <f>2^30</f>
        <v>1073741824</v>
      </c>
      <c r="D21" s="9"/>
      <c r="E21" s="9"/>
      <c r="J21" s="9" t="s">
        <v>47</v>
      </c>
      <c r="K21" s="9" t="s">
        <v>47</v>
      </c>
      <c r="L21" s="9"/>
    </row>
    <row r="22" spans="2:14" x14ac:dyDescent="0.25">
      <c r="B22">
        <v>30</v>
      </c>
      <c r="D22" t="s">
        <v>79</v>
      </c>
      <c r="F22" t="s">
        <v>79</v>
      </c>
      <c r="J22" t="s">
        <v>46</v>
      </c>
      <c r="L22" s="9"/>
    </row>
    <row r="23" spans="2:14" x14ac:dyDescent="0.25">
      <c r="D23" t="s">
        <v>80</v>
      </c>
      <c r="F23" t="s">
        <v>51</v>
      </c>
      <c r="G23" t="s">
        <v>39</v>
      </c>
      <c r="H23" t="s">
        <v>72</v>
      </c>
      <c r="I23" t="s">
        <v>73</v>
      </c>
      <c r="J23">
        <v>2</v>
      </c>
      <c r="K23" s="9">
        <v>1</v>
      </c>
      <c r="L23" s="9"/>
    </row>
    <row r="24" spans="2:14" x14ac:dyDescent="0.25">
      <c r="B24">
        <v>2</v>
      </c>
      <c r="D24">
        <v>2</v>
      </c>
      <c r="E24">
        <f>POWER(B24,D24)</f>
        <v>4</v>
      </c>
      <c r="F24">
        <f>+$B$22-D24</f>
        <v>28</v>
      </c>
      <c r="G24">
        <f>+B22</f>
        <v>30</v>
      </c>
      <c r="H24">
        <f>TRUNC(G24/2)</f>
        <v>15</v>
      </c>
      <c r="I24">
        <f>MOD(G24,2)</f>
        <v>0</v>
      </c>
      <c r="J24" s="9">
        <f>+B24*B24</f>
        <v>4</v>
      </c>
      <c r="K24" s="9">
        <f>IF(I24=1,+K23*J23,K23)</f>
        <v>1</v>
      </c>
      <c r="L24" s="9"/>
    </row>
    <row r="25" spans="2:14" x14ac:dyDescent="0.25">
      <c r="B25">
        <v>2</v>
      </c>
      <c r="D25">
        <f>+D24*2</f>
        <v>4</v>
      </c>
      <c r="E25">
        <f>POWER(B25,D25)</f>
        <v>16</v>
      </c>
      <c r="F25">
        <f>+$B$22-D25</f>
        <v>26</v>
      </c>
      <c r="G25">
        <f>+H24</f>
        <v>15</v>
      </c>
      <c r="H25">
        <f>TRUNC(G25/2)</f>
        <v>7</v>
      </c>
      <c r="I25">
        <f>MOD(G25,2)</f>
        <v>1</v>
      </c>
      <c r="J25" s="9">
        <f>+J24*J24</f>
        <v>16</v>
      </c>
      <c r="K25" s="9">
        <f t="shared" ref="K25" si="10">IF(I25=1,+K24*J24,K24)</f>
        <v>4</v>
      </c>
      <c r="L25" s="9"/>
      <c r="M25" s="2" t="s">
        <v>81</v>
      </c>
      <c r="N25" s="9">
        <f>2^2</f>
        <v>4</v>
      </c>
    </row>
    <row r="26" spans="2:14" x14ac:dyDescent="0.25">
      <c r="B26">
        <v>2</v>
      </c>
      <c r="D26">
        <f t="shared" ref="D26:D28" si="11">+D25*2</f>
        <v>8</v>
      </c>
      <c r="E26">
        <f t="shared" ref="E26:E28" si="12">POWER(B26,D26)</f>
        <v>256</v>
      </c>
      <c r="F26">
        <f t="shared" ref="F26:F28" si="13">+$B$22-D26</f>
        <v>22</v>
      </c>
      <c r="G26">
        <f t="shared" ref="G26:G28" si="14">+H25</f>
        <v>7</v>
      </c>
      <c r="H26">
        <f t="shared" ref="H26:H28" si="15">TRUNC(G26/2)</f>
        <v>3</v>
      </c>
      <c r="I26">
        <f t="shared" ref="I26:I28" si="16">MOD(G26,2)</f>
        <v>1</v>
      </c>
      <c r="J26" s="9">
        <f t="shared" ref="J26:J27" si="17">+J25*J25</f>
        <v>256</v>
      </c>
      <c r="K26" s="9">
        <f t="shared" ref="K26:K28" si="18">IF(I26=1,+K25*J25,K25)</f>
        <v>64</v>
      </c>
      <c r="L26" s="9"/>
      <c r="M26" t="s">
        <v>82</v>
      </c>
      <c r="N26" s="9">
        <f>2^6</f>
        <v>64</v>
      </c>
    </row>
    <row r="27" spans="2:14" x14ac:dyDescent="0.25">
      <c r="B27">
        <v>2</v>
      </c>
      <c r="D27">
        <f t="shared" si="11"/>
        <v>16</v>
      </c>
      <c r="E27">
        <f t="shared" si="12"/>
        <v>65536</v>
      </c>
      <c r="F27">
        <f t="shared" si="13"/>
        <v>14</v>
      </c>
      <c r="G27">
        <f t="shared" si="14"/>
        <v>3</v>
      </c>
      <c r="H27">
        <f t="shared" si="15"/>
        <v>1</v>
      </c>
      <c r="I27">
        <f t="shared" si="16"/>
        <v>1</v>
      </c>
      <c r="J27" s="9">
        <f t="shared" si="17"/>
        <v>65536</v>
      </c>
      <c r="K27" s="9">
        <f t="shared" si="18"/>
        <v>16384</v>
      </c>
      <c r="L27" s="9"/>
      <c r="M27" t="s">
        <v>83</v>
      </c>
      <c r="N27" s="9">
        <f>2^14</f>
        <v>16384</v>
      </c>
    </row>
    <row r="28" spans="2:14" x14ac:dyDescent="0.25">
      <c r="B28">
        <v>2</v>
      </c>
      <c r="D28">
        <f t="shared" si="11"/>
        <v>32</v>
      </c>
      <c r="E28">
        <f t="shared" si="12"/>
        <v>4294967296</v>
      </c>
      <c r="F28">
        <f t="shared" si="13"/>
        <v>-2</v>
      </c>
      <c r="G28">
        <f t="shared" si="14"/>
        <v>1</v>
      </c>
      <c r="H28">
        <f t="shared" si="15"/>
        <v>0</v>
      </c>
      <c r="I28">
        <f t="shared" si="16"/>
        <v>1</v>
      </c>
      <c r="J28" s="9" t="s">
        <v>77</v>
      </c>
      <c r="K28" s="9">
        <f t="shared" si="18"/>
        <v>1073741824</v>
      </c>
    </row>
    <row r="31" spans="2:14" x14ac:dyDescent="0.25">
      <c r="B31" t="s">
        <v>84</v>
      </c>
      <c r="C31">
        <f>POWER(1.00001,100000)</f>
        <v>2.7182682371975284</v>
      </c>
    </row>
    <row r="32" spans="2:14" x14ac:dyDescent="0.25">
      <c r="B32">
        <v>100000</v>
      </c>
      <c r="D32" t="s">
        <v>79</v>
      </c>
      <c r="F32" t="s">
        <v>79</v>
      </c>
      <c r="J32" t="s">
        <v>46</v>
      </c>
    </row>
    <row r="33" spans="1:13" x14ac:dyDescent="0.25">
      <c r="D33" t="s">
        <v>80</v>
      </c>
      <c r="F33" t="s">
        <v>51</v>
      </c>
      <c r="G33" t="s">
        <v>39</v>
      </c>
      <c r="H33" t="s">
        <v>72</v>
      </c>
      <c r="I33" t="s">
        <v>73</v>
      </c>
      <c r="J33">
        <f>+B34</f>
        <v>1.0000100000000001</v>
      </c>
      <c r="K33">
        <v>1</v>
      </c>
      <c r="M33">
        <f t="shared" ref="M33:M43" si="19">IF(I33=0,M32,M32+1)</f>
        <v>1</v>
      </c>
    </row>
    <row r="34" spans="1:13" x14ac:dyDescent="0.25">
      <c r="A34">
        <v>1</v>
      </c>
      <c r="B34">
        <v>1.0000100000000001</v>
      </c>
      <c r="D34">
        <v>2</v>
      </c>
      <c r="E34">
        <f>POWER(B34,D34)</f>
        <v>1.0000200001000001</v>
      </c>
      <c r="F34">
        <f t="shared" ref="F34:F50" si="20">+$B$32-D34</f>
        <v>99998</v>
      </c>
      <c r="G34">
        <f>+B32</f>
        <v>100000</v>
      </c>
      <c r="H34">
        <f>TRUNC(G34/2)</f>
        <v>50000</v>
      </c>
      <c r="I34">
        <f>MOD(G34,2)</f>
        <v>0</v>
      </c>
      <c r="J34">
        <f>+B34*B34</f>
        <v>1.0000200001000001</v>
      </c>
      <c r="K34">
        <f>IF(I34=1,+K33*J33,K33)</f>
        <v>1</v>
      </c>
      <c r="M34">
        <f t="shared" si="19"/>
        <v>1</v>
      </c>
    </row>
    <row r="35" spans="1:13" x14ac:dyDescent="0.25">
      <c r="A35">
        <v>2</v>
      </c>
      <c r="B35">
        <v>1.0000100000000001</v>
      </c>
      <c r="D35">
        <f>+D34*2</f>
        <v>4</v>
      </c>
      <c r="E35">
        <f>POWER(B35,D35)</f>
        <v>1.0000400006000043</v>
      </c>
      <c r="F35">
        <f t="shared" si="20"/>
        <v>99996</v>
      </c>
      <c r="G35">
        <f>+H34</f>
        <v>50000</v>
      </c>
      <c r="H35">
        <f>TRUNC(G35/2)</f>
        <v>25000</v>
      </c>
      <c r="I35">
        <f>MOD(G35,2)</f>
        <v>0</v>
      </c>
      <c r="J35">
        <f>+J34*J34</f>
        <v>1.0000400006000043</v>
      </c>
      <c r="K35">
        <f t="shared" ref="K35:K37" si="21">IF(I35=1,+K34*J34,K34)</f>
        <v>1</v>
      </c>
      <c r="M35">
        <f t="shared" si="19"/>
        <v>1</v>
      </c>
    </row>
    <row r="36" spans="1:13" x14ac:dyDescent="0.25">
      <c r="A36">
        <v>3</v>
      </c>
      <c r="B36">
        <v>1.0000100000000001</v>
      </c>
      <c r="D36">
        <f t="shared" ref="D36:D50" si="22">+D35*2</f>
        <v>8</v>
      </c>
      <c r="E36">
        <f t="shared" ref="E36:E37" si="23">POWER(B36,D36)</f>
        <v>1.0000800028000567</v>
      </c>
      <c r="F36">
        <f t="shared" si="20"/>
        <v>99992</v>
      </c>
      <c r="G36">
        <f t="shared" ref="G36:G37" si="24">+H35</f>
        <v>25000</v>
      </c>
      <c r="H36">
        <f t="shared" ref="H36:H37" si="25">TRUNC(G36/2)</f>
        <v>12500</v>
      </c>
      <c r="I36">
        <f t="shared" ref="I36:I37" si="26">MOD(G36,2)</f>
        <v>0</v>
      </c>
      <c r="J36">
        <f t="shared" ref="J36:J50" si="27">+J35*J35</f>
        <v>1.0000800028000567</v>
      </c>
      <c r="K36">
        <f t="shared" si="21"/>
        <v>1</v>
      </c>
      <c r="M36">
        <f t="shared" si="19"/>
        <v>1</v>
      </c>
    </row>
    <row r="37" spans="1:13" x14ac:dyDescent="0.25">
      <c r="A37">
        <v>4</v>
      </c>
      <c r="B37">
        <v>1.0000100000000001</v>
      </c>
      <c r="D37">
        <f t="shared" si="22"/>
        <v>16</v>
      </c>
      <c r="E37">
        <f t="shared" si="23"/>
        <v>1.0001600120005614</v>
      </c>
      <c r="F37">
        <f t="shared" si="20"/>
        <v>99984</v>
      </c>
      <c r="G37">
        <f t="shared" si="24"/>
        <v>12500</v>
      </c>
      <c r="H37">
        <f t="shared" si="25"/>
        <v>6250</v>
      </c>
      <c r="I37">
        <f t="shared" si="26"/>
        <v>0</v>
      </c>
      <c r="J37">
        <f t="shared" si="27"/>
        <v>1.0001600120005614</v>
      </c>
      <c r="K37">
        <f t="shared" si="21"/>
        <v>1</v>
      </c>
      <c r="M37">
        <f t="shared" si="19"/>
        <v>1</v>
      </c>
    </row>
    <row r="38" spans="1:13" x14ac:dyDescent="0.25">
      <c r="A38">
        <v>5</v>
      </c>
      <c r="B38">
        <v>1.0000100000000001</v>
      </c>
      <c r="D38">
        <f t="shared" si="22"/>
        <v>32</v>
      </c>
      <c r="E38">
        <f t="shared" ref="E38:E50" si="28">POWER(B38,D38)</f>
        <v>1.0003200496049631</v>
      </c>
      <c r="F38">
        <f t="shared" si="20"/>
        <v>99968</v>
      </c>
      <c r="G38">
        <f t="shared" ref="G38:G50" si="29">+H37</f>
        <v>6250</v>
      </c>
      <c r="H38">
        <f t="shared" ref="H38:H50" si="30">TRUNC(G38/2)</f>
        <v>3125</v>
      </c>
      <c r="I38">
        <f t="shared" ref="I38:I50" si="31">MOD(G38,2)</f>
        <v>0</v>
      </c>
      <c r="J38">
        <f t="shared" si="27"/>
        <v>1.0003200496049631</v>
      </c>
      <c r="K38">
        <f t="shared" ref="K38:K49" si="32">IF(I38=1,+K37*J37,K37)</f>
        <v>1</v>
      </c>
      <c r="M38">
        <f t="shared" si="19"/>
        <v>1</v>
      </c>
    </row>
    <row r="39" spans="1:13" x14ac:dyDescent="0.25">
      <c r="A39">
        <v>6</v>
      </c>
      <c r="B39">
        <v>1.0000100000000001</v>
      </c>
      <c r="D39">
        <f t="shared" si="22"/>
        <v>64</v>
      </c>
      <c r="E39">
        <f t="shared" si="28"/>
        <v>1.0006402016416758</v>
      </c>
      <c r="F39">
        <f t="shared" si="20"/>
        <v>99936</v>
      </c>
      <c r="G39">
        <f t="shared" si="29"/>
        <v>3125</v>
      </c>
      <c r="H39">
        <f t="shared" si="30"/>
        <v>1562</v>
      </c>
      <c r="I39">
        <f t="shared" si="31"/>
        <v>1</v>
      </c>
      <c r="J39">
        <f t="shared" si="27"/>
        <v>1.0006402016416758</v>
      </c>
      <c r="K39">
        <f t="shared" si="32"/>
        <v>1.0003200496049631</v>
      </c>
      <c r="M39">
        <f t="shared" si="19"/>
        <v>2</v>
      </c>
    </row>
    <row r="40" spans="1:13" x14ac:dyDescent="0.25">
      <c r="A40">
        <v>4</v>
      </c>
      <c r="B40">
        <v>1.0000100000000001</v>
      </c>
      <c r="D40">
        <f t="shared" si="22"/>
        <v>128</v>
      </c>
      <c r="E40">
        <f t="shared" si="28"/>
        <v>1.0012808131414936</v>
      </c>
      <c r="F40">
        <f t="shared" si="20"/>
        <v>99872</v>
      </c>
      <c r="G40">
        <f t="shared" si="29"/>
        <v>1562</v>
      </c>
      <c r="H40">
        <f t="shared" si="30"/>
        <v>781</v>
      </c>
      <c r="I40">
        <f t="shared" si="31"/>
        <v>0</v>
      </c>
      <c r="J40">
        <f t="shared" si="27"/>
        <v>1.0012808131414936</v>
      </c>
      <c r="K40">
        <f t="shared" si="32"/>
        <v>1.0003200496049631</v>
      </c>
      <c r="M40">
        <f t="shared" si="19"/>
        <v>2</v>
      </c>
    </row>
    <row r="41" spans="1:13" x14ac:dyDescent="0.25">
      <c r="A41">
        <v>8</v>
      </c>
      <c r="B41">
        <v>1.0000100000000001</v>
      </c>
      <c r="D41">
        <f t="shared" si="22"/>
        <v>256</v>
      </c>
      <c r="E41">
        <f t="shared" si="28"/>
        <v>1.0025632667652906</v>
      </c>
      <c r="F41">
        <f t="shared" si="20"/>
        <v>99744</v>
      </c>
      <c r="G41">
        <f t="shared" si="29"/>
        <v>781</v>
      </c>
      <c r="H41">
        <f t="shared" si="30"/>
        <v>390</v>
      </c>
      <c r="I41">
        <f t="shared" si="31"/>
        <v>1</v>
      </c>
      <c r="J41">
        <f t="shared" si="27"/>
        <v>1.0025632667652906</v>
      </c>
      <c r="K41">
        <f t="shared" si="32"/>
        <v>1.0016012726701968</v>
      </c>
      <c r="M41">
        <f t="shared" si="19"/>
        <v>3</v>
      </c>
    </row>
    <row r="42" spans="1:13" x14ac:dyDescent="0.25">
      <c r="A42">
        <v>9</v>
      </c>
      <c r="B42">
        <v>1.0000100000000001</v>
      </c>
      <c r="D42">
        <f t="shared" si="22"/>
        <v>512</v>
      </c>
      <c r="E42">
        <f t="shared" si="28"/>
        <v>1.0051331038670912</v>
      </c>
      <c r="F42">
        <f t="shared" si="20"/>
        <v>99488</v>
      </c>
      <c r="G42">
        <f t="shared" si="29"/>
        <v>390</v>
      </c>
      <c r="H42">
        <f t="shared" si="30"/>
        <v>195</v>
      </c>
      <c r="I42">
        <f t="shared" si="31"/>
        <v>0</v>
      </c>
      <c r="J42">
        <f t="shared" si="27"/>
        <v>1.0051331038670912</v>
      </c>
      <c r="K42">
        <f t="shared" si="32"/>
        <v>1.0016012726701968</v>
      </c>
      <c r="M42">
        <f t="shared" si="19"/>
        <v>3</v>
      </c>
    </row>
    <row r="43" spans="1:13" x14ac:dyDescent="0.25">
      <c r="A43">
        <v>10</v>
      </c>
      <c r="B43">
        <v>1.0000100000000001</v>
      </c>
      <c r="D43">
        <f t="shared" si="22"/>
        <v>1024</v>
      </c>
      <c r="E43">
        <f t="shared" si="28"/>
        <v>1.0102925564894927</v>
      </c>
      <c r="F43">
        <f t="shared" si="20"/>
        <v>98976</v>
      </c>
      <c r="G43">
        <f t="shared" si="29"/>
        <v>195</v>
      </c>
      <c r="H43">
        <f t="shared" si="30"/>
        <v>97</v>
      </c>
      <c r="I43">
        <f t="shared" si="31"/>
        <v>1</v>
      </c>
      <c r="J43">
        <f t="shared" si="27"/>
        <v>1.0102925564894927</v>
      </c>
      <c r="K43">
        <f t="shared" si="32"/>
        <v>1.0067425960362237</v>
      </c>
      <c r="M43">
        <f t="shared" si="19"/>
        <v>4</v>
      </c>
    </row>
    <row r="44" spans="1:13" x14ac:dyDescent="0.25">
      <c r="A44">
        <v>11</v>
      </c>
      <c r="B44">
        <v>1.0000100000000001</v>
      </c>
      <c r="D44">
        <f t="shared" si="22"/>
        <v>2048</v>
      </c>
      <c r="E44">
        <f t="shared" si="28"/>
        <v>1.0206910496980748</v>
      </c>
      <c r="F44">
        <f t="shared" si="20"/>
        <v>97952</v>
      </c>
      <c r="G44">
        <f t="shared" si="29"/>
        <v>97</v>
      </c>
      <c r="H44">
        <f t="shared" si="30"/>
        <v>48</v>
      </c>
      <c r="I44">
        <f t="shared" si="31"/>
        <v>1</v>
      </c>
      <c r="J44">
        <f t="shared" si="27"/>
        <v>1.0206910496980748</v>
      </c>
      <c r="K44">
        <f t="shared" si="32"/>
        <v>1.017104551076305</v>
      </c>
      <c r="M44">
        <f t="shared" ref="M44:M49" si="33">IF(I44=0,M43,M43+1)</f>
        <v>5</v>
      </c>
    </row>
    <row r="45" spans="1:13" x14ac:dyDescent="0.25">
      <c r="A45">
        <v>12</v>
      </c>
      <c r="B45">
        <v>1.0000100000000001</v>
      </c>
      <c r="D45">
        <f t="shared" si="22"/>
        <v>4096</v>
      </c>
      <c r="E45">
        <f t="shared" si="28"/>
        <v>1.0418102189337577</v>
      </c>
      <c r="F45">
        <f t="shared" si="20"/>
        <v>95904</v>
      </c>
      <c r="G45">
        <f t="shared" si="29"/>
        <v>48</v>
      </c>
      <c r="H45">
        <f t="shared" si="30"/>
        <v>24</v>
      </c>
      <c r="I45">
        <f t="shared" si="31"/>
        <v>0</v>
      </c>
      <c r="J45">
        <f t="shared" si="27"/>
        <v>1.0418102189337577</v>
      </c>
      <c r="K45">
        <f t="shared" si="32"/>
        <v>1.017104551076305</v>
      </c>
      <c r="M45">
        <f t="shared" si="33"/>
        <v>5</v>
      </c>
    </row>
    <row r="46" spans="1:13" x14ac:dyDescent="0.25">
      <c r="A46">
        <v>13</v>
      </c>
      <c r="B46">
        <v>1.0000100000000001</v>
      </c>
      <c r="D46">
        <f t="shared" si="22"/>
        <v>8192</v>
      </c>
      <c r="E46">
        <f t="shared" si="28"/>
        <v>1.0853685322748041</v>
      </c>
      <c r="F46">
        <f t="shared" si="20"/>
        <v>91808</v>
      </c>
      <c r="G46">
        <f t="shared" si="29"/>
        <v>24</v>
      </c>
      <c r="H46">
        <f t="shared" si="30"/>
        <v>12</v>
      </c>
      <c r="I46">
        <f t="shared" si="31"/>
        <v>0</v>
      </c>
      <c r="J46">
        <f t="shared" si="27"/>
        <v>1.0853685322748041</v>
      </c>
      <c r="K46">
        <f t="shared" si="32"/>
        <v>1.017104551076305</v>
      </c>
      <c r="M46">
        <f t="shared" si="33"/>
        <v>5</v>
      </c>
    </row>
    <row r="47" spans="1:13" x14ac:dyDescent="0.25">
      <c r="A47">
        <v>14</v>
      </c>
      <c r="B47">
        <v>1.0000100000000001</v>
      </c>
      <c r="D47">
        <f t="shared" si="22"/>
        <v>16384</v>
      </c>
      <c r="E47">
        <f t="shared" si="28"/>
        <v>1.1780248508523625</v>
      </c>
      <c r="F47">
        <f t="shared" si="20"/>
        <v>83616</v>
      </c>
      <c r="G47">
        <f t="shared" si="29"/>
        <v>12</v>
      </c>
      <c r="H47">
        <f t="shared" si="30"/>
        <v>6</v>
      </c>
      <c r="I47">
        <f t="shared" si="31"/>
        <v>0</v>
      </c>
      <c r="J47">
        <f t="shared" si="27"/>
        <v>1.1780248508523625</v>
      </c>
      <c r="K47">
        <f t="shared" si="32"/>
        <v>1.017104551076305</v>
      </c>
      <c r="M47">
        <f t="shared" si="33"/>
        <v>5</v>
      </c>
    </row>
    <row r="48" spans="1:13" x14ac:dyDescent="0.25">
      <c r="A48">
        <v>15</v>
      </c>
      <c r="B48">
        <v>1.0000100000000001</v>
      </c>
      <c r="D48">
        <f t="shared" si="22"/>
        <v>32768</v>
      </c>
      <c r="E48">
        <f t="shared" si="28"/>
        <v>1.3877425492257309</v>
      </c>
      <c r="F48">
        <f t="shared" si="20"/>
        <v>67232</v>
      </c>
      <c r="G48">
        <f t="shared" si="29"/>
        <v>6</v>
      </c>
      <c r="H48">
        <f t="shared" si="30"/>
        <v>3</v>
      </c>
      <c r="I48">
        <f t="shared" si="31"/>
        <v>0</v>
      </c>
      <c r="J48">
        <f t="shared" si="27"/>
        <v>1.3877425492257309</v>
      </c>
      <c r="K48">
        <f t="shared" si="32"/>
        <v>1.017104551076305</v>
      </c>
      <c r="M48">
        <f t="shared" si="33"/>
        <v>5</v>
      </c>
    </row>
    <row r="49" spans="1:14" x14ac:dyDescent="0.25">
      <c r="A49">
        <v>16</v>
      </c>
      <c r="B49">
        <v>1.0000100000000001</v>
      </c>
      <c r="D49">
        <f t="shared" si="22"/>
        <v>65536</v>
      </c>
      <c r="E49">
        <f t="shared" si="28"/>
        <v>1.9258293829315303</v>
      </c>
      <c r="F49">
        <f t="shared" si="20"/>
        <v>34464</v>
      </c>
      <c r="G49">
        <f t="shared" si="29"/>
        <v>3</v>
      </c>
      <c r="H49">
        <f t="shared" si="30"/>
        <v>1</v>
      </c>
      <c r="I49">
        <f t="shared" si="31"/>
        <v>1</v>
      </c>
      <c r="J49">
        <f t="shared" si="27"/>
        <v>1.9258293829315303</v>
      </c>
      <c r="K49">
        <f t="shared" si="32"/>
        <v>1.4114792625397241</v>
      </c>
      <c r="M49">
        <f t="shared" si="33"/>
        <v>6</v>
      </c>
    </row>
    <row r="50" spans="1:14" x14ac:dyDescent="0.25">
      <c r="A50">
        <v>17</v>
      </c>
      <c r="B50">
        <v>1.0000100000000001</v>
      </c>
      <c r="D50">
        <f t="shared" si="22"/>
        <v>131072</v>
      </c>
      <c r="E50">
        <f t="shared" si="28"/>
        <v>3.7088188121624386</v>
      </c>
      <c r="F50">
        <f t="shared" si="20"/>
        <v>-31072</v>
      </c>
      <c r="G50">
        <f t="shared" si="29"/>
        <v>1</v>
      </c>
      <c r="H50">
        <f t="shared" si="30"/>
        <v>0</v>
      </c>
      <c r="I50">
        <f t="shared" si="31"/>
        <v>1</v>
      </c>
      <c r="J50">
        <f t="shared" si="27"/>
        <v>3.7088188121624386</v>
      </c>
      <c r="K50" s="9"/>
      <c r="L50">
        <f>+J49*K49</f>
        <v>2.7182682371975284</v>
      </c>
      <c r="N50">
        <f>+M49+A50</f>
        <v>23</v>
      </c>
    </row>
    <row r="51" spans="1:14" x14ac:dyDescent="0.25">
      <c r="L51">
        <f>+C31</f>
        <v>2.7182682371975284</v>
      </c>
    </row>
    <row r="54" spans="1:14" x14ac:dyDescent="0.25">
      <c r="B54" t="s">
        <v>85</v>
      </c>
      <c r="C54">
        <f>POWER(1.00001,25000)</f>
        <v>1.2840238116703948</v>
      </c>
    </row>
    <row r="55" spans="1:14" x14ac:dyDescent="0.25">
      <c r="B55">
        <v>25000</v>
      </c>
      <c r="D55" t="s">
        <v>79</v>
      </c>
      <c r="F55" t="s">
        <v>79</v>
      </c>
      <c r="J55" t="s">
        <v>46</v>
      </c>
    </row>
    <row r="56" spans="1:14" x14ac:dyDescent="0.25">
      <c r="D56" t="s">
        <v>80</v>
      </c>
      <c r="F56" t="s">
        <v>51</v>
      </c>
      <c r="G56" t="s">
        <v>39</v>
      </c>
      <c r="H56" t="s">
        <v>72</v>
      </c>
      <c r="I56" t="s">
        <v>73</v>
      </c>
      <c r="J56">
        <f>+B57</f>
        <v>1.0000100000000001</v>
      </c>
      <c r="K56">
        <v>1</v>
      </c>
      <c r="M56">
        <f t="shared" ref="M56:M70" si="34">IF(I56=0,M55,M55+1)</f>
        <v>1</v>
      </c>
    </row>
    <row r="57" spans="1:14" x14ac:dyDescent="0.25">
      <c r="A57">
        <v>1</v>
      </c>
      <c r="B57">
        <v>1.0000100000000001</v>
      </c>
      <c r="D57">
        <v>2</v>
      </c>
      <c r="E57">
        <f>POWER(B57,D57)</f>
        <v>1.0000200001000001</v>
      </c>
      <c r="F57">
        <f>+$B$55-D57</f>
        <v>24998</v>
      </c>
      <c r="G57">
        <f>+B55</f>
        <v>25000</v>
      </c>
      <c r="H57">
        <f>TRUNC(G57/2)</f>
        <v>12500</v>
      </c>
      <c r="I57">
        <f>MOD(G57,2)</f>
        <v>0</v>
      </c>
      <c r="J57">
        <f>+B57*B57</f>
        <v>1.0000200001000001</v>
      </c>
      <c r="K57">
        <f>IF(I57=1,+K56*J56,K56)</f>
        <v>1</v>
      </c>
      <c r="M57">
        <f t="shared" si="34"/>
        <v>1</v>
      </c>
    </row>
    <row r="58" spans="1:14" x14ac:dyDescent="0.25">
      <c r="A58">
        <v>2</v>
      </c>
      <c r="B58">
        <v>1.0000100000000001</v>
      </c>
      <c r="D58">
        <f>+D57*2</f>
        <v>4</v>
      </c>
      <c r="E58">
        <f>POWER(B58,D58)</f>
        <v>1.0000400006000043</v>
      </c>
      <c r="F58">
        <f t="shared" ref="F58:F71" si="35">+$B$55-D58</f>
        <v>24996</v>
      </c>
      <c r="G58">
        <f>+H57</f>
        <v>12500</v>
      </c>
      <c r="H58">
        <f>TRUNC(G58/2)</f>
        <v>6250</v>
      </c>
      <c r="I58">
        <f>MOD(G58,2)</f>
        <v>0</v>
      </c>
      <c r="J58">
        <f>+J57*J57</f>
        <v>1.0000400006000043</v>
      </c>
      <c r="K58">
        <f t="shared" ref="K58:K71" si="36">IF(I58=1,+K57*J57,K57)</f>
        <v>1</v>
      </c>
      <c r="M58">
        <f t="shared" si="34"/>
        <v>1</v>
      </c>
    </row>
    <row r="59" spans="1:14" x14ac:dyDescent="0.25">
      <c r="A59">
        <v>3</v>
      </c>
      <c r="B59">
        <v>1.0000100000000001</v>
      </c>
      <c r="D59">
        <f t="shared" ref="D59:D71" si="37">+D58*2</f>
        <v>8</v>
      </c>
      <c r="E59">
        <f t="shared" ref="E59:E71" si="38">POWER(B59,D59)</f>
        <v>1.0000800028000567</v>
      </c>
      <c r="F59">
        <f t="shared" si="35"/>
        <v>24992</v>
      </c>
      <c r="G59">
        <f t="shared" ref="G59:G71" si="39">+H58</f>
        <v>6250</v>
      </c>
      <c r="H59">
        <f t="shared" ref="H59:H71" si="40">TRUNC(G59/2)</f>
        <v>3125</v>
      </c>
      <c r="I59">
        <f t="shared" ref="I59:I71" si="41">MOD(G59,2)</f>
        <v>0</v>
      </c>
      <c r="J59">
        <f t="shared" ref="J59:J70" si="42">+J58*J58</f>
        <v>1.0000800028000567</v>
      </c>
      <c r="K59">
        <f t="shared" si="36"/>
        <v>1</v>
      </c>
      <c r="M59">
        <f t="shared" si="34"/>
        <v>1</v>
      </c>
    </row>
    <row r="60" spans="1:14" x14ac:dyDescent="0.25">
      <c r="A60">
        <v>4</v>
      </c>
      <c r="B60">
        <v>1.0000100000000001</v>
      </c>
      <c r="D60">
        <f t="shared" si="37"/>
        <v>16</v>
      </c>
      <c r="E60">
        <f t="shared" si="38"/>
        <v>1.0001600120005614</v>
      </c>
      <c r="F60">
        <f t="shared" si="35"/>
        <v>24984</v>
      </c>
      <c r="G60">
        <f t="shared" si="39"/>
        <v>3125</v>
      </c>
      <c r="H60">
        <f t="shared" si="40"/>
        <v>1562</v>
      </c>
      <c r="I60">
        <f t="shared" si="41"/>
        <v>1</v>
      </c>
      <c r="J60">
        <f t="shared" si="42"/>
        <v>1.0001600120005614</v>
      </c>
      <c r="K60">
        <f t="shared" si="36"/>
        <v>1.0000800028000567</v>
      </c>
      <c r="M60">
        <f t="shared" si="34"/>
        <v>2</v>
      </c>
    </row>
    <row r="61" spans="1:14" x14ac:dyDescent="0.25">
      <c r="A61">
        <v>5</v>
      </c>
      <c r="B61">
        <v>1.0000100000000001</v>
      </c>
      <c r="D61">
        <f t="shared" si="37"/>
        <v>32</v>
      </c>
      <c r="E61">
        <f t="shared" si="38"/>
        <v>1.0003200496049631</v>
      </c>
      <c r="F61">
        <f t="shared" si="35"/>
        <v>24968</v>
      </c>
      <c r="G61">
        <f t="shared" si="39"/>
        <v>1562</v>
      </c>
      <c r="H61">
        <f t="shared" si="40"/>
        <v>781</v>
      </c>
      <c r="I61">
        <f t="shared" si="41"/>
        <v>0</v>
      </c>
      <c r="J61">
        <f t="shared" si="42"/>
        <v>1.0003200496049631</v>
      </c>
      <c r="K61">
        <f t="shared" si="36"/>
        <v>1.0000800028000567</v>
      </c>
      <c r="M61">
        <f t="shared" si="34"/>
        <v>2</v>
      </c>
    </row>
    <row r="62" spans="1:14" x14ac:dyDescent="0.25">
      <c r="A62">
        <v>6</v>
      </c>
      <c r="B62">
        <v>1.0000100000000001</v>
      </c>
      <c r="D62">
        <f t="shared" si="37"/>
        <v>64</v>
      </c>
      <c r="E62">
        <f t="shared" si="38"/>
        <v>1.0006402016416758</v>
      </c>
      <c r="F62">
        <f t="shared" si="35"/>
        <v>24936</v>
      </c>
      <c r="G62">
        <f t="shared" si="39"/>
        <v>781</v>
      </c>
      <c r="H62">
        <f t="shared" si="40"/>
        <v>390</v>
      </c>
      <c r="I62">
        <f t="shared" si="41"/>
        <v>1</v>
      </c>
      <c r="J62">
        <f t="shared" si="42"/>
        <v>1.0006402016416758</v>
      </c>
      <c r="K62">
        <f t="shared" si="36"/>
        <v>1.0004000780098843</v>
      </c>
      <c r="M62">
        <f t="shared" si="34"/>
        <v>3</v>
      </c>
    </row>
    <row r="63" spans="1:14" x14ac:dyDescent="0.25">
      <c r="A63">
        <v>4</v>
      </c>
      <c r="B63">
        <v>1.0000100000000001</v>
      </c>
      <c r="D63">
        <f t="shared" si="37"/>
        <v>128</v>
      </c>
      <c r="E63">
        <f t="shared" si="38"/>
        <v>1.0012808131414936</v>
      </c>
      <c r="F63">
        <f t="shared" si="35"/>
        <v>24872</v>
      </c>
      <c r="G63">
        <f t="shared" si="39"/>
        <v>390</v>
      </c>
      <c r="H63">
        <f t="shared" si="40"/>
        <v>195</v>
      </c>
      <c r="I63">
        <f t="shared" si="41"/>
        <v>0</v>
      </c>
      <c r="J63">
        <f t="shared" si="42"/>
        <v>1.0012808131414936</v>
      </c>
      <c r="K63">
        <f t="shared" si="36"/>
        <v>1.0004000780098843</v>
      </c>
      <c r="M63">
        <f t="shared" si="34"/>
        <v>3</v>
      </c>
    </row>
    <row r="64" spans="1:14" x14ac:dyDescent="0.25">
      <c r="A64">
        <v>8</v>
      </c>
      <c r="B64">
        <v>1.0000100000000001</v>
      </c>
      <c r="D64">
        <f t="shared" si="37"/>
        <v>256</v>
      </c>
      <c r="E64">
        <f t="shared" si="38"/>
        <v>1.0025632667652906</v>
      </c>
      <c r="F64">
        <f t="shared" si="35"/>
        <v>24744</v>
      </c>
      <c r="G64">
        <f t="shared" si="39"/>
        <v>195</v>
      </c>
      <c r="H64">
        <f t="shared" si="40"/>
        <v>97</v>
      </c>
      <c r="I64">
        <f t="shared" si="41"/>
        <v>1</v>
      </c>
      <c r="J64">
        <f t="shared" si="42"/>
        <v>1.0025632667652906</v>
      </c>
      <c r="K64">
        <f t="shared" si="36"/>
        <v>1.0016814035765507</v>
      </c>
      <c r="M64">
        <f t="shared" si="34"/>
        <v>4</v>
      </c>
    </row>
    <row r="65" spans="1:17" x14ac:dyDescent="0.25">
      <c r="A65">
        <v>9</v>
      </c>
      <c r="B65">
        <v>1.0000100000000001</v>
      </c>
      <c r="D65">
        <f t="shared" si="37"/>
        <v>512</v>
      </c>
      <c r="E65">
        <f t="shared" si="38"/>
        <v>1.0051331038670912</v>
      </c>
      <c r="F65">
        <f t="shared" si="35"/>
        <v>24488</v>
      </c>
      <c r="G65">
        <f t="shared" si="39"/>
        <v>97</v>
      </c>
      <c r="H65">
        <f t="shared" si="40"/>
        <v>48</v>
      </c>
      <c r="I65">
        <f t="shared" si="41"/>
        <v>1</v>
      </c>
      <c r="J65">
        <f t="shared" si="42"/>
        <v>1.0051331038670912</v>
      </c>
      <c r="K65">
        <f t="shared" si="36"/>
        <v>1.0042489802277481</v>
      </c>
      <c r="M65">
        <f t="shared" si="34"/>
        <v>5</v>
      </c>
    </row>
    <row r="66" spans="1:17" x14ac:dyDescent="0.25">
      <c r="A66">
        <v>10</v>
      </c>
      <c r="B66">
        <v>1.0000100000000001</v>
      </c>
      <c r="D66">
        <f t="shared" si="37"/>
        <v>1024</v>
      </c>
      <c r="E66">
        <f t="shared" si="38"/>
        <v>1.0102925564894927</v>
      </c>
      <c r="F66">
        <f t="shared" si="35"/>
        <v>23976</v>
      </c>
      <c r="G66">
        <f t="shared" si="39"/>
        <v>48</v>
      </c>
      <c r="H66">
        <f t="shared" si="40"/>
        <v>24</v>
      </c>
      <c r="I66">
        <f t="shared" si="41"/>
        <v>0</v>
      </c>
      <c r="J66">
        <f t="shared" si="42"/>
        <v>1.0102925564894927</v>
      </c>
      <c r="K66">
        <f t="shared" si="36"/>
        <v>1.0042489802277481</v>
      </c>
      <c r="M66">
        <f t="shared" si="34"/>
        <v>5</v>
      </c>
    </row>
    <row r="67" spans="1:17" x14ac:dyDescent="0.25">
      <c r="A67">
        <v>11</v>
      </c>
      <c r="B67">
        <v>1.0000100000000001</v>
      </c>
      <c r="D67">
        <f t="shared" si="37"/>
        <v>2048</v>
      </c>
      <c r="E67">
        <f t="shared" si="38"/>
        <v>1.0206910496980748</v>
      </c>
      <c r="F67">
        <f t="shared" si="35"/>
        <v>22952</v>
      </c>
      <c r="G67">
        <f t="shared" si="39"/>
        <v>24</v>
      </c>
      <c r="H67">
        <f t="shared" si="40"/>
        <v>12</v>
      </c>
      <c r="I67">
        <f t="shared" si="41"/>
        <v>0</v>
      </c>
      <c r="J67">
        <f t="shared" si="42"/>
        <v>1.0206910496980748</v>
      </c>
      <c r="K67">
        <f t="shared" si="36"/>
        <v>1.0042489802277481</v>
      </c>
      <c r="M67">
        <f t="shared" si="34"/>
        <v>5</v>
      </c>
    </row>
    <row r="68" spans="1:17" x14ac:dyDescent="0.25">
      <c r="A68">
        <v>12</v>
      </c>
      <c r="B68">
        <v>1.0000100000000001</v>
      </c>
      <c r="D68">
        <f t="shared" si="37"/>
        <v>4096</v>
      </c>
      <c r="E68">
        <f t="shared" si="38"/>
        <v>1.0418102189337577</v>
      </c>
      <c r="F68">
        <f t="shared" si="35"/>
        <v>20904</v>
      </c>
      <c r="G68">
        <f t="shared" si="39"/>
        <v>12</v>
      </c>
      <c r="H68">
        <f t="shared" si="40"/>
        <v>6</v>
      </c>
      <c r="I68">
        <f t="shared" si="41"/>
        <v>0</v>
      </c>
      <c r="J68">
        <f t="shared" si="42"/>
        <v>1.0418102189337577</v>
      </c>
      <c r="K68">
        <f t="shared" si="36"/>
        <v>1.0042489802277481</v>
      </c>
      <c r="M68">
        <f t="shared" si="34"/>
        <v>5</v>
      </c>
    </row>
    <row r="69" spans="1:17" x14ac:dyDescent="0.25">
      <c r="A69">
        <v>13</v>
      </c>
      <c r="B69">
        <v>1.0000100000000001</v>
      </c>
      <c r="D69">
        <f t="shared" si="37"/>
        <v>8192</v>
      </c>
      <c r="E69">
        <f t="shared" si="38"/>
        <v>1.0853685322748041</v>
      </c>
      <c r="F69">
        <f t="shared" si="35"/>
        <v>16808</v>
      </c>
      <c r="G69">
        <f t="shared" si="39"/>
        <v>6</v>
      </c>
      <c r="H69">
        <f t="shared" si="40"/>
        <v>3</v>
      </c>
      <c r="I69">
        <f t="shared" si="41"/>
        <v>0</v>
      </c>
      <c r="J69">
        <f t="shared" si="42"/>
        <v>1.0853685322748041</v>
      </c>
      <c r="K69">
        <f t="shared" si="36"/>
        <v>1.0042489802277481</v>
      </c>
      <c r="M69">
        <f t="shared" si="34"/>
        <v>5</v>
      </c>
    </row>
    <row r="70" spans="1:17" x14ac:dyDescent="0.25">
      <c r="A70">
        <v>14</v>
      </c>
      <c r="B70">
        <v>1.0000100000000001</v>
      </c>
      <c r="D70">
        <f t="shared" si="37"/>
        <v>16384</v>
      </c>
      <c r="E70">
        <f t="shared" si="38"/>
        <v>1.1780248508523625</v>
      </c>
      <c r="F70">
        <f t="shared" si="35"/>
        <v>8616</v>
      </c>
      <c r="G70">
        <f t="shared" si="39"/>
        <v>3</v>
      </c>
      <c r="H70">
        <f t="shared" si="40"/>
        <v>1</v>
      </c>
      <c r="I70">
        <f t="shared" si="41"/>
        <v>1</v>
      </c>
      <c r="J70">
        <f t="shared" si="42"/>
        <v>1.1780248508523625</v>
      </c>
      <c r="K70">
        <f t="shared" si="36"/>
        <v>1.0899802417082598</v>
      </c>
      <c r="M70">
        <f t="shared" si="34"/>
        <v>6</v>
      </c>
    </row>
    <row r="71" spans="1:17" x14ac:dyDescent="0.25">
      <c r="A71">
        <v>15</v>
      </c>
      <c r="B71">
        <v>1.0000100000000001</v>
      </c>
      <c r="D71">
        <f t="shared" si="37"/>
        <v>32768</v>
      </c>
      <c r="E71">
        <f t="shared" si="38"/>
        <v>1.3877425492257309</v>
      </c>
      <c r="F71">
        <f t="shared" si="35"/>
        <v>-7768</v>
      </c>
      <c r="G71">
        <f t="shared" si="39"/>
        <v>1</v>
      </c>
      <c r="H71">
        <f t="shared" si="40"/>
        <v>0</v>
      </c>
      <c r="I71">
        <f t="shared" si="41"/>
        <v>1</v>
      </c>
      <c r="J71" t="s">
        <v>86</v>
      </c>
      <c r="K71">
        <f t="shared" si="36"/>
        <v>1.2840238116703948</v>
      </c>
      <c r="L71">
        <f>+K70*J70</f>
        <v>1.2840238116703948</v>
      </c>
      <c r="M71">
        <f>+M70+A71</f>
        <v>21</v>
      </c>
      <c r="O71" t="s">
        <v>88</v>
      </c>
      <c r="P71" t="s">
        <v>87</v>
      </c>
      <c r="Q71">
        <v>22</v>
      </c>
    </row>
    <row r="72" spans="1:17" x14ac:dyDescent="0.25">
      <c r="O72" t="s">
        <v>89</v>
      </c>
      <c r="P72" t="s">
        <v>90</v>
      </c>
      <c r="Q72">
        <v>23</v>
      </c>
    </row>
    <row r="74" spans="1:17" x14ac:dyDescent="0.25">
      <c r="B74" t="s">
        <v>91</v>
      </c>
      <c r="C74">
        <v>1.0000009999999999</v>
      </c>
      <c r="D74">
        <f>POWER(C74,B75)</f>
        <v>2.7182804691564275</v>
      </c>
    </row>
    <row r="75" spans="1:17" x14ac:dyDescent="0.25">
      <c r="B75">
        <v>1000000</v>
      </c>
      <c r="D75" t="s">
        <v>79</v>
      </c>
      <c r="F75" t="s">
        <v>79</v>
      </c>
      <c r="J75" t="s">
        <v>46</v>
      </c>
    </row>
    <row r="76" spans="1:17" x14ac:dyDescent="0.25">
      <c r="D76" t="s">
        <v>80</v>
      </c>
      <c r="F76" t="s">
        <v>51</v>
      </c>
      <c r="G76" t="s">
        <v>39</v>
      </c>
      <c r="H76" t="s">
        <v>72</v>
      </c>
      <c r="I76" t="s">
        <v>73</v>
      </c>
      <c r="J76">
        <f>+B77</f>
        <v>1.0000009999999999</v>
      </c>
      <c r="K76">
        <v>1</v>
      </c>
      <c r="M76">
        <f t="shared" ref="M76:M92" si="43">IF(I76=0,M75,M75+1)</f>
        <v>1</v>
      </c>
    </row>
    <row r="77" spans="1:17" x14ac:dyDescent="0.25">
      <c r="A77">
        <v>1</v>
      </c>
      <c r="B77">
        <f>+C74</f>
        <v>1.0000009999999999</v>
      </c>
      <c r="D77" s="9">
        <v>2</v>
      </c>
      <c r="E77">
        <f>POWER(B77,D77)</f>
        <v>1.0000020000009999</v>
      </c>
      <c r="F77">
        <f t="shared" ref="F77:F92" si="44">+$B$32-D77</f>
        <v>99998</v>
      </c>
      <c r="G77">
        <f>+B75</f>
        <v>1000000</v>
      </c>
      <c r="H77">
        <f>TRUNC(G77/2)</f>
        <v>500000</v>
      </c>
      <c r="I77">
        <f>MOD(G77,2)</f>
        <v>0</v>
      </c>
      <c r="J77">
        <f>+B77*B77</f>
        <v>1.0000020000009999</v>
      </c>
      <c r="K77">
        <f>IF(I77=1,+K76*J76,K76)</f>
        <v>1</v>
      </c>
      <c r="M77">
        <f t="shared" si="43"/>
        <v>1</v>
      </c>
    </row>
    <row r="78" spans="1:17" x14ac:dyDescent="0.25">
      <c r="A78">
        <f>1+A77</f>
        <v>2</v>
      </c>
      <c r="B78">
        <f>+B77</f>
        <v>1.0000009999999999</v>
      </c>
      <c r="D78" s="9">
        <f>+D77*2</f>
        <v>4</v>
      </c>
      <c r="E78">
        <f>POWER(B78,D78)</f>
        <v>1.0000040000059998</v>
      </c>
      <c r="F78">
        <f t="shared" si="44"/>
        <v>99996</v>
      </c>
      <c r="G78">
        <f>+H77</f>
        <v>500000</v>
      </c>
      <c r="H78">
        <f>TRUNC(G78/2)</f>
        <v>250000</v>
      </c>
      <c r="I78">
        <f>MOD(G78,2)</f>
        <v>0</v>
      </c>
      <c r="J78">
        <f>+J77*J77</f>
        <v>1.0000040000059998</v>
      </c>
      <c r="K78">
        <f t="shared" ref="K78:K92" si="45">IF(I78=1,+K77*J77,K77)</f>
        <v>1</v>
      </c>
      <c r="M78">
        <f t="shared" si="43"/>
        <v>1</v>
      </c>
    </row>
    <row r="79" spans="1:17" x14ac:dyDescent="0.25">
      <c r="A79">
        <f t="shared" ref="A79:A96" si="46">1+A78</f>
        <v>3</v>
      </c>
      <c r="B79">
        <f t="shared" ref="B79:B92" si="47">+B78</f>
        <v>1.0000009999999999</v>
      </c>
      <c r="D79" s="9">
        <f t="shared" ref="D79:D96" si="48">+D78*2</f>
        <v>8</v>
      </c>
      <c r="E79">
        <f t="shared" ref="E79:E92" si="49">POWER(B79,D79)</f>
        <v>1.0000080000279996</v>
      </c>
      <c r="F79">
        <f t="shared" si="44"/>
        <v>99992</v>
      </c>
      <c r="G79">
        <f t="shared" ref="G79:G92" si="50">+H78</f>
        <v>250000</v>
      </c>
      <c r="H79">
        <f t="shared" ref="H79:H92" si="51">TRUNC(G79/2)</f>
        <v>125000</v>
      </c>
      <c r="I79">
        <f t="shared" ref="I79:I92" si="52">MOD(G79,2)</f>
        <v>0</v>
      </c>
      <c r="J79">
        <f t="shared" ref="J79:J96" si="53">+J78*J78</f>
        <v>1.0000080000279996</v>
      </c>
      <c r="K79">
        <f t="shared" si="45"/>
        <v>1</v>
      </c>
      <c r="M79">
        <f t="shared" si="43"/>
        <v>1</v>
      </c>
    </row>
    <row r="80" spans="1:17" x14ac:dyDescent="0.25">
      <c r="A80">
        <f t="shared" si="46"/>
        <v>4</v>
      </c>
      <c r="B80">
        <f t="shared" si="47"/>
        <v>1.0000009999999999</v>
      </c>
      <c r="D80" s="9">
        <f t="shared" si="48"/>
        <v>16</v>
      </c>
      <c r="E80">
        <f t="shared" si="49"/>
        <v>1.0000160001199996</v>
      </c>
      <c r="F80">
        <f t="shared" si="44"/>
        <v>99984</v>
      </c>
      <c r="G80">
        <f t="shared" si="50"/>
        <v>125000</v>
      </c>
      <c r="H80">
        <f t="shared" si="51"/>
        <v>62500</v>
      </c>
      <c r="I80">
        <f t="shared" si="52"/>
        <v>0</v>
      </c>
      <c r="J80">
        <f t="shared" si="53"/>
        <v>1.0000160001199996</v>
      </c>
      <c r="K80">
        <f t="shared" si="45"/>
        <v>1</v>
      </c>
      <c r="M80">
        <f t="shared" si="43"/>
        <v>1</v>
      </c>
    </row>
    <row r="81" spans="1:14" x14ac:dyDescent="0.25">
      <c r="A81">
        <f t="shared" si="46"/>
        <v>5</v>
      </c>
      <c r="B81">
        <f t="shared" si="47"/>
        <v>1.0000009999999999</v>
      </c>
      <c r="D81" s="9">
        <f t="shared" si="48"/>
        <v>32</v>
      </c>
      <c r="E81">
        <f t="shared" si="49"/>
        <v>1.000032000496003</v>
      </c>
      <c r="F81">
        <f t="shared" si="44"/>
        <v>99968</v>
      </c>
      <c r="G81">
        <f t="shared" si="50"/>
        <v>62500</v>
      </c>
      <c r="H81">
        <f t="shared" si="51"/>
        <v>31250</v>
      </c>
      <c r="I81">
        <f t="shared" si="52"/>
        <v>0</v>
      </c>
      <c r="J81">
        <f t="shared" si="53"/>
        <v>1.000032000496003</v>
      </c>
      <c r="K81">
        <f t="shared" si="45"/>
        <v>1</v>
      </c>
      <c r="M81">
        <f t="shared" si="43"/>
        <v>1</v>
      </c>
    </row>
    <row r="82" spans="1:14" x14ac:dyDescent="0.25">
      <c r="A82">
        <f t="shared" si="46"/>
        <v>6</v>
      </c>
      <c r="B82">
        <f t="shared" si="47"/>
        <v>1.0000009999999999</v>
      </c>
      <c r="D82" s="9">
        <f t="shared" si="48"/>
        <v>64</v>
      </c>
      <c r="E82">
        <f t="shared" si="49"/>
        <v>1.0000640020160378</v>
      </c>
      <c r="F82">
        <f t="shared" si="44"/>
        <v>99936</v>
      </c>
      <c r="G82">
        <f t="shared" si="50"/>
        <v>31250</v>
      </c>
      <c r="H82">
        <f t="shared" si="51"/>
        <v>15625</v>
      </c>
      <c r="I82">
        <f t="shared" si="52"/>
        <v>0</v>
      </c>
      <c r="J82">
        <f t="shared" si="53"/>
        <v>1.0000640020160378</v>
      </c>
      <c r="K82">
        <f t="shared" si="45"/>
        <v>1</v>
      </c>
      <c r="M82">
        <f t="shared" si="43"/>
        <v>1</v>
      </c>
    </row>
    <row r="83" spans="1:14" x14ac:dyDescent="0.25">
      <c r="A83">
        <f t="shared" si="46"/>
        <v>7</v>
      </c>
      <c r="B83">
        <f t="shared" si="47"/>
        <v>1.0000009999999999</v>
      </c>
      <c r="D83" s="9">
        <f t="shared" si="48"/>
        <v>128</v>
      </c>
      <c r="E83">
        <f t="shared" si="49"/>
        <v>1.0001280081283337</v>
      </c>
      <c r="F83">
        <f t="shared" si="44"/>
        <v>99872</v>
      </c>
      <c r="G83">
        <f t="shared" si="50"/>
        <v>15625</v>
      </c>
      <c r="H83">
        <f t="shared" si="51"/>
        <v>7812</v>
      </c>
      <c r="I83">
        <f t="shared" si="52"/>
        <v>1</v>
      </c>
      <c r="J83">
        <f t="shared" si="53"/>
        <v>1.0001280081283337</v>
      </c>
      <c r="K83">
        <f t="shared" si="45"/>
        <v>1.0000640020160378</v>
      </c>
      <c r="M83">
        <f t="shared" si="43"/>
        <v>2</v>
      </c>
    </row>
    <row r="84" spans="1:14" x14ac:dyDescent="0.25">
      <c r="A84">
        <f t="shared" si="46"/>
        <v>8</v>
      </c>
      <c r="B84">
        <f t="shared" si="47"/>
        <v>1.0000009999999999</v>
      </c>
      <c r="D84" s="9">
        <f t="shared" si="48"/>
        <v>256</v>
      </c>
      <c r="E84">
        <f t="shared" si="49"/>
        <v>1.0002560326427483</v>
      </c>
      <c r="F84">
        <f t="shared" si="44"/>
        <v>99744</v>
      </c>
      <c r="G84">
        <f t="shared" si="50"/>
        <v>7812</v>
      </c>
      <c r="H84">
        <f t="shared" si="51"/>
        <v>3906</v>
      </c>
      <c r="I84">
        <f t="shared" si="52"/>
        <v>0</v>
      </c>
      <c r="J84">
        <f t="shared" si="53"/>
        <v>1.0002560326427483</v>
      </c>
      <c r="K84">
        <f t="shared" si="45"/>
        <v>1.0000640020160378</v>
      </c>
      <c r="M84">
        <f t="shared" si="43"/>
        <v>2</v>
      </c>
    </row>
    <row r="85" spans="1:14" x14ac:dyDescent="0.25">
      <c r="A85">
        <f t="shared" si="46"/>
        <v>9</v>
      </c>
      <c r="B85">
        <f t="shared" si="47"/>
        <v>1.0000009999999999</v>
      </c>
      <c r="D85" s="9">
        <f t="shared" si="48"/>
        <v>512</v>
      </c>
      <c r="E85">
        <f t="shared" si="49"/>
        <v>1.0005121308382108</v>
      </c>
      <c r="F85">
        <f t="shared" si="44"/>
        <v>99488</v>
      </c>
      <c r="G85">
        <f t="shared" si="50"/>
        <v>3906</v>
      </c>
      <c r="H85">
        <f t="shared" si="51"/>
        <v>1953</v>
      </c>
      <c r="I85">
        <f t="shared" si="52"/>
        <v>0</v>
      </c>
      <c r="J85">
        <f t="shared" si="53"/>
        <v>1.0005121308382108</v>
      </c>
      <c r="K85">
        <f t="shared" si="45"/>
        <v>1.0000640020160378</v>
      </c>
      <c r="M85">
        <f t="shared" si="43"/>
        <v>2</v>
      </c>
    </row>
    <row r="86" spans="1:14" x14ac:dyDescent="0.25">
      <c r="A86">
        <f t="shared" si="46"/>
        <v>10</v>
      </c>
      <c r="B86">
        <f t="shared" si="47"/>
        <v>1.0000009999999999</v>
      </c>
      <c r="D86" s="9">
        <f t="shared" si="48"/>
        <v>1024</v>
      </c>
      <c r="E86">
        <f t="shared" si="49"/>
        <v>1.0010245239544171</v>
      </c>
      <c r="F86">
        <f t="shared" si="44"/>
        <v>98976</v>
      </c>
      <c r="G86">
        <f t="shared" si="50"/>
        <v>1953</v>
      </c>
      <c r="H86">
        <f t="shared" si="51"/>
        <v>976</v>
      </c>
      <c r="I86">
        <f t="shared" si="52"/>
        <v>1</v>
      </c>
      <c r="J86">
        <f t="shared" si="53"/>
        <v>1.0010245239544171</v>
      </c>
      <c r="K86">
        <f t="shared" si="45"/>
        <v>1.0005761656316547</v>
      </c>
      <c r="M86">
        <f t="shared" si="43"/>
        <v>3</v>
      </c>
    </row>
    <row r="87" spans="1:14" x14ac:dyDescent="0.25">
      <c r="A87">
        <f t="shared" si="46"/>
        <v>11</v>
      </c>
      <c r="B87">
        <f t="shared" si="47"/>
        <v>1.0000009999999999</v>
      </c>
      <c r="D87" s="9">
        <f t="shared" si="48"/>
        <v>2048</v>
      </c>
      <c r="E87">
        <f t="shared" si="49"/>
        <v>1.0020500975581674</v>
      </c>
      <c r="F87">
        <f t="shared" si="44"/>
        <v>97952</v>
      </c>
      <c r="G87">
        <f t="shared" si="50"/>
        <v>976</v>
      </c>
      <c r="H87">
        <f t="shared" si="51"/>
        <v>488</v>
      </c>
      <c r="I87">
        <f t="shared" si="52"/>
        <v>0</v>
      </c>
      <c r="J87">
        <f t="shared" si="53"/>
        <v>1.0020500975581674</v>
      </c>
      <c r="K87">
        <f t="shared" si="45"/>
        <v>1.0005761656316547</v>
      </c>
      <c r="M87">
        <f t="shared" si="43"/>
        <v>3</v>
      </c>
    </row>
    <row r="88" spans="1:14" x14ac:dyDescent="0.25">
      <c r="A88">
        <f t="shared" si="46"/>
        <v>12</v>
      </c>
      <c r="B88">
        <f t="shared" si="47"/>
        <v>1.0000009999999999</v>
      </c>
      <c r="D88" s="9">
        <f t="shared" si="48"/>
        <v>4096</v>
      </c>
      <c r="E88">
        <f t="shared" si="49"/>
        <v>1.0041043980163329</v>
      </c>
      <c r="F88">
        <f t="shared" si="44"/>
        <v>95904</v>
      </c>
      <c r="G88">
        <f t="shared" si="50"/>
        <v>488</v>
      </c>
      <c r="H88">
        <f t="shared" si="51"/>
        <v>244</v>
      </c>
      <c r="I88">
        <f t="shared" si="52"/>
        <v>0</v>
      </c>
      <c r="J88">
        <f t="shared" si="53"/>
        <v>1.0041043980163329</v>
      </c>
      <c r="K88">
        <f t="shared" si="45"/>
        <v>1.0005761656316547</v>
      </c>
      <c r="M88">
        <f t="shared" si="43"/>
        <v>3</v>
      </c>
    </row>
    <row r="89" spans="1:14" x14ac:dyDescent="0.25">
      <c r="A89">
        <f t="shared" si="46"/>
        <v>13</v>
      </c>
      <c r="B89">
        <f t="shared" si="47"/>
        <v>1.0000009999999999</v>
      </c>
      <c r="D89" s="9">
        <f t="shared" si="48"/>
        <v>8192</v>
      </c>
      <c r="E89">
        <f t="shared" si="49"/>
        <v>1.0082256421157423</v>
      </c>
      <c r="F89">
        <f t="shared" si="44"/>
        <v>91808</v>
      </c>
      <c r="G89">
        <f t="shared" si="50"/>
        <v>244</v>
      </c>
      <c r="H89">
        <f t="shared" si="51"/>
        <v>122</v>
      </c>
      <c r="I89">
        <f t="shared" si="52"/>
        <v>0</v>
      </c>
      <c r="J89">
        <f t="shared" si="53"/>
        <v>1.0082256421157423</v>
      </c>
      <c r="K89">
        <f t="shared" si="45"/>
        <v>1.0005761656316547</v>
      </c>
      <c r="M89">
        <f t="shared" si="43"/>
        <v>3</v>
      </c>
    </row>
    <row r="90" spans="1:14" x14ac:dyDescent="0.25">
      <c r="A90">
        <f t="shared" si="46"/>
        <v>14</v>
      </c>
      <c r="B90">
        <f t="shared" si="47"/>
        <v>1.0000009999999999</v>
      </c>
      <c r="D90" s="9">
        <f t="shared" si="48"/>
        <v>16384</v>
      </c>
      <c r="E90">
        <f t="shared" si="49"/>
        <v>1.0165189454197008</v>
      </c>
      <c r="F90">
        <f t="shared" si="44"/>
        <v>83616</v>
      </c>
      <c r="G90">
        <f t="shared" si="50"/>
        <v>122</v>
      </c>
      <c r="H90">
        <f t="shared" si="51"/>
        <v>61</v>
      </c>
      <c r="I90">
        <f t="shared" si="52"/>
        <v>0</v>
      </c>
      <c r="J90">
        <f t="shared" si="53"/>
        <v>1.0165189454197008</v>
      </c>
      <c r="K90">
        <f t="shared" si="45"/>
        <v>1.0005761656316547</v>
      </c>
      <c r="M90">
        <f t="shared" si="43"/>
        <v>3</v>
      </c>
    </row>
    <row r="91" spans="1:14" x14ac:dyDescent="0.25">
      <c r="A91">
        <f t="shared" si="46"/>
        <v>15</v>
      </c>
      <c r="B91">
        <f t="shared" si="47"/>
        <v>1.0000009999999999</v>
      </c>
      <c r="D91" s="9">
        <f t="shared" si="48"/>
        <v>32768</v>
      </c>
      <c r="E91">
        <f t="shared" si="49"/>
        <v>1.0333107663971806</v>
      </c>
      <c r="F91">
        <f t="shared" si="44"/>
        <v>67232</v>
      </c>
      <c r="G91">
        <f t="shared" si="50"/>
        <v>61</v>
      </c>
      <c r="H91">
        <f t="shared" si="51"/>
        <v>30</v>
      </c>
      <c r="I91">
        <f t="shared" si="52"/>
        <v>1</v>
      </c>
      <c r="J91">
        <f t="shared" si="53"/>
        <v>1.0333107663971806</v>
      </c>
      <c r="K91">
        <f t="shared" si="45"/>
        <v>1.0171046286999776</v>
      </c>
      <c r="M91">
        <f t="shared" si="43"/>
        <v>4</v>
      </c>
    </row>
    <row r="92" spans="1:14" x14ac:dyDescent="0.25">
      <c r="A92">
        <f t="shared" si="46"/>
        <v>16</v>
      </c>
      <c r="B92">
        <f t="shared" si="47"/>
        <v>1.0000009999999999</v>
      </c>
      <c r="D92" s="9">
        <f t="shared" si="48"/>
        <v>65536</v>
      </c>
      <c r="E92">
        <f t="shared" si="49"/>
        <v>1.0677311399523286</v>
      </c>
      <c r="F92">
        <f t="shared" si="44"/>
        <v>34464</v>
      </c>
      <c r="G92">
        <f t="shared" si="50"/>
        <v>30</v>
      </c>
      <c r="H92">
        <f t="shared" si="51"/>
        <v>15</v>
      </c>
      <c r="I92">
        <f t="shared" si="52"/>
        <v>0</v>
      </c>
      <c r="J92">
        <f t="shared" si="53"/>
        <v>1.0677311399523286</v>
      </c>
      <c r="K92">
        <f t="shared" si="45"/>
        <v>1.0171046286999776</v>
      </c>
      <c r="M92">
        <f t="shared" si="43"/>
        <v>4</v>
      </c>
    </row>
    <row r="93" spans="1:14" x14ac:dyDescent="0.25">
      <c r="A93">
        <f t="shared" si="46"/>
        <v>17</v>
      </c>
      <c r="B93">
        <f t="shared" ref="B93:B96" si="54">+B92</f>
        <v>1.0000009999999999</v>
      </c>
      <c r="D93" s="9">
        <f t="shared" si="48"/>
        <v>131072</v>
      </c>
      <c r="E93">
        <f t="shared" ref="E93:E96" si="55">POWER(B93,D93)</f>
        <v>1.140049787223899</v>
      </c>
      <c r="F93">
        <f t="shared" ref="F93:F96" si="56">+$B$32-D93</f>
        <v>-31072</v>
      </c>
      <c r="G93">
        <f t="shared" ref="G93:G96" si="57">+H92</f>
        <v>15</v>
      </c>
      <c r="H93">
        <f t="shared" ref="H93:H96" si="58">TRUNC(G93/2)</f>
        <v>7</v>
      </c>
      <c r="I93">
        <f t="shared" ref="I93:I96" si="59">MOD(G93,2)</f>
        <v>1</v>
      </c>
      <c r="J93">
        <f t="shared" si="53"/>
        <v>1.140049787223899</v>
      </c>
      <c r="K93">
        <f t="shared" ref="K93:K96" si="60">IF(I93=1,+K92*J92,K92)</f>
        <v>1.0859942846526169</v>
      </c>
      <c r="M93">
        <f t="shared" ref="M93:M95" si="61">IF(I93=0,M92,M92+1)</f>
        <v>5</v>
      </c>
    </row>
    <row r="94" spans="1:14" x14ac:dyDescent="0.25">
      <c r="A94">
        <f t="shared" si="46"/>
        <v>18</v>
      </c>
      <c r="B94">
        <f t="shared" si="54"/>
        <v>1.0000009999999999</v>
      </c>
      <c r="D94" s="9">
        <f t="shared" si="48"/>
        <v>262144</v>
      </c>
      <c r="E94">
        <f t="shared" si="55"/>
        <v>1.2997135173492576</v>
      </c>
      <c r="F94">
        <f t="shared" si="56"/>
        <v>-162144</v>
      </c>
      <c r="G94">
        <f t="shared" si="57"/>
        <v>7</v>
      </c>
      <c r="H94">
        <f t="shared" si="58"/>
        <v>3</v>
      </c>
      <c r="I94">
        <f t="shared" si="59"/>
        <v>1</v>
      </c>
      <c r="J94">
        <f t="shared" si="53"/>
        <v>1.2997135173492576</v>
      </c>
      <c r="K94">
        <f t="shared" si="60"/>
        <v>1.2380875531445863</v>
      </c>
      <c r="M94">
        <f t="shared" si="61"/>
        <v>6</v>
      </c>
    </row>
    <row r="95" spans="1:14" x14ac:dyDescent="0.25">
      <c r="A95">
        <f t="shared" si="46"/>
        <v>19</v>
      </c>
      <c r="B95">
        <f t="shared" si="54"/>
        <v>1.0000009999999999</v>
      </c>
      <c r="D95" s="9">
        <f t="shared" si="48"/>
        <v>524288</v>
      </c>
      <c r="E95">
        <f t="shared" si="55"/>
        <v>1.6892552271803789</v>
      </c>
      <c r="F95">
        <f t="shared" si="56"/>
        <v>-424288</v>
      </c>
      <c r="G95">
        <f t="shared" si="57"/>
        <v>3</v>
      </c>
      <c r="H95">
        <f t="shared" si="58"/>
        <v>1</v>
      </c>
      <c r="I95">
        <f t="shared" si="59"/>
        <v>1</v>
      </c>
      <c r="J95">
        <f t="shared" si="53"/>
        <v>1.6892552271803789</v>
      </c>
      <c r="K95">
        <f t="shared" si="60"/>
        <v>1.609159128483886</v>
      </c>
      <c r="M95">
        <f t="shared" si="61"/>
        <v>7</v>
      </c>
    </row>
    <row r="96" spans="1:14" x14ac:dyDescent="0.25">
      <c r="A96">
        <f t="shared" si="46"/>
        <v>20</v>
      </c>
      <c r="B96">
        <f t="shared" si="54"/>
        <v>1.0000009999999999</v>
      </c>
      <c r="D96" s="9">
        <f t="shared" si="48"/>
        <v>1048576</v>
      </c>
      <c r="E96">
        <f t="shared" si="55"/>
        <v>2.8535832225562334</v>
      </c>
      <c r="F96">
        <f t="shared" si="56"/>
        <v>-948576</v>
      </c>
      <c r="G96">
        <f t="shared" si="57"/>
        <v>1</v>
      </c>
      <c r="H96">
        <f t="shared" si="58"/>
        <v>0</v>
      </c>
      <c r="I96">
        <f t="shared" si="59"/>
        <v>1</v>
      </c>
      <c r="J96">
        <f t="shared" si="53"/>
        <v>2.8535832225562334</v>
      </c>
      <c r="K96">
        <f t="shared" si="60"/>
        <v>2.7182804691564275</v>
      </c>
      <c r="L96">
        <f>+J95*K95</f>
        <v>2.7182804691564275</v>
      </c>
      <c r="N96">
        <f>+M95+A96</f>
        <v>27</v>
      </c>
    </row>
    <row r="97" spans="1:13" x14ac:dyDescent="0.25">
      <c r="D97" s="9"/>
    </row>
    <row r="98" spans="1:13" x14ac:dyDescent="0.25">
      <c r="D98" s="9"/>
    </row>
    <row r="99" spans="1:13" x14ac:dyDescent="0.25">
      <c r="D99" s="9"/>
    </row>
    <row r="100" spans="1:13" x14ac:dyDescent="0.25">
      <c r="B100" t="s">
        <v>92</v>
      </c>
      <c r="C100">
        <v>1.0000009999999999</v>
      </c>
      <c r="D100">
        <f>POWER(C100,B101)</f>
        <v>1.2840252561654386</v>
      </c>
    </row>
    <row r="101" spans="1:13" x14ac:dyDescent="0.25">
      <c r="B101">
        <v>250000</v>
      </c>
      <c r="D101" t="s">
        <v>79</v>
      </c>
      <c r="F101" t="s">
        <v>79</v>
      </c>
      <c r="J101" t="s">
        <v>46</v>
      </c>
    </row>
    <row r="102" spans="1:13" x14ac:dyDescent="0.25">
      <c r="D102" t="s">
        <v>80</v>
      </c>
      <c r="F102" t="s">
        <v>51</v>
      </c>
      <c r="G102" t="s">
        <v>39</v>
      </c>
      <c r="H102" t="s">
        <v>72</v>
      </c>
      <c r="I102" t="s">
        <v>73</v>
      </c>
      <c r="J102">
        <f>+B103</f>
        <v>1.0000009999999999</v>
      </c>
      <c r="K102">
        <v>1</v>
      </c>
      <c r="M102">
        <f t="shared" ref="M102:M119" si="62">IF(I102=0,M101,M101+1)</f>
        <v>1</v>
      </c>
    </row>
    <row r="103" spans="1:13" x14ac:dyDescent="0.25">
      <c r="A103">
        <v>1</v>
      </c>
      <c r="B103">
        <f>+C100</f>
        <v>1.0000009999999999</v>
      </c>
      <c r="D103" s="9">
        <v>2</v>
      </c>
      <c r="E103">
        <f>POWER(B103,D103)</f>
        <v>1.0000020000009999</v>
      </c>
      <c r="F103" s="9">
        <f>+$B$101-D103</f>
        <v>249998</v>
      </c>
      <c r="G103">
        <f>+B101</f>
        <v>250000</v>
      </c>
      <c r="H103">
        <f>TRUNC(G103/2)</f>
        <v>125000</v>
      </c>
      <c r="I103">
        <f>MOD(G103,2)</f>
        <v>0</v>
      </c>
      <c r="J103">
        <f>+B103*B103</f>
        <v>1.0000020000009999</v>
      </c>
      <c r="K103">
        <f>IF(I103=1,+K102*J102,K102)</f>
        <v>1</v>
      </c>
      <c r="M103">
        <f t="shared" si="62"/>
        <v>1</v>
      </c>
    </row>
    <row r="104" spans="1:13" x14ac:dyDescent="0.25">
      <c r="A104">
        <f>1+A103</f>
        <v>2</v>
      </c>
      <c r="B104">
        <f>+B103</f>
        <v>1.0000009999999999</v>
      </c>
      <c r="D104" s="9">
        <f>+D103*2</f>
        <v>4</v>
      </c>
      <c r="E104">
        <f>POWER(B104,D104)</f>
        <v>1.0000040000059998</v>
      </c>
      <c r="F104" s="9">
        <f t="shared" ref="F104:F119" si="63">+$B$101-D104</f>
        <v>249996</v>
      </c>
      <c r="G104">
        <f>+H103</f>
        <v>125000</v>
      </c>
      <c r="H104">
        <f>TRUNC(G104/2)</f>
        <v>62500</v>
      </c>
      <c r="I104">
        <f>MOD(G104,2)</f>
        <v>0</v>
      </c>
      <c r="J104">
        <f>+J103*J103</f>
        <v>1.0000040000059998</v>
      </c>
      <c r="K104">
        <f t="shared" ref="K104:K119" si="64">IF(I104=1,+K103*J103,K103)</f>
        <v>1</v>
      </c>
      <c r="M104">
        <f t="shared" si="62"/>
        <v>1</v>
      </c>
    </row>
    <row r="105" spans="1:13" x14ac:dyDescent="0.25">
      <c r="A105">
        <f t="shared" ref="A105:A119" si="65">1+A104</f>
        <v>3</v>
      </c>
      <c r="B105">
        <f t="shared" ref="B105:B119" si="66">+B104</f>
        <v>1.0000009999999999</v>
      </c>
      <c r="D105" s="9">
        <f t="shared" ref="D105:D120" si="67">+D104*2</f>
        <v>8</v>
      </c>
      <c r="E105">
        <f t="shared" ref="E105:E119" si="68">POWER(B105,D105)</f>
        <v>1.0000080000279996</v>
      </c>
      <c r="F105" s="9">
        <f t="shared" si="63"/>
        <v>249992</v>
      </c>
      <c r="G105">
        <f t="shared" ref="G105:G119" si="69">+H104</f>
        <v>62500</v>
      </c>
      <c r="H105">
        <f t="shared" ref="H105:H119" si="70">TRUNC(G105/2)</f>
        <v>31250</v>
      </c>
      <c r="I105">
        <f t="shared" ref="I105:I119" si="71">MOD(G105,2)</f>
        <v>0</v>
      </c>
      <c r="J105">
        <f t="shared" ref="J105:J120" si="72">+J104*J104</f>
        <v>1.0000080000279996</v>
      </c>
      <c r="K105">
        <f t="shared" si="64"/>
        <v>1</v>
      </c>
      <c r="M105">
        <f t="shared" si="62"/>
        <v>1</v>
      </c>
    </row>
    <row r="106" spans="1:13" x14ac:dyDescent="0.25">
      <c r="A106">
        <f t="shared" si="65"/>
        <v>4</v>
      </c>
      <c r="B106">
        <f t="shared" si="66"/>
        <v>1.0000009999999999</v>
      </c>
      <c r="D106" s="9">
        <f t="shared" si="67"/>
        <v>16</v>
      </c>
      <c r="E106">
        <f t="shared" si="68"/>
        <v>1.0000160001199996</v>
      </c>
      <c r="F106" s="9">
        <f t="shared" si="63"/>
        <v>249984</v>
      </c>
      <c r="G106">
        <f t="shared" si="69"/>
        <v>31250</v>
      </c>
      <c r="H106">
        <f t="shared" si="70"/>
        <v>15625</v>
      </c>
      <c r="I106">
        <f t="shared" si="71"/>
        <v>0</v>
      </c>
      <c r="J106">
        <f t="shared" si="72"/>
        <v>1.0000160001199996</v>
      </c>
      <c r="K106">
        <f t="shared" si="64"/>
        <v>1</v>
      </c>
      <c r="M106">
        <f t="shared" si="62"/>
        <v>1</v>
      </c>
    </row>
    <row r="107" spans="1:13" x14ac:dyDescent="0.25">
      <c r="A107">
        <f t="shared" si="65"/>
        <v>5</v>
      </c>
      <c r="B107">
        <f t="shared" si="66"/>
        <v>1.0000009999999999</v>
      </c>
      <c r="D107" s="9">
        <f t="shared" si="67"/>
        <v>32</v>
      </c>
      <c r="E107">
        <f t="shared" si="68"/>
        <v>1.000032000496003</v>
      </c>
      <c r="F107" s="9">
        <f t="shared" si="63"/>
        <v>249968</v>
      </c>
      <c r="G107">
        <f t="shared" si="69"/>
        <v>15625</v>
      </c>
      <c r="H107">
        <f t="shared" si="70"/>
        <v>7812</v>
      </c>
      <c r="I107">
        <f t="shared" si="71"/>
        <v>1</v>
      </c>
      <c r="J107">
        <f t="shared" si="72"/>
        <v>1.000032000496003</v>
      </c>
      <c r="K107">
        <f t="shared" si="64"/>
        <v>1.0000160001199996</v>
      </c>
      <c r="M107">
        <f t="shared" si="62"/>
        <v>2</v>
      </c>
    </row>
    <row r="108" spans="1:13" x14ac:dyDescent="0.25">
      <c r="A108">
        <f t="shared" si="65"/>
        <v>6</v>
      </c>
      <c r="B108">
        <f t="shared" si="66"/>
        <v>1.0000009999999999</v>
      </c>
      <c r="D108" s="9">
        <f t="shared" si="67"/>
        <v>64</v>
      </c>
      <c r="E108">
        <f t="shared" si="68"/>
        <v>1.0000640020160378</v>
      </c>
      <c r="F108" s="9">
        <f t="shared" si="63"/>
        <v>249936</v>
      </c>
      <c r="G108">
        <f t="shared" si="69"/>
        <v>7812</v>
      </c>
      <c r="H108">
        <f t="shared" si="70"/>
        <v>3906</v>
      </c>
      <c r="I108">
        <f t="shared" si="71"/>
        <v>0</v>
      </c>
      <c r="J108">
        <f t="shared" si="72"/>
        <v>1.0000640020160378</v>
      </c>
      <c r="K108">
        <f t="shared" si="64"/>
        <v>1.0000160001199996</v>
      </c>
      <c r="M108">
        <f t="shared" si="62"/>
        <v>2</v>
      </c>
    </row>
    <row r="109" spans="1:13" x14ac:dyDescent="0.25">
      <c r="A109">
        <f t="shared" si="65"/>
        <v>7</v>
      </c>
      <c r="B109">
        <f t="shared" si="66"/>
        <v>1.0000009999999999</v>
      </c>
      <c r="D109" s="9">
        <f t="shared" si="67"/>
        <v>128</v>
      </c>
      <c r="E109">
        <f t="shared" si="68"/>
        <v>1.0001280081283337</v>
      </c>
      <c r="F109" s="9">
        <f t="shared" si="63"/>
        <v>249872</v>
      </c>
      <c r="G109">
        <f t="shared" si="69"/>
        <v>3906</v>
      </c>
      <c r="H109">
        <f t="shared" si="70"/>
        <v>1953</v>
      </c>
      <c r="I109">
        <f t="shared" si="71"/>
        <v>0</v>
      </c>
      <c r="J109">
        <f t="shared" si="72"/>
        <v>1.0001280081283337</v>
      </c>
      <c r="K109">
        <f t="shared" si="64"/>
        <v>1.0000160001199996</v>
      </c>
      <c r="M109">
        <f t="shared" si="62"/>
        <v>2</v>
      </c>
    </row>
    <row r="110" spans="1:13" x14ac:dyDescent="0.25">
      <c r="A110">
        <f t="shared" si="65"/>
        <v>8</v>
      </c>
      <c r="B110">
        <f t="shared" si="66"/>
        <v>1.0000009999999999</v>
      </c>
      <c r="D110" s="9">
        <f t="shared" si="67"/>
        <v>256</v>
      </c>
      <c r="E110">
        <f t="shared" si="68"/>
        <v>1.0002560326427483</v>
      </c>
      <c r="F110" s="9">
        <f t="shared" si="63"/>
        <v>249744</v>
      </c>
      <c r="G110">
        <f t="shared" si="69"/>
        <v>1953</v>
      </c>
      <c r="H110">
        <f t="shared" si="70"/>
        <v>976</v>
      </c>
      <c r="I110">
        <f t="shared" si="71"/>
        <v>1</v>
      </c>
      <c r="J110">
        <f t="shared" si="72"/>
        <v>1.0002560326427483</v>
      </c>
      <c r="K110">
        <f t="shared" si="64"/>
        <v>1.0001440102964787</v>
      </c>
      <c r="M110">
        <f t="shared" si="62"/>
        <v>3</v>
      </c>
    </row>
    <row r="111" spans="1:13" x14ac:dyDescent="0.25">
      <c r="A111">
        <f t="shared" si="65"/>
        <v>9</v>
      </c>
      <c r="B111">
        <f t="shared" si="66"/>
        <v>1.0000009999999999</v>
      </c>
      <c r="D111" s="9">
        <f t="shared" si="67"/>
        <v>512</v>
      </c>
      <c r="E111">
        <f t="shared" si="68"/>
        <v>1.0005121308382108</v>
      </c>
      <c r="F111" s="9">
        <f t="shared" si="63"/>
        <v>249488</v>
      </c>
      <c r="G111">
        <f t="shared" si="69"/>
        <v>976</v>
      </c>
      <c r="H111">
        <f t="shared" si="70"/>
        <v>488</v>
      </c>
      <c r="I111">
        <f t="shared" si="71"/>
        <v>0</v>
      </c>
      <c r="J111">
        <f t="shared" si="72"/>
        <v>1.0005121308382108</v>
      </c>
      <c r="K111">
        <f t="shared" si="64"/>
        <v>1.0001440102964787</v>
      </c>
      <c r="M111">
        <f t="shared" si="62"/>
        <v>3</v>
      </c>
    </row>
    <row r="112" spans="1:13" x14ac:dyDescent="0.25">
      <c r="A112">
        <f t="shared" si="65"/>
        <v>10</v>
      </c>
      <c r="B112">
        <f t="shared" si="66"/>
        <v>1.0000009999999999</v>
      </c>
      <c r="D112" s="9">
        <f t="shared" si="67"/>
        <v>1024</v>
      </c>
      <c r="E112">
        <f t="shared" si="68"/>
        <v>1.0010245239544171</v>
      </c>
      <c r="F112" s="9">
        <f t="shared" si="63"/>
        <v>248976</v>
      </c>
      <c r="G112">
        <f t="shared" si="69"/>
        <v>488</v>
      </c>
      <c r="H112">
        <f t="shared" si="70"/>
        <v>244</v>
      </c>
      <c r="I112">
        <f t="shared" si="71"/>
        <v>0</v>
      </c>
      <c r="J112">
        <f t="shared" si="72"/>
        <v>1.0010245239544171</v>
      </c>
      <c r="K112">
        <f t="shared" si="64"/>
        <v>1.0001440102964787</v>
      </c>
      <c r="M112">
        <f t="shared" si="62"/>
        <v>3</v>
      </c>
    </row>
    <row r="113" spans="1:14" x14ac:dyDescent="0.25">
      <c r="A113">
        <f t="shared" si="65"/>
        <v>11</v>
      </c>
      <c r="B113">
        <f t="shared" si="66"/>
        <v>1.0000009999999999</v>
      </c>
      <c r="D113" s="9">
        <f t="shared" si="67"/>
        <v>2048</v>
      </c>
      <c r="E113">
        <f t="shared" si="68"/>
        <v>1.0020500975581674</v>
      </c>
      <c r="F113" s="9">
        <f t="shared" si="63"/>
        <v>247952</v>
      </c>
      <c r="G113">
        <f t="shared" si="69"/>
        <v>244</v>
      </c>
      <c r="H113">
        <f t="shared" si="70"/>
        <v>122</v>
      </c>
      <c r="I113">
        <f t="shared" si="71"/>
        <v>0</v>
      </c>
      <c r="J113">
        <f t="shared" si="72"/>
        <v>1.0020500975581674</v>
      </c>
      <c r="K113">
        <f t="shared" si="64"/>
        <v>1.0001440102964787</v>
      </c>
      <c r="M113">
        <f t="shared" si="62"/>
        <v>3</v>
      </c>
    </row>
    <row r="114" spans="1:14" x14ac:dyDescent="0.25">
      <c r="A114">
        <f t="shared" si="65"/>
        <v>12</v>
      </c>
      <c r="B114">
        <f t="shared" si="66"/>
        <v>1.0000009999999999</v>
      </c>
      <c r="D114" s="9">
        <f t="shared" si="67"/>
        <v>4096</v>
      </c>
      <c r="E114">
        <f t="shared" si="68"/>
        <v>1.0041043980163329</v>
      </c>
      <c r="F114" s="9">
        <f t="shared" si="63"/>
        <v>245904</v>
      </c>
      <c r="G114">
        <f t="shared" si="69"/>
        <v>122</v>
      </c>
      <c r="H114">
        <f t="shared" si="70"/>
        <v>61</v>
      </c>
      <c r="I114">
        <f t="shared" si="71"/>
        <v>0</v>
      </c>
      <c r="J114">
        <f t="shared" si="72"/>
        <v>1.0041043980163329</v>
      </c>
      <c r="K114">
        <f t="shared" si="64"/>
        <v>1.0001440102964787</v>
      </c>
      <c r="M114">
        <f t="shared" si="62"/>
        <v>3</v>
      </c>
    </row>
    <row r="115" spans="1:14" x14ac:dyDescent="0.25">
      <c r="A115">
        <f t="shared" si="65"/>
        <v>13</v>
      </c>
      <c r="B115">
        <f t="shared" si="66"/>
        <v>1.0000009999999999</v>
      </c>
      <c r="D115" s="9">
        <f t="shared" si="67"/>
        <v>8192</v>
      </c>
      <c r="E115">
        <f t="shared" si="68"/>
        <v>1.0082256421157423</v>
      </c>
      <c r="F115" s="9">
        <f t="shared" si="63"/>
        <v>241808</v>
      </c>
      <c r="G115">
        <f t="shared" si="69"/>
        <v>61</v>
      </c>
      <c r="H115">
        <f t="shared" si="70"/>
        <v>30</v>
      </c>
      <c r="I115">
        <f t="shared" si="71"/>
        <v>1</v>
      </c>
      <c r="J115">
        <f t="shared" si="72"/>
        <v>1.0082256421157423</v>
      </c>
      <c r="K115">
        <f t="shared" si="64"/>
        <v>1.0042489993883867</v>
      </c>
      <c r="M115">
        <f t="shared" si="62"/>
        <v>4</v>
      </c>
    </row>
    <row r="116" spans="1:14" x14ac:dyDescent="0.25">
      <c r="A116">
        <f t="shared" si="65"/>
        <v>14</v>
      </c>
      <c r="B116">
        <f t="shared" si="66"/>
        <v>1.0000009999999999</v>
      </c>
      <c r="D116" s="9">
        <f t="shared" si="67"/>
        <v>16384</v>
      </c>
      <c r="E116">
        <f t="shared" si="68"/>
        <v>1.0165189454197008</v>
      </c>
      <c r="F116" s="9">
        <f t="shared" si="63"/>
        <v>233616</v>
      </c>
      <c r="G116">
        <f t="shared" si="69"/>
        <v>30</v>
      </c>
      <c r="H116">
        <f t="shared" si="70"/>
        <v>15</v>
      </c>
      <c r="I116">
        <f t="shared" si="71"/>
        <v>0</v>
      </c>
      <c r="J116">
        <f t="shared" si="72"/>
        <v>1.0165189454197008</v>
      </c>
      <c r="K116">
        <f t="shared" si="64"/>
        <v>1.0042489993883867</v>
      </c>
      <c r="M116">
        <f t="shared" si="62"/>
        <v>4</v>
      </c>
    </row>
    <row r="117" spans="1:14" x14ac:dyDescent="0.25">
      <c r="A117">
        <f t="shared" si="65"/>
        <v>15</v>
      </c>
      <c r="B117">
        <f t="shared" si="66"/>
        <v>1.0000009999999999</v>
      </c>
      <c r="D117" s="9">
        <f t="shared" si="67"/>
        <v>32768</v>
      </c>
      <c r="E117">
        <f t="shared" si="68"/>
        <v>1.0333107663971806</v>
      </c>
      <c r="F117" s="9">
        <f t="shared" si="63"/>
        <v>217232</v>
      </c>
      <c r="G117">
        <f t="shared" si="69"/>
        <v>15</v>
      </c>
      <c r="H117">
        <f t="shared" si="70"/>
        <v>7</v>
      </c>
      <c r="I117">
        <f t="shared" si="71"/>
        <v>1</v>
      </c>
      <c r="J117">
        <f t="shared" si="72"/>
        <v>1.0333107663971806</v>
      </c>
      <c r="K117">
        <f t="shared" si="64"/>
        <v>1.0208381337970727</v>
      </c>
      <c r="M117">
        <f t="shared" si="62"/>
        <v>5</v>
      </c>
    </row>
    <row r="118" spans="1:14" x14ac:dyDescent="0.25">
      <c r="A118">
        <f t="shared" si="65"/>
        <v>16</v>
      </c>
      <c r="B118">
        <f t="shared" si="66"/>
        <v>1.0000009999999999</v>
      </c>
      <c r="D118" s="9">
        <f t="shared" si="67"/>
        <v>65536</v>
      </c>
      <c r="E118">
        <f t="shared" si="68"/>
        <v>1.0677311399523286</v>
      </c>
      <c r="F118" s="9">
        <f t="shared" si="63"/>
        <v>184464</v>
      </c>
      <c r="G118">
        <f t="shared" si="69"/>
        <v>7</v>
      </c>
      <c r="H118">
        <f t="shared" si="70"/>
        <v>3</v>
      </c>
      <c r="I118">
        <f t="shared" si="71"/>
        <v>1</v>
      </c>
      <c r="J118">
        <f t="shared" si="72"/>
        <v>1.0677311399523286</v>
      </c>
      <c r="K118">
        <f t="shared" si="64"/>
        <v>1.0548430344013207</v>
      </c>
      <c r="M118">
        <f t="shared" si="62"/>
        <v>6</v>
      </c>
    </row>
    <row r="119" spans="1:14" x14ac:dyDescent="0.25">
      <c r="A119">
        <f t="shared" si="65"/>
        <v>17</v>
      </c>
      <c r="B119">
        <f t="shared" si="66"/>
        <v>1.0000009999999999</v>
      </c>
      <c r="D119" s="9">
        <f t="shared" si="67"/>
        <v>131072</v>
      </c>
      <c r="E119">
        <f t="shared" si="68"/>
        <v>1.140049787223899</v>
      </c>
      <c r="F119" s="9">
        <f t="shared" si="63"/>
        <v>118928</v>
      </c>
      <c r="G119">
        <f t="shared" si="69"/>
        <v>3</v>
      </c>
      <c r="H119">
        <f t="shared" si="70"/>
        <v>1</v>
      </c>
      <c r="I119">
        <f t="shared" si="71"/>
        <v>1</v>
      </c>
      <c r="J119">
        <f t="shared" si="72"/>
        <v>1.140049787223899</v>
      </c>
      <c r="K119">
        <f t="shared" si="64"/>
        <v>1.1262887555920955</v>
      </c>
      <c r="M119">
        <f t="shared" si="62"/>
        <v>7</v>
      </c>
    </row>
    <row r="120" spans="1:14" x14ac:dyDescent="0.25">
      <c r="A120">
        <f t="shared" ref="A120" si="73">1+A119</f>
        <v>18</v>
      </c>
      <c r="B120">
        <f t="shared" ref="B120" si="74">+B119</f>
        <v>1.0000009999999999</v>
      </c>
      <c r="D120" s="9">
        <f t="shared" si="67"/>
        <v>262144</v>
      </c>
      <c r="E120">
        <f t="shared" ref="E120" si="75">POWER(B120,D120)</f>
        <v>1.2997135173492576</v>
      </c>
      <c r="F120" s="9">
        <f t="shared" ref="F120" si="76">+$B$101-D120</f>
        <v>-12144</v>
      </c>
      <c r="G120">
        <f t="shared" ref="G120" si="77">+H119</f>
        <v>1</v>
      </c>
      <c r="H120">
        <f t="shared" ref="H120" si="78">TRUNC(G120/2)</f>
        <v>0</v>
      </c>
      <c r="I120">
        <f t="shared" ref="I120" si="79">MOD(G120,2)</f>
        <v>1</v>
      </c>
      <c r="J120">
        <f t="shared" si="72"/>
        <v>1.2997135173492576</v>
      </c>
      <c r="K120">
        <f t="shared" ref="K120" si="80">IF(I120=1,+K119*J119,K119)</f>
        <v>1.2840252561654386</v>
      </c>
      <c r="L120">
        <f>+K119*J119</f>
        <v>1.2840252561654386</v>
      </c>
      <c r="M120">
        <f t="shared" ref="M120" si="81">IF(I120=0,M119,M119+1)</f>
        <v>8</v>
      </c>
      <c r="N120">
        <f>+M120+A120</f>
        <v>26</v>
      </c>
    </row>
    <row r="121" spans="1:14" x14ac:dyDescent="0.25">
      <c r="D121" s="9"/>
    </row>
    <row r="122" spans="1:14" x14ac:dyDescent="0.25">
      <c r="D122" s="9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EB2D-103A-47E8-B82E-77244E4D85A7}">
  <dimension ref="B1:U63"/>
  <sheetViews>
    <sheetView topLeftCell="A27" workbookViewId="0">
      <selection activeCell="G39" sqref="G39"/>
    </sheetView>
  </sheetViews>
  <sheetFormatPr defaultRowHeight="15" x14ac:dyDescent="0.25"/>
  <cols>
    <col min="6" max="6" width="23.85546875" style="9" customWidth="1"/>
    <col min="7" max="7" width="66.85546875" customWidth="1"/>
    <col min="11" max="11" width="12" customWidth="1"/>
    <col min="12" max="12" width="11" bestFit="1" customWidth="1"/>
    <col min="13" max="13" width="21" style="9" customWidth="1"/>
    <col min="14" max="14" width="11" customWidth="1"/>
    <col min="15" max="15" width="11" bestFit="1" customWidth="1"/>
    <col min="16" max="16" width="13.85546875" customWidth="1"/>
    <col min="17" max="17" width="13.140625" customWidth="1"/>
  </cols>
  <sheetData>
    <row r="1" spans="2:21" x14ac:dyDescent="0.25">
      <c r="F1" s="9" t="s">
        <v>48</v>
      </c>
      <c r="G1">
        <f>2^16</f>
        <v>65536</v>
      </c>
    </row>
    <row r="2" spans="2:21" x14ac:dyDescent="0.25">
      <c r="C2" t="s">
        <v>42</v>
      </c>
      <c r="E2" t="s">
        <v>43</v>
      </c>
      <c r="G2" t="s">
        <v>47</v>
      </c>
    </row>
    <row r="3" spans="2:21" x14ac:dyDescent="0.25">
      <c r="B3" t="s">
        <v>44</v>
      </c>
      <c r="C3" t="s">
        <v>41</v>
      </c>
      <c r="D3" t="s">
        <v>45</v>
      </c>
      <c r="E3">
        <v>2</v>
      </c>
      <c r="F3" s="9" t="s">
        <v>46</v>
      </c>
    </row>
    <row r="4" spans="2:21" x14ac:dyDescent="0.25">
      <c r="B4">
        <v>16</v>
      </c>
      <c r="C4">
        <v>2</v>
      </c>
      <c r="D4">
        <f>MOD(B4,$C$4)</f>
        <v>0</v>
      </c>
      <c r="F4" s="9">
        <f>+$E$3*E3</f>
        <v>4</v>
      </c>
      <c r="G4">
        <v>1</v>
      </c>
    </row>
    <row r="5" spans="2:21" x14ac:dyDescent="0.25">
      <c r="B5">
        <f>TRUNC( +B4/$C$4)</f>
        <v>8</v>
      </c>
      <c r="D5">
        <f>MOD(B5,$C$4)</f>
        <v>0</v>
      </c>
      <c r="F5" s="9">
        <f>+F4*F4</f>
        <v>16</v>
      </c>
      <c r="G5">
        <f>+G4*G4</f>
        <v>1</v>
      </c>
    </row>
    <row r="6" spans="2:21" x14ac:dyDescent="0.25">
      <c r="B6">
        <f t="shared" ref="B6:B9" si="0">TRUNC( +B5/$C$4)</f>
        <v>4</v>
      </c>
      <c r="D6">
        <f t="shared" ref="D6:D9" si="1">MOD(B6,$C$4)</f>
        <v>0</v>
      </c>
      <c r="F6" s="9">
        <f>+F5*F5</f>
        <v>256</v>
      </c>
      <c r="G6" s="9">
        <v>1</v>
      </c>
    </row>
    <row r="7" spans="2:21" x14ac:dyDescent="0.25">
      <c r="B7">
        <f t="shared" si="0"/>
        <v>2</v>
      </c>
      <c r="D7">
        <f t="shared" si="1"/>
        <v>0</v>
      </c>
      <c r="F7" s="9">
        <f>+F6*F6</f>
        <v>65536</v>
      </c>
      <c r="G7" s="9">
        <f t="shared" ref="G7" si="2">+G6*G6</f>
        <v>1</v>
      </c>
    </row>
    <row r="8" spans="2:21" x14ac:dyDescent="0.25">
      <c r="B8">
        <f t="shared" si="0"/>
        <v>1</v>
      </c>
      <c r="D8">
        <f t="shared" si="1"/>
        <v>1</v>
      </c>
      <c r="G8" s="9">
        <f>+G7*F7</f>
        <v>65536</v>
      </c>
    </row>
    <row r="9" spans="2:21" x14ac:dyDescent="0.25">
      <c r="B9">
        <f t="shared" si="0"/>
        <v>0</v>
      </c>
      <c r="D9">
        <f t="shared" si="1"/>
        <v>0</v>
      </c>
      <c r="G9" s="9"/>
    </row>
    <row r="11" spans="2:21" x14ac:dyDescent="0.25">
      <c r="J11" s="2" t="s">
        <v>59</v>
      </c>
      <c r="K11">
        <f>2^16</f>
        <v>65536</v>
      </c>
      <c r="P11" t="s">
        <v>44</v>
      </c>
      <c r="Q11" t="s">
        <v>44</v>
      </c>
    </row>
    <row r="12" spans="2:21" x14ac:dyDescent="0.25">
      <c r="P12" t="s">
        <v>50</v>
      </c>
      <c r="Q12" t="s">
        <v>51</v>
      </c>
    </row>
    <row r="13" spans="2:21" x14ac:dyDescent="0.25">
      <c r="K13" t="s">
        <v>53</v>
      </c>
      <c r="L13" s="2" t="s">
        <v>52</v>
      </c>
      <c r="M13" s="10"/>
      <c r="N13" s="2"/>
      <c r="O13">
        <v>4</v>
      </c>
      <c r="P13">
        <v>2</v>
      </c>
      <c r="Q13">
        <v>14</v>
      </c>
      <c r="R13">
        <f>+Q13+P13</f>
        <v>16</v>
      </c>
      <c r="S13">
        <f t="shared" ref="S13:T16" si="3">2^P13</f>
        <v>4</v>
      </c>
      <c r="T13">
        <f t="shared" si="3"/>
        <v>16384</v>
      </c>
      <c r="U13">
        <f>+T13*S13</f>
        <v>65536</v>
      </c>
    </row>
    <row r="14" spans="2:21" x14ac:dyDescent="0.25">
      <c r="K14" t="s">
        <v>54</v>
      </c>
      <c r="L14" s="2" t="s">
        <v>55</v>
      </c>
      <c r="M14" s="10"/>
      <c r="N14" s="2"/>
      <c r="O14">
        <f>2^4</f>
        <v>16</v>
      </c>
      <c r="P14">
        <v>4</v>
      </c>
      <c r="Q14">
        <v>12</v>
      </c>
      <c r="R14">
        <f>+Q14+P14</f>
        <v>16</v>
      </c>
      <c r="S14">
        <f t="shared" si="3"/>
        <v>16</v>
      </c>
      <c r="T14">
        <f t="shared" si="3"/>
        <v>4096</v>
      </c>
      <c r="U14">
        <f>+T14*S14</f>
        <v>65536</v>
      </c>
    </row>
    <row r="15" spans="2:21" x14ac:dyDescent="0.25">
      <c r="K15" t="s">
        <v>56</v>
      </c>
      <c r="L15" s="2" t="s">
        <v>57</v>
      </c>
      <c r="M15" s="10"/>
      <c r="N15" s="2"/>
      <c r="O15">
        <f>2^8</f>
        <v>256</v>
      </c>
      <c r="P15">
        <v>8</v>
      </c>
      <c r="Q15">
        <v>8</v>
      </c>
      <c r="R15">
        <v>16</v>
      </c>
      <c r="S15">
        <f t="shared" si="3"/>
        <v>256</v>
      </c>
      <c r="T15">
        <f t="shared" si="3"/>
        <v>256</v>
      </c>
      <c r="U15">
        <f>+T15*S15</f>
        <v>65536</v>
      </c>
    </row>
    <row r="16" spans="2:21" x14ac:dyDescent="0.25">
      <c r="K16" t="s">
        <v>58</v>
      </c>
      <c r="L16" s="2" t="s">
        <v>49</v>
      </c>
      <c r="M16" s="10"/>
      <c r="N16" s="2"/>
      <c r="O16">
        <f>2^16</f>
        <v>65536</v>
      </c>
      <c r="P16">
        <v>16</v>
      </c>
      <c r="Q16">
        <v>0</v>
      </c>
      <c r="R16">
        <v>16</v>
      </c>
      <c r="S16">
        <f t="shared" si="3"/>
        <v>65536</v>
      </c>
      <c r="T16">
        <f t="shared" si="3"/>
        <v>1</v>
      </c>
      <c r="U16">
        <f>+T16*S16</f>
        <v>65536</v>
      </c>
    </row>
    <row r="17" spans="4:21" x14ac:dyDescent="0.25">
      <c r="L17" s="2"/>
      <c r="M17" s="10"/>
      <c r="N17" s="2"/>
    </row>
    <row r="18" spans="4:21" x14ac:dyDescent="0.25">
      <c r="J18" t="s">
        <v>61</v>
      </c>
      <c r="K18">
        <f>2^17</f>
        <v>131072</v>
      </c>
    </row>
    <row r="19" spans="4:21" x14ac:dyDescent="0.25">
      <c r="K19" t="s">
        <v>53</v>
      </c>
      <c r="L19" s="2" t="s">
        <v>52</v>
      </c>
      <c r="M19" s="10"/>
      <c r="N19" s="2"/>
      <c r="O19">
        <v>4</v>
      </c>
      <c r="P19">
        <v>2</v>
      </c>
      <c r="Q19">
        <v>15</v>
      </c>
      <c r="R19">
        <f>+Q19+P19</f>
        <v>17</v>
      </c>
      <c r="S19">
        <f t="shared" ref="S19:T22" si="4">2^P19</f>
        <v>4</v>
      </c>
      <c r="T19">
        <f t="shared" si="4"/>
        <v>32768</v>
      </c>
      <c r="U19">
        <f>+T19*S19</f>
        <v>131072</v>
      </c>
    </row>
    <row r="20" spans="4:21" x14ac:dyDescent="0.25">
      <c r="K20" t="s">
        <v>54</v>
      </c>
      <c r="L20" s="2" t="s">
        <v>55</v>
      </c>
      <c r="M20" s="10"/>
      <c r="N20" s="2"/>
      <c r="O20">
        <f>2^4</f>
        <v>16</v>
      </c>
      <c r="P20">
        <v>4</v>
      </c>
      <c r="Q20">
        <v>13</v>
      </c>
      <c r="R20">
        <f>+Q20+P20</f>
        <v>17</v>
      </c>
      <c r="S20">
        <f t="shared" si="4"/>
        <v>16</v>
      </c>
      <c r="T20">
        <f t="shared" si="4"/>
        <v>8192</v>
      </c>
      <c r="U20">
        <f>+T20*S20</f>
        <v>131072</v>
      </c>
    </row>
    <row r="21" spans="4:21" x14ac:dyDescent="0.25">
      <c r="K21" t="s">
        <v>56</v>
      </c>
      <c r="L21" s="2" t="s">
        <v>57</v>
      </c>
      <c r="M21" s="10"/>
      <c r="N21" s="2"/>
      <c r="O21">
        <f>2^8</f>
        <v>256</v>
      </c>
      <c r="P21">
        <v>8</v>
      </c>
      <c r="Q21">
        <v>9</v>
      </c>
      <c r="R21">
        <v>17</v>
      </c>
      <c r="S21">
        <f t="shared" si="4"/>
        <v>256</v>
      </c>
      <c r="T21">
        <f t="shared" si="4"/>
        <v>512</v>
      </c>
      <c r="U21">
        <f>+T21*S21</f>
        <v>131072</v>
      </c>
    </row>
    <row r="22" spans="4:21" x14ac:dyDescent="0.25">
      <c r="K22" t="s">
        <v>58</v>
      </c>
      <c r="L22" s="2" t="s">
        <v>49</v>
      </c>
      <c r="M22" s="10"/>
      <c r="N22" s="2"/>
      <c r="O22">
        <f>2^16</f>
        <v>65536</v>
      </c>
      <c r="P22">
        <v>16</v>
      </c>
      <c r="Q22">
        <v>1</v>
      </c>
      <c r="R22">
        <v>17</v>
      </c>
      <c r="S22">
        <f t="shared" si="4"/>
        <v>65536</v>
      </c>
      <c r="T22">
        <f t="shared" si="4"/>
        <v>2</v>
      </c>
      <c r="U22">
        <f>+T22*S22</f>
        <v>131072</v>
      </c>
    </row>
    <row r="23" spans="4:21" x14ac:dyDescent="0.25">
      <c r="K23" t="s">
        <v>60</v>
      </c>
      <c r="L23">
        <f>65536*2</f>
        <v>131072</v>
      </c>
    </row>
    <row r="26" spans="4:21" x14ac:dyDescent="0.25">
      <c r="J26" t="s">
        <v>64</v>
      </c>
      <c r="K26">
        <f>1.00002^100000</f>
        <v>7.3889083212265714</v>
      </c>
    </row>
    <row r="27" spans="4:21" x14ac:dyDescent="0.25">
      <c r="D27" s="10" t="s">
        <v>65</v>
      </c>
      <c r="E27">
        <v>65536</v>
      </c>
      <c r="F27" s="9">
        <f>+E27</f>
        <v>65536</v>
      </c>
      <c r="H27">
        <v>1</v>
      </c>
      <c r="K27" t="s">
        <v>53</v>
      </c>
      <c r="L27" s="2" t="s">
        <v>52</v>
      </c>
      <c r="M27" s="10">
        <v>2</v>
      </c>
      <c r="N27" s="9">
        <f>100000-M27</f>
        <v>99998</v>
      </c>
      <c r="O27">
        <v>4</v>
      </c>
      <c r="P27">
        <v>2</v>
      </c>
      <c r="Q27">
        <v>18</v>
      </c>
      <c r="R27">
        <f>+Q27+P27</f>
        <v>20</v>
      </c>
      <c r="S27">
        <f t="shared" ref="S27:S30" si="5">2^P27</f>
        <v>4</v>
      </c>
      <c r="T27">
        <f t="shared" ref="T27:T30" si="6">2^Q27</f>
        <v>262144</v>
      </c>
      <c r="U27">
        <f>+T27*S27</f>
        <v>1048576</v>
      </c>
    </row>
    <row r="28" spans="4:21" x14ac:dyDescent="0.25">
      <c r="D28" s="9" t="s">
        <v>66</v>
      </c>
      <c r="E28">
        <v>32768</v>
      </c>
      <c r="F28" s="9">
        <f>+E28+F27</f>
        <v>98304</v>
      </c>
      <c r="H28">
        <f>1+H27</f>
        <v>2</v>
      </c>
      <c r="K28" t="s">
        <v>54</v>
      </c>
      <c r="L28" s="2" t="s">
        <v>55</v>
      </c>
      <c r="M28" s="10">
        <v>4</v>
      </c>
      <c r="N28" s="9">
        <f t="shared" ref="N28:N43" si="7">100000-M28</f>
        <v>99996</v>
      </c>
      <c r="O28">
        <f>2^4</f>
        <v>16</v>
      </c>
      <c r="P28">
        <v>4</v>
      </c>
      <c r="Q28">
        <v>16</v>
      </c>
      <c r="R28">
        <f>+Q28+P28</f>
        <v>20</v>
      </c>
      <c r="S28">
        <f t="shared" si="5"/>
        <v>16</v>
      </c>
      <c r="T28">
        <f t="shared" si="6"/>
        <v>65536</v>
      </c>
      <c r="U28">
        <f>+T28*S28</f>
        <v>1048576</v>
      </c>
    </row>
    <row r="29" spans="4:21" x14ac:dyDescent="0.25">
      <c r="D29" t="s">
        <v>67</v>
      </c>
      <c r="E29">
        <v>1024</v>
      </c>
      <c r="F29" s="9">
        <f>+E29+F28</f>
        <v>99328</v>
      </c>
      <c r="G29" s="9">
        <f>100000-F29</f>
        <v>672</v>
      </c>
      <c r="H29">
        <f t="shared" ref="H29:H45" si="8">1+H28</f>
        <v>3</v>
      </c>
      <c r="K29" t="s">
        <v>56</v>
      </c>
      <c r="L29" s="2" t="s">
        <v>57</v>
      </c>
      <c r="M29" s="10">
        <v>8</v>
      </c>
      <c r="N29" s="9">
        <f t="shared" si="7"/>
        <v>99992</v>
      </c>
      <c r="O29">
        <f>2^8</f>
        <v>256</v>
      </c>
      <c r="P29">
        <v>8</v>
      </c>
      <c r="Q29">
        <v>12</v>
      </c>
      <c r="R29">
        <f t="shared" ref="R29:R30" si="9">+Q29+P29</f>
        <v>20</v>
      </c>
      <c r="S29">
        <f t="shared" si="5"/>
        <v>256</v>
      </c>
      <c r="T29">
        <f t="shared" si="6"/>
        <v>4096</v>
      </c>
      <c r="U29">
        <f>+T29*S29</f>
        <v>1048576</v>
      </c>
    </row>
    <row r="30" spans="4:21" x14ac:dyDescent="0.25">
      <c r="D30" t="s">
        <v>68</v>
      </c>
      <c r="E30">
        <v>512</v>
      </c>
      <c r="F30" s="9">
        <f>+E30+F29</f>
        <v>99840</v>
      </c>
      <c r="G30" s="9">
        <f>100000-F30</f>
        <v>160</v>
      </c>
      <c r="H30">
        <f t="shared" si="8"/>
        <v>4</v>
      </c>
      <c r="K30" t="s">
        <v>58</v>
      </c>
      <c r="L30" s="2" t="s">
        <v>49</v>
      </c>
      <c r="M30" s="10">
        <v>16</v>
      </c>
      <c r="N30" s="9">
        <f t="shared" si="7"/>
        <v>99984</v>
      </c>
      <c r="O30">
        <f>2^16</f>
        <v>65536</v>
      </c>
      <c r="P30">
        <v>16</v>
      </c>
      <c r="Q30">
        <v>4</v>
      </c>
      <c r="R30">
        <f t="shared" si="9"/>
        <v>20</v>
      </c>
      <c r="S30">
        <f t="shared" si="5"/>
        <v>65536</v>
      </c>
      <c r="T30">
        <f t="shared" si="6"/>
        <v>16</v>
      </c>
      <c r="U30">
        <f>+T30*S30</f>
        <v>1048576</v>
      </c>
    </row>
    <row r="31" spans="4:21" x14ac:dyDescent="0.25">
      <c r="D31" t="s">
        <v>69</v>
      </c>
      <c r="E31">
        <v>128</v>
      </c>
      <c r="F31" s="9">
        <f>+E31+F30</f>
        <v>99968</v>
      </c>
      <c r="G31" s="9">
        <f>100000-F31</f>
        <v>32</v>
      </c>
      <c r="H31">
        <f t="shared" si="8"/>
        <v>5</v>
      </c>
      <c r="K31" t="s">
        <v>62</v>
      </c>
      <c r="L31" s="2" t="s">
        <v>63</v>
      </c>
      <c r="M31" s="10">
        <v>32</v>
      </c>
      <c r="N31" s="9">
        <f t="shared" si="7"/>
        <v>99968</v>
      </c>
      <c r="O31">
        <f>2^32</f>
        <v>4294967296</v>
      </c>
    </row>
    <row r="32" spans="4:21" x14ac:dyDescent="0.25">
      <c r="D32" t="s">
        <v>70</v>
      </c>
      <c r="E32">
        <v>32</v>
      </c>
      <c r="F32" s="9">
        <f>+E32+F31</f>
        <v>100000</v>
      </c>
      <c r="G32" s="9">
        <f>100000-F32</f>
        <v>0</v>
      </c>
      <c r="H32">
        <f t="shared" si="8"/>
        <v>6</v>
      </c>
      <c r="M32" s="9">
        <f>+M31*2</f>
        <v>64</v>
      </c>
      <c r="N32" s="9">
        <f t="shared" si="7"/>
        <v>99936</v>
      </c>
    </row>
    <row r="33" spans="2:15" x14ac:dyDescent="0.25">
      <c r="H33">
        <f t="shared" si="8"/>
        <v>7</v>
      </c>
      <c r="M33" s="9">
        <f t="shared" ref="M33:M63" si="10">+M32*2</f>
        <v>128</v>
      </c>
      <c r="N33" s="9">
        <f t="shared" si="7"/>
        <v>99872</v>
      </c>
    </row>
    <row r="34" spans="2:15" x14ac:dyDescent="0.25">
      <c r="H34">
        <f t="shared" si="8"/>
        <v>8</v>
      </c>
      <c r="M34" s="9">
        <f t="shared" si="10"/>
        <v>256</v>
      </c>
      <c r="N34" s="9">
        <f t="shared" si="7"/>
        <v>99744</v>
      </c>
    </row>
    <row r="35" spans="2:15" x14ac:dyDescent="0.25">
      <c r="B35">
        <v>1</v>
      </c>
      <c r="C35">
        <v>100000</v>
      </c>
      <c r="D35">
        <f>TRUNC(C35/2)</f>
        <v>50000</v>
      </c>
      <c r="E35">
        <f>MOD(C35,2)</f>
        <v>0</v>
      </c>
      <c r="H35">
        <f t="shared" si="8"/>
        <v>9</v>
      </c>
      <c r="M35" s="9">
        <f t="shared" si="10"/>
        <v>512</v>
      </c>
      <c r="N35" s="9">
        <f t="shared" si="7"/>
        <v>99488</v>
      </c>
    </row>
    <row r="36" spans="2:15" x14ac:dyDescent="0.25">
      <c r="B36">
        <f>1+B35</f>
        <v>2</v>
      </c>
      <c r="C36">
        <f>+D35</f>
        <v>50000</v>
      </c>
      <c r="D36">
        <f>TRUNC(C36/2)</f>
        <v>25000</v>
      </c>
      <c r="E36">
        <f t="shared" ref="E36:E49" si="11">MOD(C36,2)</f>
        <v>0</v>
      </c>
      <c r="H36">
        <f t="shared" si="8"/>
        <v>10</v>
      </c>
      <c r="M36" s="9">
        <f t="shared" si="10"/>
        <v>1024</v>
      </c>
      <c r="N36" s="9">
        <f t="shared" si="7"/>
        <v>98976</v>
      </c>
    </row>
    <row r="37" spans="2:15" x14ac:dyDescent="0.25">
      <c r="B37">
        <f t="shared" ref="B37:B51" si="12">1+B36</f>
        <v>3</v>
      </c>
      <c r="C37">
        <f t="shared" ref="C37:C52" si="13">+D36</f>
        <v>25000</v>
      </c>
      <c r="D37">
        <f t="shared" ref="D37:D52" si="14">TRUNC(C37/2)</f>
        <v>12500</v>
      </c>
      <c r="E37">
        <f t="shared" si="11"/>
        <v>0</v>
      </c>
      <c r="H37">
        <f t="shared" si="8"/>
        <v>11</v>
      </c>
      <c r="M37" s="9">
        <f t="shared" si="10"/>
        <v>2048</v>
      </c>
      <c r="N37" s="9">
        <f t="shared" si="7"/>
        <v>97952</v>
      </c>
    </row>
    <row r="38" spans="2:15" x14ac:dyDescent="0.25">
      <c r="B38">
        <f t="shared" si="12"/>
        <v>4</v>
      </c>
      <c r="C38">
        <f t="shared" si="13"/>
        <v>12500</v>
      </c>
      <c r="D38">
        <f t="shared" si="14"/>
        <v>6250</v>
      </c>
      <c r="E38">
        <f t="shared" si="11"/>
        <v>0</v>
      </c>
      <c r="H38">
        <f t="shared" si="8"/>
        <v>12</v>
      </c>
      <c r="M38" s="9">
        <f t="shared" si="10"/>
        <v>4096</v>
      </c>
      <c r="N38" s="9">
        <f t="shared" si="7"/>
        <v>95904</v>
      </c>
    </row>
    <row r="39" spans="2:15" x14ac:dyDescent="0.25">
      <c r="B39">
        <f t="shared" si="12"/>
        <v>5</v>
      </c>
      <c r="C39">
        <f t="shared" si="13"/>
        <v>6250</v>
      </c>
      <c r="D39">
        <f t="shared" si="14"/>
        <v>3125</v>
      </c>
      <c r="E39">
        <f t="shared" si="11"/>
        <v>0</v>
      </c>
      <c r="H39">
        <f t="shared" si="8"/>
        <v>13</v>
      </c>
      <c r="M39" s="9">
        <f t="shared" si="10"/>
        <v>8192</v>
      </c>
      <c r="N39" s="9">
        <f t="shared" si="7"/>
        <v>91808</v>
      </c>
    </row>
    <row r="40" spans="2:15" x14ac:dyDescent="0.25">
      <c r="B40">
        <f t="shared" si="12"/>
        <v>6</v>
      </c>
      <c r="C40">
        <f t="shared" si="13"/>
        <v>3125</v>
      </c>
      <c r="D40">
        <f t="shared" si="14"/>
        <v>1562</v>
      </c>
      <c r="E40">
        <f t="shared" si="11"/>
        <v>1</v>
      </c>
      <c r="H40">
        <f t="shared" si="8"/>
        <v>14</v>
      </c>
      <c r="M40" s="9">
        <f t="shared" si="10"/>
        <v>16384</v>
      </c>
      <c r="N40" s="9">
        <f t="shared" si="7"/>
        <v>83616</v>
      </c>
    </row>
    <row r="41" spans="2:15" x14ac:dyDescent="0.25">
      <c r="B41">
        <f t="shared" si="12"/>
        <v>7</v>
      </c>
      <c r="C41">
        <f t="shared" si="13"/>
        <v>1562</v>
      </c>
      <c r="D41">
        <f t="shared" si="14"/>
        <v>781</v>
      </c>
      <c r="E41">
        <f t="shared" si="11"/>
        <v>0</v>
      </c>
      <c r="H41">
        <f t="shared" si="8"/>
        <v>15</v>
      </c>
      <c r="M41" s="9">
        <f t="shared" si="10"/>
        <v>32768</v>
      </c>
      <c r="N41" s="9">
        <f t="shared" si="7"/>
        <v>67232</v>
      </c>
      <c r="O41" s="9"/>
    </row>
    <row r="42" spans="2:15" x14ac:dyDescent="0.25">
      <c r="B42">
        <f t="shared" si="12"/>
        <v>8</v>
      </c>
      <c r="C42">
        <f t="shared" si="13"/>
        <v>781</v>
      </c>
      <c r="D42">
        <f t="shared" si="14"/>
        <v>390</v>
      </c>
      <c r="E42">
        <f t="shared" si="11"/>
        <v>1</v>
      </c>
      <c r="H42">
        <f t="shared" si="8"/>
        <v>16</v>
      </c>
      <c r="M42" s="9">
        <f t="shared" si="10"/>
        <v>65536</v>
      </c>
      <c r="N42" s="9">
        <f t="shared" si="7"/>
        <v>34464</v>
      </c>
    </row>
    <row r="43" spans="2:15" x14ac:dyDescent="0.25">
      <c r="B43">
        <f t="shared" si="12"/>
        <v>9</v>
      </c>
      <c r="C43">
        <f t="shared" si="13"/>
        <v>390</v>
      </c>
      <c r="D43">
        <f t="shared" si="14"/>
        <v>195</v>
      </c>
      <c r="E43">
        <f t="shared" si="11"/>
        <v>0</v>
      </c>
      <c r="H43">
        <f t="shared" si="8"/>
        <v>17</v>
      </c>
      <c r="M43" s="9">
        <f>+M42+M41</f>
        <v>98304</v>
      </c>
      <c r="N43" s="9">
        <f t="shared" si="7"/>
        <v>1696</v>
      </c>
      <c r="O43" s="9"/>
    </row>
    <row r="44" spans="2:15" x14ac:dyDescent="0.25">
      <c r="B44">
        <f t="shared" si="12"/>
        <v>10</v>
      </c>
      <c r="C44">
        <f t="shared" si="13"/>
        <v>195</v>
      </c>
      <c r="D44">
        <f t="shared" si="14"/>
        <v>97</v>
      </c>
      <c r="E44">
        <f t="shared" si="11"/>
        <v>1</v>
      </c>
      <c r="H44">
        <f t="shared" si="8"/>
        <v>18</v>
      </c>
      <c r="M44" s="9">
        <f t="shared" si="10"/>
        <v>196608</v>
      </c>
      <c r="N44" s="9"/>
    </row>
    <row r="45" spans="2:15" x14ac:dyDescent="0.25">
      <c r="B45">
        <f t="shared" si="12"/>
        <v>11</v>
      </c>
      <c r="C45">
        <f t="shared" si="13"/>
        <v>97</v>
      </c>
      <c r="D45">
        <f t="shared" si="14"/>
        <v>48</v>
      </c>
      <c r="E45">
        <f t="shared" si="11"/>
        <v>1</v>
      </c>
      <c r="H45">
        <f t="shared" si="8"/>
        <v>19</v>
      </c>
      <c r="M45" s="9">
        <f t="shared" si="10"/>
        <v>393216</v>
      </c>
      <c r="N45" s="9"/>
    </row>
    <row r="46" spans="2:15" x14ac:dyDescent="0.25">
      <c r="B46">
        <f t="shared" si="12"/>
        <v>12</v>
      </c>
      <c r="C46">
        <f t="shared" si="13"/>
        <v>48</v>
      </c>
      <c r="D46">
        <f t="shared" si="14"/>
        <v>24</v>
      </c>
      <c r="E46">
        <f t="shared" si="11"/>
        <v>0</v>
      </c>
      <c r="M46" s="9">
        <f t="shared" si="10"/>
        <v>786432</v>
      </c>
    </row>
    <row r="47" spans="2:15" x14ac:dyDescent="0.25">
      <c r="B47">
        <f t="shared" si="12"/>
        <v>13</v>
      </c>
      <c r="C47">
        <f t="shared" si="13"/>
        <v>24</v>
      </c>
      <c r="D47">
        <f t="shared" si="14"/>
        <v>12</v>
      </c>
      <c r="E47">
        <f t="shared" si="11"/>
        <v>0</v>
      </c>
      <c r="M47" s="9">
        <f t="shared" si="10"/>
        <v>1572864</v>
      </c>
    </row>
    <row r="48" spans="2:15" x14ac:dyDescent="0.25">
      <c r="B48">
        <f t="shared" si="12"/>
        <v>14</v>
      </c>
      <c r="C48">
        <f t="shared" si="13"/>
        <v>12</v>
      </c>
      <c r="D48">
        <f t="shared" si="14"/>
        <v>6</v>
      </c>
      <c r="E48">
        <f t="shared" si="11"/>
        <v>0</v>
      </c>
      <c r="M48" s="9">
        <f t="shared" si="10"/>
        <v>3145728</v>
      </c>
    </row>
    <row r="49" spans="2:13" x14ac:dyDescent="0.25">
      <c r="B49">
        <f t="shared" si="12"/>
        <v>15</v>
      </c>
      <c r="C49">
        <f t="shared" si="13"/>
        <v>6</v>
      </c>
      <c r="D49">
        <f t="shared" si="14"/>
        <v>3</v>
      </c>
      <c r="E49">
        <f t="shared" si="11"/>
        <v>0</v>
      </c>
      <c r="M49" s="9">
        <f>+M48*2</f>
        <v>6291456</v>
      </c>
    </row>
    <row r="50" spans="2:13" x14ac:dyDescent="0.25">
      <c r="B50">
        <f t="shared" si="12"/>
        <v>16</v>
      </c>
      <c r="C50">
        <f t="shared" si="13"/>
        <v>3</v>
      </c>
      <c r="D50">
        <f t="shared" si="14"/>
        <v>1</v>
      </c>
      <c r="E50">
        <f t="shared" ref="E50:E52" si="15">MOD(C50,2)</f>
        <v>1</v>
      </c>
      <c r="M50" s="9">
        <f t="shared" si="10"/>
        <v>12582912</v>
      </c>
    </row>
    <row r="51" spans="2:13" x14ac:dyDescent="0.25">
      <c r="B51">
        <f t="shared" si="12"/>
        <v>17</v>
      </c>
      <c r="C51">
        <f t="shared" si="13"/>
        <v>1</v>
      </c>
      <c r="D51">
        <f t="shared" si="14"/>
        <v>0</v>
      </c>
      <c r="E51">
        <f t="shared" si="15"/>
        <v>1</v>
      </c>
      <c r="M51" s="9">
        <f t="shared" si="10"/>
        <v>25165824</v>
      </c>
    </row>
    <row r="52" spans="2:13" x14ac:dyDescent="0.25">
      <c r="C52">
        <f t="shared" si="13"/>
        <v>0</v>
      </c>
      <c r="D52">
        <f t="shared" si="14"/>
        <v>0</v>
      </c>
      <c r="E52">
        <f t="shared" si="15"/>
        <v>0</v>
      </c>
      <c r="M52" s="9">
        <f t="shared" si="10"/>
        <v>50331648</v>
      </c>
    </row>
    <row r="53" spans="2:13" x14ac:dyDescent="0.25">
      <c r="M53" s="9">
        <f t="shared" si="10"/>
        <v>100663296</v>
      </c>
    </row>
    <row r="54" spans="2:13" x14ac:dyDescent="0.25">
      <c r="M54" s="9">
        <f t="shared" si="10"/>
        <v>201326592</v>
      </c>
    </row>
    <row r="55" spans="2:13" x14ac:dyDescent="0.25">
      <c r="M55" s="9">
        <f t="shared" si="10"/>
        <v>402653184</v>
      </c>
    </row>
    <row r="56" spans="2:13" x14ac:dyDescent="0.25">
      <c r="M56" s="9">
        <f t="shared" si="10"/>
        <v>805306368</v>
      </c>
    </row>
    <row r="57" spans="2:13" x14ac:dyDescent="0.25">
      <c r="M57" s="9">
        <f t="shared" si="10"/>
        <v>1610612736</v>
      </c>
    </row>
    <row r="58" spans="2:13" x14ac:dyDescent="0.25">
      <c r="M58" s="9">
        <f t="shared" si="10"/>
        <v>3221225472</v>
      </c>
    </row>
    <row r="59" spans="2:13" x14ac:dyDescent="0.25">
      <c r="M59" s="9">
        <f t="shared" si="10"/>
        <v>6442450944</v>
      </c>
    </row>
    <row r="60" spans="2:13" x14ac:dyDescent="0.25">
      <c r="M60" s="9">
        <f t="shared" si="10"/>
        <v>12884901888</v>
      </c>
    </row>
    <row r="61" spans="2:13" x14ac:dyDescent="0.25">
      <c r="M61" s="9">
        <f t="shared" si="10"/>
        <v>25769803776</v>
      </c>
    </row>
    <row r="62" spans="2:13" x14ac:dyDescent="0.25">
      <c r="M62" s="9">
        <f t="shared" si="10"/>
        <v>51539607552</v>
      </c>
    </row>
    <row r="63" spans="2:13" x14ac:dyDescent="0.25">
      <c r="M63" s="9">
        <f t="shared" si="10"/>
        <v>103079215104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e</vt:lpstr>
      <vt:lpstr>TaylorSeries</vt:lpstr>
      <vt:lpstr>Sheet4</vt:lpstr>
      <vt:lpstr>euler</vt:lpstr>
      <vt:lpstr>IntMath</vt:lpstr>
      <vt:lpstr>PwrBy2's</vt:lpstr>
      <vt:lpstr>PwrBySquares</vt:lpstr>
      <vt:lpstr>PowersOf2</vt:lpstr>
      <vt:lpstr>Multiplication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2017-10-05T23:56:39Z</dcterms:created>
  <dcterms:modified xsi:type="dcterms:W3CDTF">2017-11-18T03:01:28Z</dcterms:modified>
</cp:coreProperties>
</file>