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work\src\MikeAustin71\mathopsgo\notes\exponents\"/>
    </mc:Choice>
  </mc:AlternateContent>
  <xr:revisionPtr revIDLastSave="0" documentId="13_ncr:1_{6B600B80-F1C7-4E2F-9722-A0A4D268F653}" xr6:coauthVersionLast="36" xr6:coauthVersionMax="36" xr10:uidLastSave="{00000000-0000-0000-0000-000000000000}"/>
  <bookViews>
    <workbookView xWindow="0" yWindow="0" windowWidth="28770" windowHeight="8595" activeTab="2" xr2:uid="{4742039C-2FA1-473E-BACF-12A29DC1045D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3" l="1"/>
  <c r="C8" i="3"/>
  <c r="K7" i="3"/>
  <c r="E24" i="3" l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23" i="3"/>
  <c r="D17" i="3"/>
  <c r="F22" i="3" s="1"/>
  <c r="C13" i="3"/>
  <c r="D6" i="3"/>
  <c r="C14" i="3" s="1"/>
  <c r="B2" i="3"/>
  <c r="C21" i="2"/>
  <c r="C14" i="2"/>
  <c r="S20" i="2"/>
  <c r="C16" i="2"/>
  <c r="Q17" i="2"/>
  <c r="S17" i="2"/>
  <c r="O17" i="2"/>
  <c r="M17" i="2"/>
  <c r="K17" i="2"/>
  <c r="I17" i="2"/>
  <c r="C15" i="2"/>
  <c r="F30" i="3" l="1"/>
  <c r="F38" i="3"/>
  <c r="F46" i="3"/>
  <c r="F54" i="3"/>
  <c r="F62" i="3"/>
  <c r="F70" i="3"/>
  <c r="F28" i="3"/>
  <c r="F68" i="3"/>
  <c r="F23" i="3"/>
  <c r="F31" i="3"/>
  <c r="F39" i="3"/>
  <c r="F47" i="3"/>
  <c r="F55" i="3"/>
  <c r="F63" i="3"/>
  <c r="F71" i="3"/>
  <c r="F44" i="3"/>
  <c r="F25" i="3"/>
  <c r="F33" i="3"/>
  <c r="F41" i="3"/>
  <c r="F49" i="3"/>
  <c r="F57" i="3"/>
  <c r="F65" i="3"/>
  <c r="F73" i="3"/>
  <c r="F36" i="3"/>
  <c r="F32" i="3"/>
  <c r="F64" i="3"/>
  <c r="F26" i="3"/>
  <c r="F34" i="3"/>
  <c r="F42" i="3"/>
  <c r="F50" i="3"/>
  <c r="F58" i="3"/>
  <c r="F66" i="3"/>
  <c r="F74" i="3"/>
  <c r="F60" i="3"/>
  <c r="F24" i="3"/>
  <c r="F40" i="3"/>
  <c r="F48" i="3"/>
  <c r="F56" i="3"/>
  <c r="F72" i="3"/>
  <c r="F27" i="3"/>
  <c r="F35" i="3"/>
  <c r="F43" i="3"/>
  <c r="F51" i="3"/>
  <c r="F59" i="3"/>
  <c r="F67" i="3"/>
  <c r="F52" i="3"/>
  <c r="F29" i="3"/>
  <c r="F37" i="3"/>
  <c r="F45" i="3"/>
  <c r="F53" i="3"/>
  <c r="F61" i="3"/>
  <c r="F69" i="3"/>
  <c r="F76" i="3"/>
  <c r="E77" i="3"/>
  <c r="F75" i="3"/>
  <c r="N7" i="1"/>
  <c r="E78" i="3" l="1"/>
  <c r="F77" i="3"/>
  <c r="C25" i="1"/>
  <c r="C24" i="1"/>
  <c r="B14" i="1"/>
  <c r="B13" i="1"/>
  <c r="M9" i="1"/>
  <c r="M8" i="1"/>
  <c r="O6" i="1"/>
  <c r="J7" i="1"/>
  <c r="I10" i="1"/>
  <c r="E55" i="1"/>
  <c r="E58" i="1"/>
  <c r="E57" i="1"/>
  <c r="D50" i="1"/>
  <c r="D49" i="1"/>
  <c r="E50" i="1"/>
  <c r="E49" i="1"/>
  <c r="K40" i="1"/>
  <c r="J39" i="1"/>
  <c r="I39" i="1"/>
  <c r="H39" i="1"/>
  <c r="F39" i="1"/>
  <c r="K21" i="1"/>
  <c r="L26" i="1"/>
  <c r="L25" i="1"/>
  <c r="J25" i="1"/>
  <c r="K20" i="1"/>
  <c r="L19" i="1"/>
  <c r="L34" i="1"/>
  <c r="K18" i="1"/>
  <c r="L33" i="1"/>
  <c r="L32" i="1"/>
  <c r="L31" i="1"/>
  <c r="L30" i="1"/>
  <c r="L29" i="1"/>
  <c r="J15" i="1"/>
  <c r="F33" i="1"/>
  <c r="F34" i="1" s="1"/>
  <c r="F31" i="1"/>
  <c r="F28" i="1"/>
  <c r="F27" i="1"/>
  <c r="F29" i="1" s="1"/>
  <c r="E79" i="3" l="1"/>
  <c r="F78" i="3"/>
  <c r="E80" i="3" l="1"/>
  <c r="F79" i="3"/>
  <c r="F80" i="3" l="1"/>
  <c r="E81" i="3"/>
  <c r="E82" i="3" l="1"/>
  <c r="F81" i="3"/>
  <c r="E83" i="3" l="1"/>
  <c r="F82" i="3"/>
  <c r="E84" i="3" l="1"/>
  <c r="F83" i="3"/>
  <c r="F84" i="3" l="1"/>
  <c r="E85" i="3"/>
  <c r="E86" i="3" l="1"/>
  <c r="F85" i="3"/>
  <c r="E87" i="3" l="1"/>
  <c r="F86" i="3"/>
  <c r="E88" i="3" l="1"/>
  <c r="F87" i="3"/>
  <c r="F88" i="3" l="1"/>
  <c r="E89" i="3"/>
  <c r="E90" i="3" l="1"/>
  <c r="F89" i="3"/>
  <c r="E91" i="3" l="1"/>
  <c r="F90" i="3"/>
  <c r="E92" i="3" l="1"/>
  <c r="F91" i="3"/>
  <c r="F92" i="3" l="1"/>
  <c r="E93" i="3"/>
  <c r="E94" i="3" l="1"/>
  <c r="F93" i="3"/>
  <c r="E95" i="3" l="1"/>
  <c r="F94" i="3"/>
  <c r="E96" i="3" l="1"/>
  <c r="F95" i="3"/>
  <c r="F96" i="3" l="1"/>
  <c r="E97" i="3"/>
  <c r="E98" i="3" l="1"/>
  <c r="F97" i="3"/>
  <c r="E99" i="3" l="1"/>
  <c r="F98" i="3"/>
  <c r="E100" i="3" l="1"/>
  <c r="F99" i="3"/>
  <c r="F100" i="3" l="1"/>
  <c r="E101" i="3"/>
  <c r="E102" i="3" l="1"/>
  <c r="F101" i="3"/>
  <c r="E103" i="3" l="1"/>
  <c r="F102" i="3"/>
  <c r="E104" i="3" l="1"/>
  <c r="F103" i="3"/>
  <c r="F104" i="3" l="1"/>
  <c r="E105" i="3"/>
  <c r="E106" i="3" l="1"/>
  <c r="F105" i="3"/>
  <c r="E107" i="3" l="1"/>
  <c r="F106" i="3"/>
  <c r="E108" i="3" l="1"/>
  <c r="F107" i="3"/>
  <c r="F108" i="3" l="1"/>
  <c r="E109" i="3"/>
  <c r="E110" i="3" l="1"/>
  <c r="F109" i="3"/>
  <c r="E111" i="3" l="1"/>
  <c r="F110" i="3"/>
  <c r="E112" i="3" l="1"/>
  <c r="F111" i="3"/>
  <c r="F112" i="3" l="1"/>
  <c r="E113" i="3"/>
  <c r="E114" i="3" l="1"/>
  <c r="F113" i="3"/>
  <c r="E115" i="3" l="1"/>
  <c r="F114" i="3"/>
  <c r="E116" i="3" l="1"/>
  <c r="F115" i="3"/>
  <c r="F116" i="3" l="1"/>
  <c r="E117" i="3"/>
  <c r="E118" i="3" l="1"/>
  <c r="F117" i="3"/>
  <c r="E119" i="3" l="1"/>
  <c r="F118" i="3"/>
  <c r="E120" i="3" l="1"/>
  <c r="F119" i="3"/>
  <c r="F120" i="3" l="1"/>
  <c r="E121" i="3"/>
  <c r="E122" i="3" l="1"/>
  <c r="F121" i="3"/>
  <c r="E123" i="3" l="1"/>
  <c r="F122" i="3"/>
  <c r="E124" i="3" l="1"/>
  <c r="F123" i="3"/>
  <c r="F124" i="3" l="1"/>
  <c r="E125" i="3"/>
  <c r="E126" i="3" l="1"/>
  <c r="F125" i="3"/>
  <c r="E127" i="3" l="1"/>
  <c r="F126" i="3"/>
  <c r="E128" i="3" l="1"/>
  <c r="F127" i="3"/>
  <c r="F128" i="3" l="1"/>
  <c r="E129" i="3"/>
  <c r="E130" i="3" l="1"/>
  <c r="F129" i="3"/>
  <c r="E131" i="3" l="1"/>
  <c r="F130" i="3"/>
  <c r="E132" i="3" l="1"/>
  <c r="F131" i="3"/>
  <c r="F132" i="3" l="1"/>
  <c r="E133" i="3"/>
  <c r="E134" i="3" l="1"/>
  <c r="F133" i="3"/>
  <c r="E135" i="3" l="1"/>
  <c r="F134" i="3"/>
  <c r="E136" i="3" l="1"/>
  <c r="F135" i="3"/>
  <c r="F136" i="3" l="1"/>
  <c r="E137" i="3"/>
  <c r="E138" i="3" l="1"/>
  <c r="F137" i="3"/>
  <c r="E139" i="3" l="1"/>
  <c r="F138" i="3"/>
  <c r="E140" i="3" l="1"/>
  <c r="F139" i="3"/>
  <c r="F140" i="3" l="1"/>
  <c r="E141" i="3"/>
  <c r="E142" i="3" l="1"/>
  <c r="F141" i="3"/>
  <c r="E143" i="3" l="1"/>
  <c r="F142" i="3"/>
  <c r="E144" i="3" l="1"/>
  <c r="F143" i="3"/>
  <c r="F144" i="3" l="1"/>
  <c r="E145" i="3"/>
  <c r="E146" i="3" l="1"/>
  <c r="F145" i="3"/>
  <c r="E147" i="3" l="1"/>
  <c r="F146" i="3"/>
  <c r="E148" i="3" l="1"/>
  <c r="F147" i="3"/>
  <c r="F148" i="3" l="1"/>
  <c r="E149" i="3"/>
  <c r="E150" i="3" l="1"/>
  <c r="F149" i="3"/>
  <c r="E151" i="3" l="1"/>
  <c r="F150" i="3"/>
  <c r="E152" i="3" l="1"/>
  <c r="F151" i="3"/>
  <c r="F152" i="3" l="1"/>
  <c r="E153" i="3"/>
  <c r="E154" i="3" l="1"/>
  <c r="F153" i="3"/>
  <c r="E155" i="3" l="1"/>
  <c r="F154" i="3"/>
  <c r="E156" i="3" l="1"/>
  <c r="F155" i="3"/>
  <c r="F156" i="3" l="1"/>
  <c r="E157" i="3"/>
  <c r="E158" i="3" l="1"/>
  <c r="F157" i="3"/>
  <c r="E159" i="3" l="1"/>
  <c r="F158" i="3"/>
  <c r="E160" i="3" l="1"/>
  <c r="F159" i="3"/>
  <c r="F160" i="3" l="1"/>
  <c r="E161" i="3"/>
  <c r="E162" i="3" l="1"/>
  <c r="F161" i="3"/>
  <c r="E163" i="3" l="1"/>
  <c r="F162" i="3"/>
  <c r="E164" i="3" l="1"/>
  <c r="F163" i="3"/>
  <c r="F164" i="3" l="1"/>
  <c r="E165" i="3"/>
  <c r="E166" i="3" l="1"/>
  <c r="F165" i="3"/>
  <c r="E167" i="3" l="1"/>
  <c r="F166" i="3"/>
  <c r="E168" i="3" l="1"/>
  <c r="F167" i="3"/>
  <c r="F168" i="3" l="1"/>
  <c r="E169" i="3"/>
  <c r="E170" i="3" l="1"/>
  <c r="F169" i="3"/>
  <c r="E171" i="3" l="1"/>
  <c r="F170" i="3"/>
  <c r="E172" i="3" l="1"/>
  <c r="F171" i="3"/>
  <c r="F172" i="3" l="1"/>
  <c r="E173" i="3"/>
  <c r="E174" i="3" l="1"/>
  <c r="F173" i="3"/>
  <c r="E175" i="3" l="1"/>
  <c r="F174" i="3"/>
  <c r="E176" i="3" l="1"/>
  <c r="F175" i="3"/>
  <c r="F176" i="3" l="1"/>
  <c r="E177" i="3"/>
  <c r="E178" i="3" l="1"/>
  <c r="F177" i="3"/>
  <c r="E179" i="3" l="1"/>
  <c r="F178" i="3"/>
  <c r="E180" i="3" l="1"/>
  <c r="F179" i="3"/>
  <c r="F180" i="3" l="1"/>
  <c r="E181" i="3"/>
  <c r="E182" i="3" l="1"/>
  <c r="F181" i="3"/>
  <c r="E183" i="3" l="1"/>
  <c r="F182" i="3"/>
  <c r="E184" i="3" l="1"/>
  <c r="F183" i="3"/>
  <c r="F184" i="3" l="1"/>
  <c r="E185" i="3"/>
  <c r="E186" i="3" l="1"/>
  <c r="F185" i="3"/>
  <c r="E187" i="3" l="1"/>
  <c r="F186" i="3"/>
  <c r="E188" i="3" l="1"/>
  <c r="F187" i="3"/>
  <c r="F188" i="3" l="1"/>
  <c r="E189" i="3"/>
  <c r="E190" i="3" l="1"/>
  <c r="F189" i="3"/>
  <c r="E191" i="3" l="1"/>
  <c r="F190" i="3"/>
  <c r="F191" i="3" l="1"/>
  <c r="F192" i="3" s="1"/>
</calcChain>
</file>

<file path=xl/sharedStrings.xml><?xml version="1.0" encoding="utf-8"?>
<sst xmlns="http://schemas.openxmlformats.org/spreadsheetml/2006/main" count="84" uniqueCount="64">
  <si>
    <t>m</t>
  </si>
  <si>
    <t>n</t>
  </si>
  <si>
    <t>a</t>
  </si>
  <si>
    <t>(a^m)</t>
  </si>
  <si>
    <t>1/n</t>
  </si>
  <si>
    <t>(a^m)^1/n</t>
  </si>
  <si>
    <t>a^.333</t>
  </si>
  <si>
    <t>(a^m)^1</t>
  </si>
  <si>
    <t>a*m</t>
  </si>
  <si>
    <t>https://www.exploringbinary.com/correct-decimal-to-floating-point-using-big-integers/</t>
  </si>
  <si>
    <t>3^.75</t>
  </si>
  <si>
    <t>3^.66</t>
  </si>
  <si>
    <t>3^.55</t>
  </si>
  <si>
    <t>https://math.stackexchange.com/questions/21381/how-to-calculate-a-decimal-power-of-a-number</t>
  </si>
  <si>
    <t>3^.44</t>
  </si>
  <si>
    <t>3^.33</t>
  </si>
  <si>
    <t>3^.22</t>
  </si>
  <si>
    <t>4^10=</t>
  </si>
  <si>
    <t>4^</t>
  </si>
  <si>
    <t>loga(x^p) = p logaX</t>
  </si>
  <si>
    <t>p</t>
  </si>
  <si>
    <t>logaX</t>
  </si>
  <si>
    <t>10^6.176091259</t>
  </si>
  <si>
    <t>http://lamarotte2.blogspot.com/2011/04/hand-calculation-of-fractional-decimal.html</t>
  </si>
  <si>
    <t>Col A</t>
  </si>
  <si>
    <t>Col B</t>
  </si>
  <si>
    <t>Numbers</t>
  </si>
  <si>
    <t>Powers</t>
  </si>
  <si>
    <t>Base</t>
  </si>
  <si>
    <t>base to power</t>
  </si>
  <si>
    <t>SQRT(num*base)</t>
  </si>
  <si>
    <t>(0+1)/2 = 0.5</t>
  </si>
  <si>
    <t>3^2.7</t>
  </si>
  <si>
    <t>3^2</t>
  </si>
  <si>
    <t>3^0.7</t>
  </si>
  <si>
    <t>http://www.jessamine.k12.ky.us/userfiles/1015/Classes/17304/exponentrules.pdf</t>
  </si>
  <si>
    <t>base</t>
  </si>
  <si>
    <t>y</t>
  </si>
  <si>
    <t>x</t>
  </si>
  <si>
    <t>log b -1</t>
  </si>
  <si>
    <t>logb(x)</t>
  </si>
  <si>
    <t>logb(b)</t>
  </si>
  <si>
    <t>https://www.youtube.com/watch?v=bRc9pP6sTws</t>
  </si>
  <si>
    <t>https://www.youtube.com/watch?v=Qc-AyzJ0Epw</t>
  </si>
  <si>
    <t>https://math.stackexchange.com/questions/1988901/approximating-the-exponential-function-with-taylor-series</t>
  </si>
  <si>
    <t>+</t>
  </si>
  <si>
    <t xml:space="preserve">a= </t>
  </si>
  <si>
    <t>a^2/2</t>
  </si>
  <si>
    <t>a^3/6</t>
  </si>
  <si>
    <t>=</t>
  </si>
  <si>
    <t>Σ</t>
  </si>
  <si>
    <t xml:space="preserve">a+1 = </t>
  </si>
  <si>
    <t>ln(10) =</t>
  </si>
  <si>
    <t>e=</t>
  </si>
  <si>
    <t>exp(1)</t>
  </si>
  <si>
    <t>e</t>
  </si>
  <si>
    <t xml:space="preserve">What is </t>
  </si>
  <si>
    <t>Should be</t>
  </si>
  <si>
    <t>x=</t>
  </si>
  <si>
    <t>14.220975666072438486085961843571</t>
  </si>
  <si>
    <t>Calculaor</t>
  </si>
  <si>
    <t>excel</t>
  </si>
  <si>
    <t>1.0986122886681096913952452369225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</si>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</sst>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00000"/>
    <numFmt numFmtId="165" formatCode="0.00000000000000"/>
    <numFmt numFmtId="166" formatCode="0.000000000000000000000000000000"/>
    <numFmt numFmtId="167" formatCode="0.00000000000000000000"/>
    <numFmt numFmtId="168" formatCode="0.0000000000000000"/>
    <numFmt numFmtId="169" formatCode="0.0000000000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0" xfId="0" quotePrefix="1"/>
    <xf numFmtId="40" fontId="0" fillId="0" borderId="0" xfId="0" applyNumberFormat="1"/>
    <xf numFmtId="0" fontId="2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22700</xdr:rowOff>
    </xdr:from>
    <xdr:ext cx="7712107" cy="958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42A123-1D39-4134-A2E8-785457F14301}"/>
                </a:ext>
              </a:extLst>
            </xdr:cNvPr>
            <xdr:cNvSpPr txBox="1"/>
          </xdr:nvSpPr>
          <xdr:spPr>
            <a:xfrm>
              <a:off x="0" y="3642200"/>
              <a:ext cx="7712107" cy="958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2400"/>
            </a:p>
            <a:p>
              <a:r>
                <a:rPr lang="en-US" sz="24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24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24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2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4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</m:d>
                    </m:e>
                  </m:func>
                  <m:r>
                    <a:rPr lang="en-US" sz="24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2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2400" b="0" i="0">
                          <a:latin typeface="Cambria Math" panose="02040503050406030204" pitchFamily="18" charset="0"/>
                        </a:rPr>
                        <m:t>ln</m:t>
                      </m:r>
                      <m:r>
                        <a:rPr lang="en-US" sz="2400" b="0" i="1">
                          <a:latin typeface="Cambria Math" panose="02040503050406030204" pitchFamily="18" charset="0"/>
                        </a:rPr>
                        <m:t>⁡(</m:t>
                      </m:r>
                      <m:r>
                        <a:rPr lang="en-US" sz="24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n-US" sz="24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400" b="0" i="1">
                          <a:latin typeface="Cambria Math" panose="02040503050406030204" pitchFamily="18" charset="0"/>
                        </a:rPr>
                        <m:t>1024</m:t>
                      </m:r>
                    </m:sup>
                  </m:sSup>
                  <m:r>
                    <a:rPr lang="en-US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(1+</m:t>
                      </m:r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𝑎</m:t>
                              </m:r>
                            </m:e>
                            <m:sup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den>
                      </m:f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𝑎</m:t>
                              </m:r>
                            </m:e>
                            <m:sup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6</m:t>
                          </m:r>
                        </m:den>
                      </m:f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𝑎</m:t>
                              </m:r>
                            </m:e>
                            <m:sup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4</m:t>
                              </m:r>
                            </m:sup>
                          </m:sSup>
                        </m:num>
                        <m:den>
                          <m: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24</m:t>
                          </m:r>
                        </m:den>
                      </m:f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1024</m:t>
                      </m:r>
                    </m:sup>
                  </m:sSup>
                </m:oMath>
              </a14:m>
              <a:endParaRPr 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42A123-1D39-4134-A2E8-785457F14301}"/>
                </a:ext>
              </a:extLst>
            </xdr:cNvPr>
            <xdr:cNvSpPr txBox="1"/>
          </xdr:nvSpPr>
          <xdr:spPr>
            <a:xfrm>
              <a:off x="0" y="3642200"/>
              <a:ext cx="7712107" cy="958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2400"/>
            </a:p>
            <a:p>
              <a:r>
                <a:rPr lang="en-US" sz="2400"/>
                <a:t>	</a:t>
              </a:r>
              <a:r>
                <a:rPr lang="en-US" sz="2400" b="0" i="0">
                  <a:latin typeface="Cambria Math" panose="02040503050406030204" pitchFamily="18" charset="0"/>
                </a:rPr>
                <a:t>ln⁡(10)=〖ln⁡(𝑎)〗^1024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=〖(1+𝑎+𝑎^2/2+𝑎^3/6+𝑎^4/24)〗^1024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38100</xdr:rowOff>
    </xdr:from>
    <xdr:ext cx="4559332" cy="809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440A5E-F4D2-4042-ADB3-AA862E6919B0}"/>
                </a:ext>
              </a:extLst>
            </xdr:cNvPr>
            <xdr:cNvSpPr txBox="1"/>
          </xdr:nvSpPr>
          <xdr:spPr>
            <a:xfrm>
              <a:off x="0" y="1752600"/>
              <a:ext cx="4559332" cy="809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1024</m:t>
                        </m:r>
                      </m:den>
                    </m:f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sSup>
                          <m:sSupPr>
                            <m:ctrlP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440A5E-F4D2-4042-ADB3-AA862E6919B0}"/>
                </a:ext>
              </a:extLst>
            </xdr:cNvPr>
            <xdr:cNvSpPr txBox="1"/>
          </xdr:nvSpPr>
          <xdr:spPr>
            <a:xfrm>
              <a:off x="0" y="1752600"/>
              <a:ext cx="4559332" cy="809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𝑎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=10/1024=10/2^10 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18</xdr:col>
      <xdr:colOff>793718</xdr:colOff>
      <xdr:row>14</xdr:row>
      <xdr:rowOff>3651</xdr:rowOff>
    </xdr:from>
    <xdr:ext cx="911257" cy="382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858E99-9AAE-41FC-B945-5964C6EA634A}"/>
                </a:ext>
              </a:extLst>
            </xdr:cNvPr>
            <xdr:cNvSpPr txBox="1"/>
          </xdr:nvSpPr>
          <xdr:spPr>
            <a:xfrm>
              <a:off x="12357068" y="2851626"/>
              <a:ext cx="911257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1024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858E99-9AAE-41FC-B945-5964C6EA634A}"/>
                </a:ext>
              </a:extLst>
            </xdr:cNvPr>
            <xdr:cNvSpPr txBox="1"/>
          </xdr:nvSpPr>
          <xdr:spPr>
            <a:xfrm>
              <a:off x="12357068" y="2851626"/>
              <a:ext cx="911257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2400" b="0" i="0">
                  <a:latin typeface="Cambria Math" panose="02040503050406030204" pitchFamily="18" charset="0"/>
                </a:rPr>
                <a:t>1024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18</xdr:col>
      <xdr:colOff>1031843</xdr:colOff>
      <xdr:row>18</xdr:row>
      <xdr:rowOff>22701</xdr:rowOff>
    </xdr:from>
    <xdr:ext cx="787523" cy="382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AC6612F-9554-49D1-B8CA-466D7B8D7DE0}"/>
                </a:ext>
              </a:extLst>
            </xdr:cNvPr>
            <xdr:cNvSpPr txBox="1"/>
          </xdr:nvSpPr>
          <xdr:spPr>
            <a:xfrm>
              <a:off x="12595193" y="3813651"/>
              <a:ext cx="787523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1024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AC6612F-9554-49D1-B8CA-466D7B8D7DE0}"/>
                </a:ext>
              </a:extLst>
            </xdr:cNvPr>
            <xdr:cNvSpPr txBox="1"/>
          </xdr:nvSpPr>
          <xdr:spPr>
            <a:xfrm>
              <a:off x="12595193" y="3813651"/>
              <a:ext cx="787523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𝐴^1024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122206</xdr:colOff>
      <xdr:row>9</xdr:row>
      <xdr:rowOff>94138</xdr:rowOff>
    </xdr:from>
    <xdr:ext cx="397352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22CAC2-97BA-4DFB-8FA4-F1469D9B7243}"/>
                </a:ext>
              </a:extLst>
            </xdr:cNvPr>
            <xdr:cNvSpPr txBox="1"/>
          </xdr:nvSpPr>
          <xdr:spPr>
            <a:xfrm>
              <a:off x="1341406" y="1808638"/>
              <a:ext cx="39735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22CAC2-97BA-4DFB-8FA4-F1469D9B7243}"/>
                </a:ext>
              </a:extLst>
            </xdr:cNvPr>
            <xdr:cNvSpPr txBox="1"/>
          </xdr:nvSpPr>
          <xdr:spPr>
            <a:xfrm>
              <a:off x="1341406" y="1808638"/>
              <a:ext cx="39735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𝑒^𝑥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3373-F66D-48E4-A24A-6B7498CEACDC}">
  <dimension ref="A1:Q58"/>
  <sheetViews>
    <sheetView topLeftCell="A37" workbookViewId="0">
      <selection activeCell="A53" sqref="A53"/>
    </sheetView>
  </sheetViews>
  <sheetFormatPr defaultRowHeight="15" x14ac:dyDescent="0.25"/>
  <cols>
    <col min="4" max="4" width="21.140625" customWidth="1"/>
    <col min="5" max="5" width="26.140625" customWidth="1"/>
    <col min="6" max="6" width="22.5703125" customWidth="1"/>
    <col min="8" max="8" width="17.85546875" bestFit="1" customWidth="1"/>
    <col min="10" max="10" width="17.85546875" bestFit="1" customWidth="1"/>
    <col min="11" max="11" width="12.42578125" bestFit="1" customWidth="1"/>
    <col min="14" max="14" width="17.85546875" bestFit="1" customWidth="1"/>
    <col min="15" max="15" width="12.42578125" bestFit="1" customWidth="1"/>
  </cols>
  <sheetData>
    <row r="1" spans="1:17" x14ac:dyDescent="0.25">
      <c r="A1" t="s">
        <v>9</v>
      </c>
    </row>
    <row r="4" spans="1:17" x14ac:dyDescent="0.25">
      <c r="A4" t="s">
        <v>43</v>
      </c>
    </row>
    <row r="5" spans="1:17" x14ac:dyDescent="0.25">
      <c r="A5" t="s">
        <v>42</v>
      </c>
      <c r="M5" t="s">
        <v>36</v>
      </c>
      <c r="N5" t="s">
        <v>37</v>
      </c>
      <c r="O5" t="s">
        <v>38</v>
      </c>
    </row>
    <row r="6" spans="1:17" x14ac:dyDescent="0.25">
      <c r="A6" t="s">
        <v>13</v>
      </c>
      <c r="M6">
        <v>4</v>
      </c>
      <c r="N6" s="2">
        <v>10.2582655350226</v>
      </c>
      <c r="O6" s="5">
        <f>POWER(M6,N6)</f>
        <v>1499999.999999865</v>
      </c>
      <c r="Q6" t="s">
        <v>39</v>
      </c>
    </row>
    <row r="7" spans="1:17" x14ac:dyDescent="0.25">
      <c r="A7" t="s">
        <v>35</v>
      </c>
      <c r="H7">
        <v>1500000</v>
      </c>
      <c r="J7">
        <f>1/H7</f>
        <v>6.6666666666666671E-7</v>
      </c>
      <c r="M7">
        <v>10</v>
      </c>
      <c r="N7">
        <f>LOG10(O7)</f>
        <v>6.1760912590556813</v>
      </c>
      <c r="O7" s="5">
        <v>1500000</v>
      </c>
    </row>
    <row r="8" spans="1:17" x14ac:dyDescent="0.25">
      <c r="L8" t="s">
        <v>40</v>
      </c>
      <c r="M8">
        <f>LOG(O6,4)</f>
        <v>10.2582655350226</v>
      </c>
    </row>
    <row r="9" spans="1:17" x14ac:dyDescent="0.25">
      <c r="L9" t="s">
        <v>41</v>
      </c>
      <c r="M9">
        <f>LOG(M6,M6)</f>
        <v>1</v>
      </c>
    </row>
    <row r="10" spans="1:17" x14ac:dyDescent="0.25">
      <c r="D10">
        <v>4</v>
      </c>
      <c r="E10" s="1">
        <v>10.2582655350226</v>
      </c>
      <c r="G10">
        <v>4</v>
      </c>
      <c r="H10">
        <v>102</v>
      </c>
      <c r="I10">
        <f>POWER(G10,H10)</f>
        <v>2.5711008708143844E+61</v>
      </c>
    </row>
    <row r="13" spans="1:17" x14ac:dyDescent="0.25">
      <c r="B13">
        <f>LOG10(3)</f>
        <v>0.47712125471966244</v>
      </c>
    </row>
    <row r="14" spans="1:17" x14ac:dyDescent="0.25">
      <c r="B14">
        <f>LOG10(6)</f>
        <v>0.77815125038364363</v>
      </c>
    </row>
    <row r="15" spans="1:17" x14ac:dyDescent="0.25">
      <c r="I15" t="s">
        <v>8</v>
      </c>
      <c r="J15">
        <f>+D19*E16</f>
        <v>0.99900000000000011</v>
      </c>
    </row>
    <row r="16" spans="1:17" x14ac:dyDescent="0.25">
      <c r="D16">
        <v>3</v>
      </c>
      <c r="E16">
        <v>0.33300000000000002</v>
      </c>
    </row>
    <row r="18" spans="3:14" x14ac:dyDescent="0.25">
      <c r="E18">
        <v>333</v>
      </c>
      <c r="F18" t="s">
        <v>0</v>
      </c>
      <c r="I18">
        <v>4</v>
      </c>
      <c r="J18" s="2">
        <v>10.2582655350226</v>
      </c>
      <c r="K18" s="5">
        <f>POWER(I18,J18)</f>
        <v>1499999.999999865</v>
      </c>
    </row>
    <row r="19" spans="3:14" x14ac:dyDescent="0.25">
      <c r="C19" t="s">
        <v>2</v>
      </c>
      <c r="D19">
        <v>3</v>
      </c>
      <c r="E19">
        <v>1000</v>
      </c>
      <c r="F19" t="s">
        <v>1</v>
      </c>
      <c r="J19" t="s">
        <v>17</v>
      </c>
      <c r="L19">
        <f>POWER(4,10)</f>
        <v>1048576</v>
      </c>
    </row>
    <row r="20" spans="3:14" x14ac:dyDescent="0.25">
      <c r="K20">
        <f>+K18-L19</f>
        <v>451423.99999986496</v>
      </c>
    </row>
    <row r="21" spans="3:14" x14ac:dyDescent="0.25">
      <c r="K21">
        <f>POWER(M21,N21)</f>
        <v>262144</v>
      </c>
      <c r="M21">
        <v>4</v>
      </c>
      <c r="N21">
        <v>9</v>
      </c>
    </row>
    <row r="24" spans="3:14" x14ac:dyDescent="0.25">
      <c r="C24">
        <f>POWER(10,4.3)</f>
        <v>19952.623149688792</v>
      </c>
    </row>
    <row r="25" spans="3:14" x14ac:dyDescent="0.25">
      <c r="C25">
        <f>2*(10^4)</f>
        <v>20000</v>
      </c>
      <c r="I25" t="s">
        <v>18</v>
      </c>
      <c r="J25" s="3">
        <f>+J18-10</f>
        <v>0.25826553502260019</v>
      </c>
      <c r="L25">
        <f>POWER(4,J25)</f>
        <v>1.4305114746092462</v>
      </c>
    </row>
    <row r="26" spans="3:14" x14ac:dyDescent="0.25">
      <c r="L26">
        <f>+L19+L25</f>
        <v>1048577.4305114746</v>
      </c>
    </row>
    <row r="27" spans="3:14" x14ac:dyDescent="0.25">
      <c r="E27" t="s">
        <v>3</v>
      </c>
      <c r="F27">
        <f>POWER(D19,E18)</f>
        <v>7.6098802313205981E+158</v>
      </c>
    </row>
    <row r="28" spans="3:14" x14ac:dyDescent="0.25">
      <c r="E28" t="s">
        <v>4</v>
      </c>
      <c r="F28">
        <f>1/E19</f>
        <v>1E-3</v>
      </c>
    </row>
    <row r="29" spans="3:14" x14ac:dyDescent="0.25">
      <c r="E29" t="s">
        <v>5</v>
      </c>
      <c r="F29">
        <f>POWER(F27,F28)</f>
        <v>1.4417215093019393</v>
      </c>
      <c r="K29" t="s">
        <v>10</v>
      </c>
      <c r="L29">
        <f>POWER(3,0.75)</f>
        <v>2.2795070569547775</v>
      </c>
    </row>
    <row r="30" spans="3:14" x14ac:dyDescent="0.25">
      <c r="K30" t="s">
        <v>11</v>
      </c>
      <c r="L30">
        <f>POWER(3,0.66)</f>
        <v>2.0649047728786885</v>
      </c>
    </row>
    <row r="31" spans="3:14" x14ac:dyDescent="0.25">
      <c r="E31" t="s">
        <v>6</v>
      </c>
      <c r="F31">
        <f>POWER(D19,E16)</f>
        <v>1.4417215093019395</v>
      </c>
      <c r="K31" t="s">
        <v>12</v>
      </c>
      <c r="L31">
        <f>POWER(3,0.55)</f>
        <v>1.8298550549433454</v>
      </c>
    </row>
    <row r="32" spans="3:14" x14ac:dyDescent="0.25">
      <c r="K32" t="s">
        <v>14</v>
      </c>
      <c r="L32">
        <f>POWER(3,0.44)</f>
        <v>1.6215612293993316</v>
      </c>
    </row>
    <row r="33" spans="1:12" x14ac:dyDescent="0.25">
      <c r="E33" t="s">
        <v>7</v>
      </c>
      <c r="F33">
        <f>POWER(D19,E18)</f>
        <v>7.6098802313205981E+158</v>
      </c>
      <c r="K33" t="s">
        <v>15</v>
      </c>
      <c r="L33">
        <f>POWER(3,0.33)</f>
        <v>1.4369776521848516</v>
      </c>
    </row>
    <row r="34" spans="1:12" x14ac:dyDescent="0.25">
      <c r="E34" t="s">
        <v>5</v>
      </c>
      <c r="F34">
        <f>+F33/E19</f>
        <v>7.6098802313205981E+155</v>
      </c>
      <c r="K34" t="s">
        <v>16</v>
      </c>
      <c r="L34">
        <f>POWER(3,0.22)</f>
        <v>1.2734053672728616</v>
      </c>
    </row>
    <row r="38" spans="1:12" x14ac:dyDescent="0.25">
      <c r="H38" t="s">
        <v>20</v>
      </c>
      <c r="I38" t="s">
        <v>21</v>
      </c>
    </row>
    <row r="39" spans="1:12" x14ac:dyDescent="0.25">
      <c r="E39" t="s">
        <v>19</v>
      </c>
      <c r="F39">
        <f>LOG10(POWER(I18,J18))</f>
        <v>6.1760912590556423</v>
      </c>
      <c r="H39" s="3">
        <f>+J18</f>
        <v>10.2582655350226</v>
      </c>
      <c r="I39">
        <f>LOG10(I18)</f>
        <v>0.6020599913279624</v>
      </c>
      <c r="J39">
        <f>+I39*H39</f>
        <v>6.1760912590556423</v>
      </c>
    </row>
    <row r="40" spans="1:12" x14ac:dyDescent="0.25">
      <c r="J40" s="4" t="s">
        <v>22</v>
      </c>
      <c r="K40">
        <f>POWER(10,J39)</f>
        <v>1499999.9999998678</v>
      </c>
    </row>
    <row r="44" spans="1:12" x14ac:dyDescent="0.25">
      <c r="E44" t="s">
        <v>23</v>
      </c>
    </row>
    <row r="47" spans="1:12" x14ac:dyDescent="0.25">
      <c r="A47" t="s">
        <v>24</v>
      </c>
      <c r="B47" t="s">
        <v>25</v>
      </c>
    </row>
    <row r="48" spans="1:12" x14ac:dyDescent="0.25">
      <c r="A48" t="s">
        <v>26</v>
      </c>
      <c r="B48" t="s">
        <v>27</v>
      </c>
      <c r="C48" t="s">
        <v>28</v>
      </c>
      <c r="D48" t="s">
        <v>30</v>
      </c>
      <c r="E48" t="s">
        <v>29</v>
      </c>
    </row>
    <row r="49" spans="1:5" x14ac:dyDescent="0.25">
      <c r="A49">
        <v>1</v>
      </c>
      <c r="B49">
        <v>0</v>
      </c>
      <c r="C49">
        <v>3</v>
      </c>
      <c r="D49">
        <f>SQRT(A49*C49)</f>
        <v>1.7320508075688772</v>
      </c>
      <c r="E49">
        <f>3^0</f>
        <v>1</v>
      </c>
    </row>
    <row r="50" spans="1:5" x14ac:dyDescent="0.25">
      <c r="A50">
        <v>3</v>
      </c>
      <c r="B50">
        <v>1</v>
      </c>
      <c r="C50">
        <v>3</v>
      </c>
      <c r="D50">
        <f>SQRT(A50*C50)</f>
        <v>3</v>
      </c>
      <c r="E50">
        <f>3^1</f>
        <v>3</v>
      </c>
    </row>
    <row r="52" spans="1:5" x14ac:dyDescent="0.25">
      <c r="D52" s="4" t="s">
        <v>31</v>
      </c>
    </row>
    <row r="55" spans="1:5" x14ac:dyDescent="0.25">
      <c r="D55" s="4" t="s">
        <v>32</v>
      </c>
      <c r="E55">
        <f>3^2.7</f>
        <v>19.419023519771347</v>
      </c>
    </row>
    <row r="56" spans="1:5" x14ac:dyDescent="0.25">
      <c r="D56" s="4" t="s">
        <v>33</v>
      </c>
      <c r="E56">
        <v>9</v>
      </c>
    </row>
    <row r="57" spans="1:5" x14ac:dyDescent="0.25">
      <c r="D57" s="4" t="s">
        <v>34</v>
      </c>
      <c r="E57">
        <f>3^0.7</f>
        <v>2.1576692799745931</v>
      </c>
    </row>
    <row r="58" spans="1:5" x14ac:dyDescent="0.25">
      <c r="E58">
        <f>+E57+E56</f>
        <v>11.157669279974593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DAFD-F4E5-4ADD-BA9F-08C03119CF52}">
  <dimension ref="B5:S21"/>
  <sheetViews>
    <sheetView topLeftCell="A16" workbookViewId="0">
      <selection activeCell="C25" sqref="C25"/>
    </sheetView>
  </sheetViews>
  <sheetFormatPr defaultRowHeight="15" x14ac:dyDescent="0.25"/>
  <cols>
    <col min="3" max="3" width="23.5703125" customWidth="1"/>
    <col min="7" max="7" width="15.140625" customWidth="1"/>
    <col min="11" max="11" width="12" bestFit="1" customWidth="1"/>
    <col min="19" max="19" width="46.85546875" customWidth="1"/>
  </cols>
  <sheetData>
    <row r="5" spans="2:17" x14ac:dyDescent="0.25">
      <c r="B5" t="s">
        <v>44</v>
      </c>
    </row>
    <row r="12" spans="2:17" ht="23.25" x14ac:dyDescent="0.35">
      <c r="C12" s="6"/>
    </row>
    <row r="14" spans="2:17" ht="21" customHeight="1" x14ac:dyDescent="0.25">
      <c r="B14" t="s">
        <v>52</v>
      </c>
      <c r="C14">
        <f>LN(10)</f>
        <v>2.3025850929940459</v>
      </c>
      <c r="K14">
        <v>2</v>
      </c>
      <c r="M14">
        <v>3</v>
      </c>
      <c r="O14">
        <v>4</v>
      </c>
    </row>
    <row r="15" spans="2:17" ht="28.5" customHeight="1" x14ac:dyDescent="0.25">
      <c r="B15" t="s">
        <v>46</v>
      </c>
      <c r="C15">
        <f>10/1024</f>
        <v>9.765625E-3</v>
      </c>
      <c r="K15">
        <v>2</v>
      </c>
      <c r="M15">
        <v>6</v>
      </c>
      <c r="O15">
        <v>24</v>
      </c>
      <c r="Q15" s="8" t="s">
        <v>50</v>
      </c>
    </row>
    <row r="16" spans="2:17" x14ac:dyDescent="0.25">
      <c r="B16" s="4" t="s">
        <v>51</v>
      </c>
      <c r="C16">
        <f>+C15+1</f>
        <v>1.009765625</v>
      </c>
      <c r="I16" t="s">
        <v>2</v>
      </c>
      <c r="K16" t="s">
        <v>47</v>
      </c>
      <c r="M16" t="s">
        <v>48</v>
      </c>
    </row>
    <row r="17" spans="2:19" ht="15.75" x14ac:dyDescent="0.25">
      <c r="G17">
        <v>1</v>
      </c>
      <c r="H17" t="s">
        <v>45</v>
      </c>
      <c r="I17">
        <f>+C15</f>
        <v>9.765625E-3</v>
      </c>
      <c r="J17" s="7" t="s">
        <v>45</v>
      </c>
      <c r="K17">
        <f>POWER($C$15,K14)/K15</f>
        <v>4.76837158203125E-5</v>
      </c>
      <c r="L17" s="7" t="s">
        <v>45</v>
      </c>
      <c r="M17">
        <f>POWER($C$15,M14)/M15</f>
        <v>1.5522042910257974E-7</v>
      </c>
      <c r="N17" s="7" t="s">
        <v>45</v>
      </c>
      <c r="O17">
        <f>POWER($C$15,O14)/O15</f>
        <v>3.7895612573872012E-10</v>
      </c>
      <c r="P17" s="7" t="s">
        <v>49</v>
      </c>
      <c r="Q17">
        <f>+G17+I17+K17+M17+O17</f>
        <v>1.0098134643152057</v>
      </c>
      <c r="S17" s="9">
        <f>POWER(Q17,1024)</f>
        <v>22026.465778251229</v>
      </c>
    </row>
    <row r="19" spans="2:19" ht="27.75" customHeight="1" x14ac:dyDescent="0.25"/>
    <row r="20" spans="2:19" x14ac:dyDescent="0.25">
      <c r="B20" t="s">
        <v>53</v>
      </c>
      <c r="C20" s="10">
        <v>2.7182818284590402</v>
      </c>
      <c r="S20" s="9">
        <f>POWER(C16,1024)</f>
        <v>20983.411084514082</v>
      </c>
    </row>
    <row r="21" spans="2:19" x14ac:dyDescent="0.25">
      <c r="B21" t="s">
        <v>54</v>
      </c>
      <c r="C21" s="10">
        <f>EXP(1)</f>
        <v>2.7182818284590451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25F7-72DE-439B-BF2A-31649685D937}">
  <dimension ref="A2:K192"/>
  <sheetViews>
    <sheetView tabSelected="1" topLeftCell="A4" workbookViewId="0">
      <selection activeCell="D7" sqref="D7"/>
    </sheetView>
  </sheetViews>
  <sheetFormatPr defaultRowHeight="15" x14ac:dyDescent="0.25"/>
  <cols>
    <col min="3" max="3" width="18.85546875" bestFit="1" customWidth="1"/>
    <col min="4" max="4" width="19.85546875" bestFit="1" customWidth="1"/>
    <col min="6" max="6" width="18.85546875" bestFit="1" customWidth="1"/>
  </cols>
  <sheetData>
    <row r="2" spans="1:11" x14ac:dyDescent="0.25">
      <c r="A2" t="s">
        <v>53</v>
      </c>
      <c r="B2">
        <f>EXP(1)</f>
        <v>2.7182818284590451</v>
      </c>
    </row>
    <row r="5" spans="1:11" x14ac:dyDescent="0.25">
      <c r="B5" t="s">
        <v>36</v>
      </c>
      <c r="C5" t="s">
        <v>38</v>
      </c>
      <c r="D5" t="s">
        <v>37</v>
      </c>
    </row>
    <row r="6" spans="1:11" x14ac:dyDescent="0.25">
      <c r="A6" t="s">
        <v>61</v>
      </c>
      <c r="B6" t="s">
        <v>55</v>
      </c>
      <c r="C6">
        <v>1500000</v>
      </c>
      <c r="D6" s="12">
        <f>LN(C6)</f>
        <v>14.220975666072439</v>
      </c>
    </row>
    <row r="7" spans="1:11" x14ac:dyDescent="0.25">
      <c r="A7" t="s">
        <v>60</v>
      </c>
      <c r="B7" t="s">
        <v>55</v>
      </c>
      <c r="D7" s="4" t="s">
        <v>59</v>
      </c>
      <c r="K7">
        <f>EXP(3)</f>
        <v>20.085536923187668</v>
      </c>
    </row>
    <row r="8" spans="1:11" x14ac:dyDescent="0.25">
      <c r="A8" t="s">
        <v>61</v>
      </c>
      <c r="B8" t="s">
        <v>55</v>
      </c>
      <c r="C8" s="13">
        <f>+K7</f>
        <v>20.085536923187668</v>
      </c>
      <c r="D8" s="4">
        <f>LN(C8)</f>
        <v>3</v>
      </c>
    </row>
    <row r="9" spans="1:11" x14ac:dyDescent="0.25">
      <c r="D9" s="4"/>
    </row>
    <row r="10" spans="1:11" x14ac:dyDescent="0.25">
      <c r="D10" s="4"/>
    </row>
    <row r="11" spans="1:11" x14ac:dyDescent="0.25">
      <c r="B11" t="s">
        <v>56</v>
      </c>
    </row>
    <row r="13" spans="1:11" x14ac:dyDescent="0.25">
      <c r="B13" t="s">
        <v>57</v>
      </c>
      <c r="C13" s="11">
        <f>+C6</f>
        <v>1500000</v>
      </c>
      <c r="F13">
        <v>1</v>
      </c>
      <c r="G13" s="4" t="s">
        <v>45</v>
      </c>
    </row>
    <row r="14" spans="1:11" x14ac:dyDescent="0.25">
      <c r="B14" t="s">
        <v>58</v>
      </c>
      <c r="C14">
        <f>+D6</f>
        <v>14.220975666072439</v>
      </c>
    </row>
    <row r="16" spans="1:11" x14ac:dyDescent="0.25">
      <c r="B16" t="s">
        <v>36</v>
      </c>
      <c r="C16" t="s">
        <v>38</v>
      </c>
      <c r="D16" t="s">
        <v>37</v>
      </c>
    </row>
    <row r="17" spans="1:6" x14ac:dyDescent="0.25">
      <c r="A17" t="s">
        <v>61</v>
      </c>
      <c r="B17" t="s">
        <v>55</v>
      </c>
      <c r="C17">
        <v>3</v>
      </c>
      <c r="D17" s="12">
        <f>LN(C17)</f>
        <v>1.0986122886681098</v>
      </c>
    </row>
    <row r="18" spans="1:6" x14ac:dyDescent="0.25">
      <c r="A18" t="s">
        <v>60</v>
      </c>
      <c r="B18" t="s">
        <v>55</v>
      </c>
      <c r="D18" s="4" t="s">
        <v>62</v>
      </c>
    </row>
    <row r="21" spans="1:6" x14ac:dyDescent="0.25">
      <c r="B21" t="s">
        <v>63</v>
      </c>
      <c r="C21">
        <v>2</v>
      </c>
    </row>
    <row r="22" spans="1:6" x14ac:dyDescent="0.25">
      <c r="E22">
        <v>1</v>
      </c>
      <c r="F22" s="12">
        <f>1+D17</f>
        <v>2.09861228866811</v>
      </c>
    </row>
    <row r="23" spans="1:6" x14ac:dyDescent="0.25">
      <c r="E23">
        <f>1+E22</f>
        <v>2</v>
      </c>
      <c r="F23">
        <f>(1/FACT(E23))*POWER($D$17,E23)</f>
        <v>0.60347448040629104</v>
      </c>
    </row>
    <row r="24" spans="1:6" x14ac:dyDescent="0.25">
      <c r="E24">
        <f t="shared" ref="E24:E74" si="0">1+E23</f>
        <v>3</v>
      </c>
      <c r="F24">
        <f t="shared" ref="F24:F87" si="1">(1/FACT(E24))*POWER($D$17,E24)</f>
        <v>0.22099482669065124</v>
      </c>
    </row>
    <row r="25" spans="1:6" x14ac:dyDescent="0.25">
      <c r="E25">
        <f t="shared" si="0"/>
        <v>4</v>
      </c>
      <c r="F25">
        <f t="shared" si="1"/>
        <v>6.0696908083607157E-2</v>
      </c>
    </row>
    <row r="26" spans="1:6" x14ac:dyDescent="0.25">
      <c r="E26">
        <f t="shared" si="0"/>
        <v>5</v>
      </c>
      <c r="F26">
        <f t="shared" si="1"/>
        <v>1.3336473820961911E-2</v>
      </c>
    </row>
    <row r="27" spans="1:6" x14ac:dyDescent="0.25">
      <c r="E27">
        <f t="shared" si="0"/>
        <v>6</v>
      </c>
      <c r="F27">
        <f t="shared" si="1"/>
        <v>2.4419356712015493E-3</v>
      </c>
    </row>
    <row r="28" spans="1:6" x14ac:dyDescent="0.25">
      <c r="E28">
        <f t="shared" si="0"/>
        <v>7</v>
      </c>
      <c r="F28">
        <f t="shared" si="1"/>
        <v>3.8324864807414729E-4</v>
      </c>
    </row>
    <row r="29" spans="1:6" x14ac:dyDescent="0.25">
      <c r="E29">
        <f t="shared" si="0"/>
        <v>8</v>
      </c>
      <c r="F29">
        <f t="shared" si="1"/>
        <v>5.2630209298712228E-5</v>
      </c>
    </row>
    <row r="30" spans="1:6" x14ac:dyDescent="0.25">
      <c r="E30">
        <f t="shared" si="0"/>
        <v>9</v>
      </c>
      <c r="F30">
        <f t="shared" si="1"/>
        <v>6.4244660767488756E-6</v>
      </c>
    </row>
    <row r="31" spans="1:6" x14ac:dyDescent="0.25">
      <c r="E31">
        <f t="shared" si="0"/>
        <v>10</v>
      </c>
      <c r="F31">
        <f t="shared" si="1"/>
        <v>7.0579973800477132E-7</v>
      </c>
    </row>
    <row r="32" spans="1:6" x14ac:dyDescent="0.25">
      <c r="E32">
        <f t="shared" si="0"/>
        <v>11</v>
      </c>
      <c r="F32">
        <f t="shared" si="1"/>
        <v>7.0490933228252193E-8</v>
      </c>
    </row>
    <row r="33" spans="5:6" x14ac:dyDescent="0.25">
      <c r="E33">
        <f t="shared" si="0"/>
        <v>12</v>
      </c>
      <c r="F33">
        <f t="shared" si="1"/>
        <v>6.4535171236867538E-9</v>
      </c>
    </row>
    <row r="34" spans="5:6" x14ac:dyDescent="0.25">
      <c r="E34">
        <f t="shared" si="0"/>
        <v>13</v>
      </c>
      <c r="F34">
        <f t="shared" si="1"/>
        <v>5.4537793978556476E-10</v>
      </c>
    </row>
    <row r="35" spans="5:6" x14ac:dyDescent="0.25">
      <c r="E35">
        <f t="shared" si="0"/>
        <v>14</v>
      </c>
      <c r="F35">
        <f t="shared" si="1"/>
        <v>4.2797064758351271E-11</v>
      </c>
    </row>
    <row r="36" spans="5:6" x14ac:dyDescent="0.25">
      <c r="E36">
        <f t="shared" si="0"/>
        <v>15</v>
      </c>
      <c r="F36">
        <f t="shared" si="1"/>
        <v>3.1344920841633064E-12</v>
      </c>
    </row>
    <row r="37" spans="5:6" x14ac:dyDescent="0.25">
      <c r="E37">
        <f t="shared" si="0"/>
        <v>16</v>
      </c>
      <c r="F37">
        <f t="shared" si="1"/>
        <v>2.1522447014967017E-13</v>
      </c>
    </row>
    <row r="38" spans="5:6" x14ac:dyDescent="0.25">
      <c r="E38">
        <f t="shared" si="0"/>
        <v>17</v>
      </c>
      <c r="F38">
        <f t="shared" si="1"/>
        <v>1.3908720454618261E-14</v>
      </c>
    </row>
    <row r="39" spans="5:6" x14ac:dyDescent="0.25">
      <c r="E39">
        <f t="shared" si="0"/>
        <v>18</v>
      </c>
      <c r="F39">
        <f t="shared" si="1"/>
        <v>8.4890506728295096E-16</v>
      </c>
    </row>
    <row r="40" spans="5:6" x14ac:dyDescent="0.25">
      <c r="E40">
        <f t="shared" si="0"/>
        <v>19</v>
      </c>
      <c r="F40">
        <f t="shared" si="1"/>
        <v>4.9085133622614662E-17</v>
      </c>
    </row>
    <row r="41" spans="5:6" x14ac:dyDescent="0.25">
      <c r="E41">
        <f t="shared" si="0"/>
        <v>20</v>
      </c>
      <c r="F41">
        <f t="shared" si="1"/>
        <v>2.696276549436034E-18</v>
      </c>
    </row>
    <row r="42" spans="5:6" x14ac:dyDescent="0.25">
      <c r="E42">
        <f t="shared" si="0"/>
        <v>21</v>
      </c>
      <c r="F42">
        <f t="shared" si="1"/>
        <v>1.4105535956467025E-19</v>
      </c>
    </row>
    <row r="43" spans="5:6" x14ac:dyDescent="0.25">
      <c r="E43">
        <f t="shared" si="0"/>
        <v>22</v>
      </c>
      <c r="F43">
        <f t="shared" si="1"/>
        <v>7.0438705181929788E-21</v>
      </c>
    </row>
    <row r="44" spans="5:6" x14ac:dyDescent="0.25">
      <c r="E44">
        <f t="shared" si="0"/>
        <v>23</v>
      </c>
      <c r="F44">
        <f t="shared" si="1"/>
        <v>3.3645577004668739E-22</v>
      </c>
    </row>
    <row r="45" spans="5:6" x14ac:dyDescent="0.25">
      <c r="E45">
        <f t="shared" si="0"/>
        <v>24</v>
      </c>
      <c r="F45">
        <f t="shared" si="1"/>
        <v>1.5401435148607607E-23</v>
      </c>
    </row>
    <row r="46" spans="5:6" x14ac:dyDescent="0.25">
      <c r="E46">
        <f t="shared" si="0"/>
        <v>25</v>
      </c>
      <c r="F46">
        <f t="shared" si="1"/>
        <v>6.7680823669541101E-25</v>
      </c>
    </row>
    <row r="47" spans="5:6" x14ac:dyDescent="0.25">
      <c r="E47">
        <f t="shared" si="0"/>
        <v>26</v>
      </c>
      <c r="F47">
        <f t="shared" si="1"/>
        <v>2.8598070996360494E-26</v>
      </c>
    </row>
    <row r="48" spans="5:6" x14ac:dyDescent="0.25">
      <c r="E48">
        <f t="shared" si="0"/>
        <v>27</v>
      </c>
      <c r="F48">
        <f t="shared" si="1"/>
        <v>1.1636367492149888E-27</v>
      </c>
    </row>
    <row r="49" spans="5:6" x14ac:dyDescent="0.25">
      <c r="E49">
        <f t="shared" si="0"/>
        <v>28</v>
      </c>
      <c r="F49">
        <f t="shared" si="1"/>
        <v>4.5656629722621368E-29</v>
      </c>
    </row>
    <row r="50" spans="5:6" x14ac:dyDescent="0.25">
      <c r="E50">
        <f t="shared" si="0"/>
        <v>29</v>
      </c>
      <c r="F50">
        <f t="shared" si="1"/>
        <v>1.7296184300841902E-30</v>
      </c>
    </row>
    <row r="51" spans="5:6" x14ac:dyDescent="0.25">
      <c r="E51">
        <f t="shared" si="0"/>
        <v>30</v>
      </c>
      <c r="F51">
        <f t="shared" si="1"/>
        <v>6.3339335399911135E-32</v>
      </c>
    </row>
    <row r="52" spans="5:6" x14ac:dyDescent="0.25">
      <c r="E52">
        <f t="shared" si="0"/>
        <v>31</v>
      </c>
      <c r="F52">
        <f t="shared" si="1"/>
        <v>2.2446894266584973E-33</v>
      </c>
    </row>
    <row r="53" spans="5:6" x14ac:dyDescent="0.25">
      <c r="E53">
        <f t="shared" si="0"/>
        <v>32</v>
      </c>
      <c r="F53">
        <f t="shared" si="1"/>
        <v>7.706385588657494E-35</v>
      </c>
    </row>
    <row r="54" spans="5:6" x14ac:dyDescent="0.25">
      <c r="E54">
        <f t="shared" si="0"/>
        <v>33</v>
      </c>
      <c r="F54">
        <f t="shared" si="1"/>
        <v>2.5655545178527109E-36</v>
      </c>
    </row>
    <row r="55" spans="5:6" x14ac:dyDescent="0.25">
      <c r="E55">
        <f t="shared" si="0"/>
        <v>34</v>
      </c>
      <c r="F55">
        <f t="shared" si="1"/>
        <v>8.2898521192969907E-38</v>
      </c>
    </row>
    <row r="56" spans="5:6" x14ac:dyDescent="0.25">
      <c r="E56">
        <f t="shared" si="0"/>
        <v>35</v>
      </c>
      <c r="F56">
        <f t="shared" si="1"/>
        <v>2.6020952598574415E-39</v>
      </c>
    </row>
    <row r="57" spans="5:6" x14ac:dyDescent="0.25">
      <c r="E57">
        <f t="shared" si="0"/>
        <v>36</v>
      </c>
      <c r="F57">
        <f t="shared" si="1"/>
        <v>7.9408161910122854E-41</v>
      </c>
    </row>
    <row r="58" spans="5:6" x14ac:dyDescent="0.25">
      <c r="E58">
        <f t="shared" si="0"/>
        <v>37</v>
      </c>
      <c r="F58">
        <f t="shared" si="1"/>
        <v>2.3578049322975114E-42</v>
      </c>
    </row>
    <row r="59" spans="5:6" x14ac:dyDescent="0.25">
      <c r="E59">
        <f t="shared" si="0"/>
        <v>38</v>
      </c>
      <c r="F59">
        <f t="shared" si="1"/>
        <v>6.8166144023798085E-44</v>
      </c>
    </row>
    <row r="60" spans="5:6" x14ac:dyDescent="0.25">
      <c r="E60">
        <f t="shared" si="0"/>
        <v>39</v>
      </c>
      <c r="F60">
        <f t="shared" si="1"/>
        <v>1.9202093204016607E-45</v>
      </c>
    </row>
    <row r="61" spans="5:6" x14ac:dyDescent="0.25">
      <c r="E61">
        <f t="shared" si="0"/>
        <v>40</v>
      </c>
      <c r="F61">
        <f t="shared" si="1"/>
        <v>5.2739138905207584E-47</v>
      </c>
    </row>
    <row r="62" spans="5:6" x14ac:dyDescent="0.25">
      <c r="E62">
        <f t="shared" si="0"/>
        <v>41</v>
      </c>
      <c r="F62">
        <f t="shared" si="1"/>
        <v>1.4131674657325732E-48</v>
      </c>
    </row>
    <row r="63" spans="5:6" x14ac:dyDescent="0.25">
      <c r="E63">
        <f t="shared" si="0"/>
        <v>42</v>
      </c>
      <c r="F63">
        <f t="shared" si="1"/>
        <v>3.6964836757137476E-50</v>
      </c>
    </row>
    <row r="64" spans="5:6" x14ac:dyDescent="0.25">
      <c r="E64">
        <f t="shared" si="0"/>
        <v>43</v>
      </c>
      <c r="F64">
        <f t="shared" si="1"/>
        <v>9.4441916069771789E-52</v>
      </c>
    </row>
    <row r="65" spans="5:6" x14ac:dyDescent="0.25">
      <c r="E65">
        <f t="shared" si="0"/>
        <v>44</v>
      </c>
      <c r="F65">
        <f t="shared" si="1"/>
        <v>2.3580693081730339E-53</v>
      </c>
    </row>
    <row r="66" spans="5:6" x14ac:dyDescent="0.25">
      <c r="E66">
        <f t="shared" si="0"/>
        <v>45</v>
      </c>
      <c r="F66">
        <f t="shared" si="1"/>
        <v>5.7568975988666753E-55</v>
      </c>
    </row>
    <row r="67" spans="5:6" x14ac:dyDescent="0.25">
      <c r="E67">
        <f t="shared" si="0"/>
        <v>46</v>
      </c>
      <c r="F67">
        <f t="shared" si="1"/>
        <v>1.3749127058084486E-56</v>
      </c>
    </row>
    <row r="68" spans="5:6" x14ac:dyDescent="0.25">
      <c r="E68">
        <f t="shared" si="0"/>
        <v>47</v>
      </c>
      <c r="F68">
        <f t="shared" si="1"/>
        <v>3.2138212647810271E-58</v>
      </c>
    </row>
    <row r="69" spans="5:6" x14ac:dyDescent="0.25">
      <c r="E69">
        <f t="shared" si="0"/>
        <v>48</v>
      </c>
      <c r="F69">
        <f t="shared" si="1"/>
        <v>7.3557156980652621E-60</v>
      </c>
    </row>
    <row r="70" spans="5:6" x14ac:dyDescent="0.25">
      <c r="E70">
        <f t="shared" si="0"/>
        <v>49</v>
      </c>
      <c r="F70">
        <f t="shared" si="1"/>
        <v>1.6491999301721252E-61</v>
      </c>
    </row>
    <row r="71" spans="5:6" x14ac:dyDescent="0.25">
      <c r="E71">
        <f t="shared" si="0"/>
        <v>50</v>
      </c>
      <c r="F71">
        <f t="shared" si="1"/>
        <v>3.6236626195153722E-63</v>
      </c>
    </row>
    <row r="72" spans="5:6" x14ac:dyDescent="0.25">
      <c r="E72">
        <f t="shared" si="0"/>
        <v>51</v>
      </c>
      <c r="F72">
        <f t="shared" si="1"/>
        <v>7.8058829093860047E-65</v>
      </c>
    </row>
    <row r="73" spans="5:6" x14ac:dyDescent="0.25">
      <c r="E73">
        <f t="shared" si="0"/>
        <v>52</v>
      </c>
      <c r="F73">
        <f t="shared" si="1"/>
        <v>1.6491613246453528E-66</v>
      </c>
    </row>
    <row r="74" spans="5:6" x14ac:dyDescent="0.25">
      <c r="E74">
        <f t="shared" si="0"/>
        <v>53</v>
      </c>
      <c r="F74">
        <f t="shared" si="1"/>
        <v>3.4184696174557813E-68</v>
      </c>
    </row>
    <row r="75" spans="5:6" x14ac:dyDescent="0.25">
      <c r="E75">
        <f t="shared" ref="E75:E138" si="2">1+E74</f>
        <v>54</v>
      </c>
      <c r="F75">
        <f t="shared" si="1"/>
        <v>6.954764315139803E-70</v>
      </c>
    </row>
    <row r="76" spans="5:6" x14ac:dyDescent="0.25">
      <c r="E76">
        <f t="shared" si="2"/>
        <v>55</v>
      </c>
      <c r="F76">
        <f t="shared" si="1"/>
        <v>1.3891980984369165E-71</v>
      </c>
    </row>
    <row r="77" spans="5:6" x14ac:dyDescent="0.25">
      <c r="E77">
        <f t="shared" si="2"/>
        <v>56</v>
      </c>
      <c r="F77">
        <f t="shared" si="1"/>
        <v>2.7253394684592252E-73</v>
      </c>
    </row>
    <row r="78" spans="5:6" x14ac:dyDescent="0.25">
      <c r="E78">
        <f t="shared" si="2"/>
        <v>57</v>
      </c>
      <c r="F78">
        <f t="shared" si="1"/>
        <v>5.2527919839324871E-75</v>
      </c>
    </row>
    <row r="79" spans="5:6" x14ac:dyDescent="0.25">
      <c r="E79">
        <f t="shared" si="2"/>
        <v>58</v>
      </c>
      <c r="F79">
        <f t="shared" si="1"/>
        <v>9.9496238333889159E-77</v>
      </c>
    </row>
    <row r="80" spans="5:6" x14ac:dyDescent="0.25">
      <c r="E80">
        <f t="shared" si="2"/>
        <v>59</v>
      </c>
      <c r="F80">
        <f t="shared" si="1"/>
        <v>1.8526744086417239E-78</v>
      </c>
    </row>
    <row r="81" spans="5:6" x14ac:dyDescent="0.25">
      <c r="E81">
        <f t="shared" si="2"/>
        <v>60</v>
      </c>
      <c r="F81">
        <f t="shared" si="1"/>
        <v>3.392284787057868E-80</v>
      </c>
    </row>
    <row r="82" spans="5:6" x14ac:dyDescent="0.25">
      <c r="E82">
        <f t="shared" si="2"/>
        <v>61</v>
      </c>
      <c r="F82">
        <f t="shared" si="1"/>
        <v>6.1095176290551752E-82</v>
      </c>
    </row>
    <row r="83" spans="5:6" x14ac:dyDescent="0.25">
      <c r="E83">
        <f t="shared" si="2"/>
        <v>62</v>
      </c>
      <c r="F83">
        <f t="shared" si="1"/>
        <v>1.082579216953946E-83</v>
      </c>
    </row>
    <row r="84" spans="5:6" x14ac:dyDescent="0.25">
      <c r="E84">
        <f t="shared" si="2"/>
        <v>63</v>
      </c>
      <c r="F84">
        <f t="shared" si="1"/>
        <v>1.8878330654004848E-85</v>
      </c>
    </row>
    <row r="85" spans="5:6" x14ac:dyDescent="0.25">
      <c r="E85">
        <f t="shared" si="2"/>
        <v>64</v>
      </c>
      <c r="F85">
        <f t="shared" si="1"/>
        <v>3.2406196946921241E-87</v>
      </c>
    </row>
    <row r="86" spans="5:6" x14ac:dyDescent="0.25">
      <c r="E86">
        <f t="shared" si="2"/>
        <v>65</v>
      </c>
      <c r="F86">
        <f t="shared" si="1"/>
        <v>5.4772071069056371E-89</v>
      </c>
    </row>
    <row r="87" spans="5:6" x14ac:dyDescent="0.25">
      <c r="E87">
        <f t="shared" si="2"/>
        <v>66</v>
      </c>
      <c r="F87">
        <f t="shared" si="1"/>
        <v>9.117162174586117E-91</v>
      </c>
    </row>
    <row r="88" spans="5:6" x14ac:dyDescent="0.25">
      <c r="E88">
        <f t="shared" si="2"/>
        <v>67</v>
      </c>
      <c r="F88">
        <f t="shared" ref="F88:F151" si="3">(1/FACT(E88))*POWER($D$17,E88)</f>
        <v>1.4949591645940852E-92</v>
      </c>
    </row>
    <row r="89" spans="5:6" x14ac:dyDescent="0.25">
      <c r="E89">
        <f t="shared" si="2"/>
        <v>68</v>
      </c>
      <c r="F89">
        <f t="shared" si="3"/>
        <v>2.415265454823639E-94</v>
      </c>
    </row>
    <row r="90" spans="5:6" x14ac:dyDescent="0.25">
      <c r="E90">
        <f t="shared" si="2"/>
        <v>69</v>
      </c>
      <c r="F90">
        <f t="shared" si="3"/>
        <v>3.8455656653113355E-96</v>
      </c>
    </row>
    <row r="91" spans="5:6" x14ac:dyDescent="0.25">
      <c r="E91">
        <f t="shared" si="2"/>
        <v>70</v>
      </c>
      <c r="F91">
        <f t="shared" si="3"/>
        <v>6.0354081382731239E-98</v>
      </c>
    </row>
    <row r="92" spans="5:6" x14ac:dyDescent="0.25">
      <c r="E92">
        <f t="shared" si="2"/>
        <v>71</v>
      </c>
      <c r="F92">
        <f t="shared" si="3"/>
        <v>9.3388359828653133E-100</v>
      </c>
    </row>
    <row r="93" spans="5:6" x14ac:dyDescent="0.25">
      <c r="E93">
        <f t="shared" si="2"/>
        <v>72</v>
      </c>
      <c r="F93">
        <f t="shared" si="3"/>
        <v>1.4249666628655211E-101</v>
      </c>
    </row>
    <row r="94" spans="5:6" x14ac:dyDescent="0.25">
      <c r="E94">
        <f t="shared" si="2"/>
        <v>73</v>
      </c>
      <c r="F94">
        <f t="shared" si="3"/>
        <v>2.1445012147485608E-103</v>
      </c>
    </row>
    <row r="95" spans="5:6" x14ac:dyDescent="0.25">
      <c r="E95">
        <f t="shared" si="2"/>
        <v>74</v>
      </c>
      <c r="F95">
        <f t="shared" si="3"/>
        <v>3.1837505237654838E-105</v>
      </c>
    </row>
    <row r="96" spans="5:6" x14ac:dyDescent="0.25">
      <c r="E96">
        <f t="shared" si="2"/>
        <v>75</v>
      </c>
      <c r="F96">
        <f t="shared" si="3"/>
        <v>4.6636099326163887E-107</v>
      </c>
    </row>
    <row r="97" spans="5:6" x14ac:dyDescent="0.25">
      <c r="E97">
        <f t="shared" si="2"/>
        <v>76</v>
      </c>
      <c r="F97">
        <f t="shared" si="3"/>
        <v>6.7414462914829205E-109</v>
      </c>
    </row>
    <row r="98" spans="5:6" x14ac:dyDescent="0.25">
      <c r="E98">
        <f t="shared" si="2"/>
        <v>77</v>
      </c>
      <c r="F98">
        <f t="shared" si="3"/>
        <v>9.6184879730119388E-111</v>
      </c>
    </row>
    <row r="99" spans="5:6" x14ac:dyDescent="0.25">
      <c r="E99">
        <f t="shared" si="2"/>
        <v>78</v>
      </c>
      <c r="F99">
        <f t="shared" si="3"/>
        <v>1.354742190456069E-112</v>
      </c>
    </row>
    <row r="100" spans="5:6" x14ac:dyDescent="0.25">
      <c r="E100">
        <f t="shared" si="2"/>
        <v>79</v>
      </c>
      <c r="F100">
        <f t="shared" si="3"/>
        <v>1.8839701498888473E-114</v>
      </c>
    </row>
    <row r="101" spans="5:6" x14ac:dyDescent="0.25">
      <c r="E101">
        <f t="shared" si="2"/>
        <v>80</v>
      </c>
      <c r="F101">
        <f t="shared" si="3"/>
        <v>2.5871909476897363E-116</v>
      </c>
    </row>
    <row r="102" spans="5:6" x14ac:dyDescent="0.25">
      <c r="E102">
        <f t="shared" si="2"/>
        <v>81</v>
      </c>
      <c r="F102">
        <f t="shared" si="3"/>
        <v>3.5090367509417732E-118</v>
      </c>
    </row>
    <row r="103" spans="5:6" x14ac:dyDescent="0.25">
      <c r="E103">
        <f t="shared" si="2"/>
        <v>82</v>
      </c>
      <c r="F103">
        <f t="shared" si="3"/>
        <v>4.7013059706983513E-120</v>
      </c>
    </row>
    <row r="104" spans="5:6" x14ac:dyDescent="0.25">
      <c r="E104">
        <f t="shared" si="2"/>
        <v>83</v>
      </c>
      <c r="F104">
        <f t="shared" si="3"/>
        <v>6.2227861592746568E-122</v>
      </c>
    </row>
    <row r="105" spans="5:6" x14ac:dyDescent="0.25">
      <c r="E105">
        <f t="shared" si="2"/>
        <v>84</v>
      </c>
      <c r="F105">
        <f t="shared" si="3"/>
        <v>8.1386063623011543E-124</v>
      </c>
    </row>
    <row r="106" spans="5:6" x14ac:dyDescent="0.25">
      <c r="E106">
        <f t="shared" si="2"/>
        <v>85</v>
      </c>
      <c r="F106">
        <f t="shared" si="3"/>
        <v>1.0519027014419429E-125</v>
      </c>
    </row>
    <row r="107" spans="5:6" x14ac:dyDescent="0.25">
      <c r="E107">
        <f t="shared" si="2"/>
        <v>86</v>
      </c>
      <c r="F107">
        <f t="shared" si="3"/>
        <v>1.3437595747526735E-127</v>
      </c>
    </row>
    <row r="108" spans="5:6" x14ac:dyDescent="0.25">
      <c r="E108">
        <f t="shared" si="2"/>
        <v>87</v>
      </c>
      <c r="F108">
        <f t="shared" si="3"/>
        <v>1.6968629676307147E-129</v>
      </c>
    </row>
    <row r="109" spans="5:6" x14ac:dyDescent="0.25">
      <c r="E109">
        <f t="shared" si="2"/>
        <v>88</v>
      </c>
      <c r="F109">
        <f t="shared" si="3"/>
        <v>2.1184028504828862E-131</v>
      </c>
    </row>
    <row r="110" spans="5:6" x14ac:dyDescent="0.25">
      <c r="E110">
        <f t="shared" si="2"/>
        <v>89</v>
      </c>
      <c r="F110">
        <f t="shared" si="3"/>
        <v>2.6149476448202814E-133</v>
      </c>
    </row>
    <row r="111" spans="5:6" x14ac:dyDescent="0.25">
      <c r="E111">
        <f t="shared" si="2"/>
        <v>90</v>
      </c>
      <c r="F111">
        <f t="shared" si="3"/>
        <v>3.192015129803661E-135</v>
      </c>
    </row>
    <row r="112" spans="5:6" x14ac:dyDescent="0.25">
      <c r="E112">
        <f t="shared" si="2"/>
        <v>91</v>
      </c>
      <c r="F112">
        <f t="shared" si="3"/>
        <v>3.8536121397987139E-137</v>
      </c>
    </row>
    <row r="113" spans="5:6" x14ac:dyDescent="0.25">
      <c r="E113">
        <f t="shared" si="2"/>
        <v>92</v>
      </c>
      <c r="F113">
        <f t="shared" si="3"/>
        <v>4.6017670136342157E-139</v>
      </c>
    </row>
    <row r="114" spans="5:6" x14ac:dyDescent="0.25">
      <c r="E114">
        <f t="shared" si="2"/>
        <v>93</v>
      </c>
      <c r="F114">
        <f t="shared" si="3"/>
        <v>5.4360836459850551E-141</v>
      </c>
    </row>
    <row r="115" spans="5:6" x14ac:dyDescent="0.25">
      <c r="E115">
        <f t="shared" si="2"/>
        <v>94</v>
      </c>
      <c r="F115">
        <f t="shared" si="3"/>
        <v>6.3533492507520449E-143</v>
      </c>
    </row>
    <row r="116" spans="5:6" x14ac:dyDescent="0.25">
      <c r="E116">
        <f t="shared" si="2"/>
        <v>95</v>
      </c>
      <c r="F116">
        <f t="shared" si="3"/>
        <v>7.3472290116594956E-145</v>
      </c>
    </row>
    <row r="117" spans="5:6" x14ac:dyDescent="0.25">
      <c r="E117">
        <f t="shared" si="2"/>
        <v>96</v>
      </c>
      <c r="F117">
        <f t="shared" si="3"/>
        <v>8.4080792498624762E-147</v>
      </c>
    </row>
    <row r="118" spans="5:6" x14ac:dyDescent="0.25">
      <c r="E118">
        <f t="shared" si="2"/>
        <v>97</v>
      </c>
      <c r="F118">
        <f t="shared" si="3"/>
        <v>9.5229063793755159E-149</v>
      </c>
    </row>
    <row r="119" spans="5:6" x14ac:dyDescent="0.25">
      <c r="E119">
        <f t="shared" si="2"/>
        <v>98</v>
      </c>
      <c r="F119">
        <f t="shared" si="3"/>
        <v>1.0675491808385591E-150</v>
      </c>
    </row>
    <row r="120" spans="5:6" x14ac:dyDescent="0.25">
      <c r="E120">
        <f t="shared" si="2"/>
        <v>99</v>
      </c>
      <c r="F120">
        <f t="shared" si="3"/>
        <v>1.1846693422493083E-152</v>
      </c>
    </row>
    <row r="121" spans="5:6" x14ac:dyDescent="0.25">
      <c r="E121">
        <f t="shared" si="2"/>
        <v>100</v>
      </c>
      <c r="F121">
        <f t="shared" si="3"/>
        <v>1.3014922974034565E-154</v>
      </c>
    </row>
    <row r="122" spans="5:6" x14ac:dyDescent="0.25">
      <c r="E122">
        <f t="shared" si="2"/>
        <v>101</v>
      </c>
      <c r="F122">
        <f t="shared" si="3"/>
        <v>1.4156786450834931E-156</v>
      </c>
    </row>
    <row r="123" spans="5:6" x14ac:dyDescent="0.25">
      <c r="E123">
        <f t="shared" si="2"/>
        <v>102</v>
      </c>
      <c r="F123">
        <f t="shared" si="3"/>
        <v>1.5247862316605346E-158</v>
      </c>
    </row>
    <row r="124" spans="5:6" x14ac:dyDescent="0.25">
      <c r="E124">
        <f t="shared" si="2"/>
        <v>103</v>
      </c>
      <c r="F124">
        <f t="shared" si="3"/>
        <v>1.6263581472759249E-160</v>
      </c>
    </row>
    <row r="125" spans="5:6" x14ac:dyDescent="0.25">
      <c r="E125">
        <f t="shared" si="2"/>
        <v>104</v>
      </c>
      <c r="F125">
        <f t="shared" si="3"/>
        <v>1.7180163907431051E-162</v>
      </c>
    </row>
    <row r="126" spans="5:6" x14ac:dyDescent="0.25">
      <c r="E126">
        <f t="shared" si="2"/>
        <v>105</v>
      </c>
      <c r="F126">
        <f t="shared" si="3"/>
        <v>1.7975561133367701E-164</v>
      </c>
    </row>
    <row r="127" spans="5:6" x14ac:dyDescent="0.25">
      <c r="E127">
        <f t="shared" si="2"/>
        <v>106</v>
      </c>
      <c r="F127">
        <f t="shared" si="3"/>
        <v>1.8630351280021325E-166</v>
      </c>
    </row>
    <row r="128" spans="5:6" x14ac:dyDescent="0.25">
      <c r="E128">
        <f t="shared" si="2"/>
        <v>107</v>
      </c>
      <c r="F128">
        <f t="shared" si="3"/>
        <v>1.9128535381715043E-168</v>
      </c>
    </row>
    <row r="129" spans="5:6" x14ac:dyDescent="0.25">
      <c r="E129">
        <f t="shared" si="2"/>
        <v>108</v>
      </c>
      <c r="F129">
        <f t="shared" si="3"/>
        <v>1.9458188920902651E-170</v>
      </c>
    </row>
    <row r="130" spans="5:6" x14ac:dyDescent="0.25">
      <c r="E130">
        <f t="shared" si="2"/>
        <v>109</v>
      </c>
      <c r="F130">
        <f t="shared" si="3"/>
        <v>1.9611931618100287E-172</v>
      </c>
    </row>
    <row r="131" spans="5:6" x14ac:dyDescent="0.25">
      <c r="E131">
        <f t="shared" si="2"/>
        <v>110</v>
      </c>
      <c r="F131">
        <f t="shared" si="3"/>
        <v>1.9587190072876034E-174</v>
      </c>
    </row>
    <row r="132" spans="5:6" x14ac:dyDescent="0.25">
      <c r="E132">
        <f t="shared" si="2"/>
        <v>111</v>
      </c>
      <c r="F132">
        <f t="shared" si="3"/>
        <v>1.9386241184269907E-176</v>
      </c>
    </row>
    <row r="133" spans="5:6" x14ac:dyDescent="0.25">
      <c r="E133">
        <f t="shared" si="2"/>
        <v>112</v>
      </c>
      <c r="F133">
        <f t="shared" si="3"/>
        <v>1.9016038210823865E-178</v>
      </c>
    </row>
    <row r="134" spans="5:6" x14ac:dyDescent="0.25">
      <c r="E134">
        <f t="shared" si="2"/>
        <v>113</v>
      </c>
      <c r="F134">
        <f t="shared" si="3"/>
        <v>1.8487834743534025E-180</v>
      </c>
    </row>
    <row r="135" spans="5:6" x14ac:dyDescent="0.25">
      <c r="E135">
        <f t="shared" si="2"/>
        <v>114</v>
      </c>
      <c r="F135">
        <f t="shared" si="3"/>
        <v>1.7816633719396243E-182</v>
      </c>
    </row>
    <row r="136" spans="5:6" x14ac:dyDescent="0.25">
      <c r="E136">
        <f t="shared" si="2"/>
        <v>115</v>
      </c>
      <c r="F136">
        <f t="shared" si="3"/>
        <v>1.7020498040719415E-184</v>
      </c>
    </row>
    <row r="137" spans="5:6" x14ac:dyDescent="0.25">
      <c r="E137">
        <f t="shared" si="2"/>
        <v>116</v>
      </c>
      <c r="F137">
        <f t="shared" si="3"/>
        <v>1.6119765781711911E-186</v>
      </c>
    </row>
    <row r="138" spans="5:6" x14ac:dyDescent="0.25">
      <c r="E138">
        <f t="shared" si="2"/>
        <v>117</v>
      </c>
      <c r="F138">
        <f t="shared" si="3"/>
        <v>1.5136216049778134E-188</v>
      </c>
    </row>
    <row r="139" spans="5:6" x14ac:dyDescent="0.25">
      <c r="E139">
        <f t="shared" ref="E139:E191" si="4">1+E138</f>
        <v>118</v>
      </c>
      <c r="F139">
        <f t="shared" si="3"/>
        <v>1.4092231318831974E-190</v>
      </c>
    </row>
    <row r="140" spans="5:6" x14ac:dyDescent="0.25">
      <c r="E140">
        <f t="shared" si="4"/>
        <v>119</v>
      </c>
      <c r="F140">
        <f t="shared" si="3"/>
        <v>1.3009998740859163E-192</v>
      </c>
    </row>
    <row r="141" spans="5:6" x14ac:dyDescent="0.25">
      <c r="E141">
        <f t="shared" si="4"/>
        <v>120</v>
      </c>
      <c r="F141">
        <f t="shared" si="3"/>
        <v>1.191078707688708E-194</v>
      </c>
    </row>
    <row r="142" spans="5:6" x14ac:dyDescent="0.25">
      <c r="E142">
        <f t="shared" si="4"/>
        <v>121</v>
      </c>
      <c r="F142">
        <f t="shared" si="3"/>
        <v>1.0814328140807829E-196</v>
      </c>
    </row>
    <row r="143" spans="5:6" x14ac:dyDescent="0.25">
      <c r="E143">
        <f t="shared" si="4"/>
        <v>122</v>
      </c>
      <c r="F143">
        <f t="shared" si="3"/>
        <v>9.7383227780170784E-199</v>
      </c>
    </row>
    <row r="144" spans="5:6" x14ac:dyDescent="0.25">
      <c r="E144">
        <f t="shared" si="4"/>
        <v>123</v>
      </c>
      <c r="F144">
        <f t="shared" si="3"/>
        <v>8.6980821747529464E-201</v>
      </c>
    </row>
    <row r="145" spans="5:6" x14ac:dyDescent="0.25">
      <c r="E145">
        <f t="shared" si="4"/>
        <v>124</v>
      </c>
      <c r="F145">
        <f t="shared" si="3"/>
        <v>7.7063064234101805E-203</v>
      </c>
    </row>
    <row r="146" spans="5:6" x14ac:dyDescent="0.25">
      <c r="E146">
        <f t="shared" si="4"/>
        <v>125</v>
      </c>
      <c r="F146">
        <f t="shared" si="3"/>
        <v>6.772994349600332E-205</v>
      </c>
    </row>
    <row r="147" spans="5:6" x14ac:dyDescent="0.25">
      <c r="E147">
        <f t="shared" si="4"/>
        <v>126</v>
      </c>
      <c r="F147">
        <f t="shared" si="3"/>
        <v>5.9054720821830086E-207</v>
      </c>
    </row>
    <row r="148" spans="5:6" x14ac:dyDescent="0.25">
      <c r="E148">
        <f t="shared" si="4"/>
        <v>127</v>
      </c>
      <c r="F148">
        <f t="shared" si="3"/>
        <v>5.1085229920257498E-209</v>
      </c>
    </row>
    <row r="149" spans="5:6" x14ac:dyDescent="0.25">
      <c r="E149">
        <f t="shared" si="4"/>
        <v>128</v>
      </c>
      <c r="F149">
        <f t="shared" si="3"/>
        <v>4.384598543736771E-211</v>
      </c>
    </row>
    <row r="150" spans="5:6" x14ac:dyDescent="0.25">
      <c r="E150">
        <f t="shared" si="4"/>
        <v>129</v>
      </c>
      <c r="F150">
        <f t="shared" si="3"/>
        <v>3.7340882488569916E-213</v>
      </c>
    </row>
    <row r="151" spans="5:6" x14ac:dyDescent="0.25">
      <c r="E151">
        <f t="shared" si="4"/>
        <v>130</v>
      </c>
      <c r="F151">
        <f t="shared" si="3"/>
        <v>3.1556271055119038E-215</v>
      </c>
    </row>
    <row r="152" spans="5:6" x14ac:dyDescent="0.25">
      <c r="E152">
        <f t="shared" si="4"/>
        <v>131</v>
      </c>
      <c r="F152">
        <f t="shared" ref="F152:F191" si="5">(1/FACT(E152))*POWER($D$17,E152)</f>
        <v>2.6464203943279069E-217</v>
      </c>
    </row>
    <row r="153" spans="5:6" x14ac:dyDescent="0.25">
      <c r="E153">
        <f t="shared" si="4"/>
        <v>132</v>
      </c>
      <c r="F153">
        <f t="shared" si="5"/>
        <v>2.2025681562049561E-219</v>
      </c>
    </row>
    <row r="154" spans="5:6" x14ac:dyDescent="0.25">
      <c r="E154">
        <f t="shared" si="4"/>
        <v>133</v>
      </c>
      <c r="F154">
        <f t="shared" si="5"/>
        <v>1.8193747691998693E-221</v>
      </c>
    </row>
    <row r="155" spans="5:6" x14ac:dyDescent="0.25">
      <c r="E155">
        <f t="shared" si="4"/>
        <v>134</v>
      </c>
      <c r="F155">
        <f t="shared" si="5"/>
        <v>1.4916324471161787E-223</v>
      </c>
    </row>
    <row r="156" spans="5:6" x14ac:dyDescent="0.25">
      <c r="E156">
        <f t="shared" si="4"/>
        <v>135</v>
      </c>
      <c r="F156">
        <f t="shared" si="5"/>
        <v>1.2138709159836446E-225</v>
      </c>
    </row>
    <row r="157" spans="5:6" x14ac:dyDescent="0.25">
      <c r="E157">
        <f t="shared" si="4"/>
        <v>136</v>
      </c>
      <c r="F157">
        <f t="shared" si="5"/>
        <v>9.8056875379150434E-228</v>
      </c>
    </row>
    <row r="158" spans="5:6" x14ac:dyDescent="0.25">
      <c r="E158">
        <f t="shared" si="4"/>
        <v>137</v>
      </c>
      <c r="F158">
        <f t="shared" si="5"/>
        <v>7.8632473197030762E-230</v>
      </c>
    </row>
    <row r="159" spans="5:6" x14ac:dyDescent="0.25">
      <c r="E159">
        <f t="shared" si="4"/>
        <v>138</v>
      </c>
      <c r="F159">
        <f t="shared" si="5"/>
        <v>6.2598986480162155E-232</v>
      </c>
    </row>
    <row r="160" spans="5:6" x14ac:dyDescent="0.25">
      <c r="E160">
        <f t="shared" si="4"/>
        <v>139</v>
      </c>
      <c r="F160">
        <f t="shared" si="5"/>
        <v>4.9476270363507156E-234</v>
      </c>
    </row>
    <row r="161" spans="5:6" x14ac:dyDescent="0.25">
      <c r="E161">
        <f t="shared" si="4"/>
        <v>140</v>
      </c>
      <c r="F161">
        <f t="shared" si="5"/>
        <v>3.8825170442010548E-236</v>
      </c>
    </row>
    <row r="162" spans="5:6" x14ac:dyDescent="0.25">
      <c r="E162">
        <f t="shared" si="4"/>
        <v>141</v>
      </c>
      <c r="F162">
        <f t="shared" si="5"/>
        <v>3.0250928622146565E-238</v>
      </c>
    </row>
    <row r="163" spans="5:6" x14ac:dyDescent="0.25">
      <c r="E163">
        <f t="shared" si="4"/>
        <v>142</v>
      </c>
      <c r="F163">
        <f t="shared" si="5"/>
        <v>2.3404254878811307E-240</v>
      </c>
    </row>
    <row r="164" spans="5:6" x14ac:dyDescent="0.25">
      <c r="E164">
        <f t="shared" si="4"/>
        <v>143</v>
      </c>
      <c r="F164">
        <f t="shared" si="5"/>
        <v>1.7980560851036847E-242</v>
      </c>
    </row>
    <row r="165" spans="5:6" x14ac:dyDescent="0.25">
      <c r="E165">
        <f t="shared" si="4"/>
        <v>144</v>
      </c>
      <c r="F165">
        <f t="shared" si="5"/>
        <v>1.3717822991731787E-244</v>
      </c>
    </row>
    <row r="166" spans="5:6" x14ac:dyDescent="0.25">
      <c r="E166">
        <f t="shared" si="4"/>
        <v>145</v>
      </c>
      <c r="F166">
        <f t="shared" si="5"/>
        <v>1.0393495801717581E-246</v>
      </c>
    </row>
    <row r="167" spans="5:6" x14ac:dyDescent="0.25">
      <c r="E167">
        <f t="shared" si="4"/>
        <v>146</v>
      </c>
      <c r="F167">
        <f t="shared" si="5"/>
        <v>7.8208371301283134E-249</v>
      </c>
    </row>
    <row r="168" spans="5:6" x14ac:dyDescent="0.25">
      <c r="E168">
        <f t="shared" si="4"/>
        <v>147</v>
      </c>
      <c r="F168">
        <f t="shared" si="5"/>
        <v>5.8449440672318317E-251</v>
      </c>
    </row>
    <row r="169" spans="5:6" x14ac:dyDescent="0.25">
      <c r="E169">
        <f t="shared" si="4"/>
        <v>148</v>
      </c>
      <c r="F169">
        <f t="shared" si="5"/>
        <v>4.3387347154315269E-253</v>
      </c>
    </row>
    <row r="170" spans="5:6" x14ac:dyDescent="0.25">
      <c r="E170">
        <f t="shared" si="4"/>
        <v>149</v>
      </c>
      <c r="F170">
        <f t="shared" si="5"/>
        <v>3.1990518628483277E-255</v>
      </c>
    </row>
    <row r="171" spans="5:6" x14ac:dyDescent="0.25">
      <c r="E171">
        <f t="shared" si="4"/>
        <v>150</v>
      </c>
      <c r="F171">
        <f t="shared" si="5"/>
        <v>2.3430117924078524E-257</v>
      </c>
    </row>
    <row r="172" spans="5:6" x14ac:dyDescent="0.25">
      <c r="E172">
        <f t="shared" si="4"/>
        <v>151</v>
      </c>
      <c r="F172">
        <f t="shared" si="5"/>
        <v>1.7046765216116295E-259</v>
      </c>
    </row>
    <row r="173" spans="5:6" x14ac:dyDescent="0.25">
      <c r="E173">
        <f t="shared" si="4"/>
        <v>152</v>
      </c>
      <c r="F173">
        <f t="shared" si="5"/>
        <v>1.232091167662201E-261</v>
      </c>
    </row>
    <row r="174" spans="5:6" x14ac:dyDescent="0.25">
      <c r="E174">
        <f t="shared" si="4"/>
        <v>153</v>
      </c>
      <c r="F174">
        <f t="shared" si="5"/>
        <v>8.8469967160335533E-264</v>
      </c>
    </row>
    <row r="175" spans="5:6" x14ac:dyDescent="0.25">
      <c r="E175">
        <f t="shared" si="4"/>
        <v>154</v>
      </c>
      <c r="F175">
        <f t="shared" si="5"/>
        <v>6.3113112402862847E-266</v>
      </c>
    </row>
    <row r="176" spans="5:6" x14ac:dyDescent="0.25">
      <c r="E176">
        <f t="shared" si="4"/>
        <v>155</v>
      </c>
      <c r="F176">
        <f t="shared" si="5"/>
        <v>4.473344571733989E-268</v>
      </c>
    </row>
    <row r="177" spans="5:6" x14ac:dyDescent="0.25">
      <c r="E177">
        <f t="shared" si="4"/>
        <v>156</v>
      </c>
      <c r="F177">
        <f t="shared" si="5"/>
        <v>3.1503021268934255E-270</v>
      </c>
    </row>
    <row r="178" spans="5:6" x14ac:dyDescent="0.25">
      <c r="E178">
        <f t="shared" si="4"/>
        <v>157</v>
      </c>
      <c r="F178">
        <f t="shared" si="5"/>
        <v>2.2044335220524852E-272</v>
      </c>
    </row>
    <row r="179" spans="5:6" x14ac:dyDescent="0.25">
      <c r="E179">
        <f t="shared" si="4"/>
        <v>158</v>
      </c>
      <c r="F179">
        <f t="shared" si="5"/>
        <v>1.5327960486574562E-274</v>
      </c>
    </row>
    <row r="180" spans="5:6" x14ac:dyDescent="0.25">
      <c r="E180">
        <f t="shared" si="4"/>
        <v>159</v>
      </c>
      <c r="F180">
        <f t="shared" si="5"/>
        <v>1.0590871541364809E-276</v>
      </c>
    </row>
    <row r="181" spans="5:6" x14ac:dyDescent="0.25">
      <c r="E181">
        <f t="shared" si="4"/>
        <v>160</v>
      </c>
      <c r="F181">
        <f t="shared" si="5"/>
        <v>7.2720385144054582E-279</v>
      </c>
    </row>
    <row r="182" spans="5:6" x14ac:dyDescent="0.25">
      <c r="E182">
        <f t="shared" si="4"/>
        <v>161</v>
      </c>
      <c r="F182">
        <f t="shared" si="5"/>
        <v>4.9622055127910662E-281</v>
      </c>
    </row>
    <row r="183" spans="5:6" x14ac:dyDescent="0.25">
      <c r="E183">
        <f t="shared" si="4"/>
        <v>162</v>
      </c>
      <c r="F183">
        <f t="shared" si="5"/>
        <v>3.3651481205240165E-283</v>
      </c>
    </row>
    <row r="184" spans="5:6" x14ac:dyDescent="0.25">
      <c r="E184">
        <f t="shared" si="4"/>
        <v>163</v>
      </c>
      <c r="F184">
        <f t="shared" si="5"/>
        <v>2.2680939131264276E-285</v>
      </c>
    </row>
    <row r="185" spans="5:6" x14ac:dyDescent="0.25">
      <c r="E185">
        <f t="shared" si="4"/>
        <v>164</v>
      </c>
      <c r="F185">
        <f t="shared" si="5"/>
        <v>1.5193633200085564E-287</v>
      </c>
    </row>
    <row r="186" spans="5:6" x14ac:dyDescent="0.25">
      <c r="E186">
        <f t="shared" si="4"/>
        <v>165</v>
      </c>
      <c r="F186">
        <f t="shared" si="5"/>
        <v>1.0116310389775641E-289</v>
      </c>
    </row>
    <row r="187" spans="5:6" x14ac:dyDescent="0.25">
      <c r="E187">
        <f t="shared" si="4"/>
        <v>166</v>
      </c>
      <c r="F187">
        <f t="shared" si="5"/>
        <v>6.6951222350532446E-292</v>
      </c>
    </row>
    <row r="188" spans="5:6" x14ac:dyDescent="0.25">
      <c r="E188">
        <f t="shared" si="4"/>
        <v>167</v>
      </c>
      <c r="F188">
        <f t="shared" si="5"/>
        <v>4.4043973422542499E-294</v>
      </c>
    </row>
    <row r="189" spans="5:6" x14ac:dyDescent="0.25">
      <c r="E189">
        <f t="shared" si="4"/>
        <v>168</v>
      </c>
      <c r="F189">
        <f t="shared" si="5"/>
        <v>2.8801934787962362E-296</v>
      </c>
    </row>
    <row r="190" spans="5:6" x14ac:dyDescent="0.25">
      <c r="E190">
        <f t="shared" si="4"/>
        <v>169</v>
      </c>
      <c r="F190">
        <f t="shared" si="5"/>
        <v>1.8723171299096441E-298</v>
      </c>
    </row>
    <row r="191" spans="5:6" x14ac:dyDescent="0.25">
      <c r="E191">
        <f t="shared" si="4"/>
        <v>170</v>
      </c>
      <c r="F191">
        <f t="shared" si="5"/>
        <v>1.2099709454132586E-300</v>
      </c>
    </row>
    <row r="192" spans="5:6" x14ac:dyDescent="0.25">
      <c r="F192" s="12">
        <f>SUM(F22:F191)</f>
        <v>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2018-09-28T06:11:39Z</dcterms:created>
  <dcterms:modified xsi:type="dcterms:W3CDTF">2018-09-30T06:05:58Z</dcterms:modified>
</cp:coreProperties>
</file>