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firstSheet="4" activeTab="13" xr2:uid="{00000000-000D-0000-FFFF-FFFF00000000}"/>
  </bookViews>
  <sheets>
    <sheet name="squareroot" sheetId="1" r:id="rId1"/>
    <sheet name="1234" sheetId="2" r:id="rId2"/>
    <sheet name="200sqrt" sheetId="3" r:id="rId3"/>
    <sheet name="2025sqrt" sheetId="4" r:id="rId4"/>
    <sheet name="1752976sqrt" sheetId="5" r:id="rId5"/>
    <sheet name="5sqrt" sheetId="6" r:id="rId6"/>
    <sheet name="390626sqrt" sheetId="7" r:id="rId7"/>
    <sheet name="39062sqrt2" sheetId="8" r:id="rId8"/>
    <sheet name="623CubeRoot" sheetId="9" r:id="rId9"/>
    <sheet name="nthrootest" sheetId="11" r:id="rId10"/>
    <sheet name="ShiftingNthRoot" sheetId="12" r:id="rId11"/>
    <sheet name="nthRoot2" sheetId="13" r:id="rId12"/>
    <sheet name="nthroot3" sheetId="14" r:id="rId13"/>
    <sheet name="nthroot4" sheetId="15" r:id="rId14"/>
    <sheet name="Pascal01" sheetId="10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5" l="1"/>
  <c r="AH43" i="15"/>
  <c r="AI43" i="15" s="1"/>
  <c r="AG43" i="15"/>
  <c r="AB43" i="15"/>
  <c r="Z43" i="15"/>
  <c r="AD43" i="15" s="1"/>
  <c r="AE43" i="15" s="1"/>
  <c r="AJ43" i="15" s="1"/>
  <c r="U43" i="15"/>
  <c r="V43" i="15" s="1"/>
  <c r="R43" i="15"/>
  <c r="S43" i="15" s="1"/>
  <c r="W43" i="15" s="1"/>
  <c r="Q43" i="15"/>
  <c r="M43" i="15"/>
  <c r="J43" i="15"/>
  <c r="K43" i="15"/>
  <c r="F42" i="15"/>
  <c r="E41" i="15"/>
  <c r="E42" i="15"/>
  <c r="AH41" i="15"/>
  <c r="AG41" i="15"/>
  <c r="AI41" i="15" s="1"/>
  <c r="AB41" i="15"/>
  <c r="Z41" i="15"/>
  <c r="AD41" i="15" s="1"/>
  <c r="AE41" i="15" s="1"/>
  <c r="AJ41" i="15" s="1"/>
  <c r="U41" i="15"/>
  <c r="V41" i="15" s="1"/>
  <c r="R41" i="15"/>
  <c r="S41" i="15" s="1"/>
  <c r="W41" i="15" s="1"/>
  <c r="Q41" i="15"/>
  <c r="M41" i="15"/>
  <c r="J41" i="15"/>
  <c r="K41" i="15" s="1"/>
  <c r="D39" i="15"/>
  <c r="D40" i="15"/>
  <c r="AI38" i="15"/>
  <c r="AH38" i="15"/>
  <c r="AG38" i="15"/>
  <c r="AB38" i="15"/>
  <c r="AD38" i="15" s="1"/>
  <c r="AE38" i="15" s="1"/>
  <c r="AJ38" i="15" s="1"/>
  <c r="Z38" i="15"/>
  <c r="V38" i="15"/>
  <c r="U38" i="15"/>
  <c r="R38" i="15"/>
  <c r="S38" i="15" s="1"/>
  <c r="W38" i="15" s="1"/>
  <c r="Q38" i="15"/>
  <c r="K38" i="15"/>
  <c r="K37" i="15"/>
  <c r="U36" i="15"/>
  <c r="V36" i="15" s="1"/>
  <c r="W37" i="15"/>
  <c r="AI37" i="15"/>
  <c r="AI36" i="15"/>
  <c r="AH37" i="15"/>
  <c r="AH36" i="15"/>
  <c r="AG37" i="15"/>
  <c r="AG36" i="15"/>
  <c r="AB37" i="15"/>
  <c r="AD37" i="15" s="1"/>
  <c r="AE37" i="15" s="1"/>
  <c r="AJ37" i="15" s="1"/>
  <c r="AK37" i="15" s="1"/>
  <c r="P37" i="15" s="1"/>
  <c r="Z37" i="15"/>
  <c r="AB36" i="15"/>
  <c r="AD36" i="15" s="1"/>
  <c r="AE36" i="15" s="1"/>
  <c r="AJ36" i="15" s="1"/>
  <c r="V37" i="15"/>
  <c r="U37" i="15"/>
  <c r="R36" i="15"/>
  <c r="Q36" i="15"/>
  <c r="Z36" i="15"/>
  <c r="S37" i="15"/>
  <c r="Q37" i="15"/>
  <c r="R37" i="15"/>
  <c r="AK43" i="15" l="1"/>
  <c r="P43" i="15" s="1"/>
  <c r="F44" i="15" s="1"/>
  <c r="AK41" i="15"/>
  <c r="P41" i="15" s="1"/>
  <c r="AK38" i="15"/>
  <c r="P38" i="15" s="1"/>
  <c r="S36" i="15"/>
  <c r="W36" i="15" s="1"/>
  <c r="AK36" i="15" s="1"/>
  <c r="P36" i="15" s="1"/>
  <c r="C36" i="15"/>
  <c r="C38" i="15" s="1"/>
  <c r="K36" i="15"/>
  <c r="H63" i="13" l="1"/>
  <c r="L8" i="13"/>
  <c r="N8" i="13" s="1"/>
  <c r="F7" i="13"/>
  <c r="F6" i="13"/>
  <c r="N7" i="13"/>
  <c r="N6" i="13"/>
  <c r="F5" i="13"/>
  <c r="N5" i="13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I48" i="13" l="1"/>
  <c r="I49" i="13"/>
  <c r="K7" i="13" l="1"/>
  <c r="J7" i="13"/>
  <c r="I7" i="13"/>
  <c r="K6" i="13"/>
  <c r="J6" i="13"/>
  <c r="I6" i="13"/>
  <c r="L5" i="13"/>
  <c r="J5" i="13"/>
  <c r="I5" i="13"/>
  <c r="K33" i="13"/>
  <c r="K32" i="13"/>
  <c r="K31" i="13"/>
  <c r="K30" i="13"/>
  <c r="K29" i="13"/>
  <c r="K28" i="13"/>
  <c r="J29" i="13"/>
  <c r="J30" i="13"/>
  <c r="J31" i="13"/>
  <c r="J32" i="13"/>
  <c r="J33" i="13"/>
  <c r="J28" i="13"/>
  <c r="O28" i="13"/>
  <c r="W28" i="13"/>
  <c r="O33" i="13"/>
  <c r="O32" i="13"/>
  <c r="O31" i="13"/>
  <c r="O30" i="13"/>
  <c r="O29" i="13"/>
  <c r="S29" i="13"/>
  <c r="U33" i="13"/>
  <c r="U32" i="13"/>
  <c r="U31" i="13"/>
  <c r="U30" i="13"/>
  <c r="U29" i="13"/>
  <c r="O21" i="13"/>
  <c r="P21" i="13" s="1"/>
  <c r="O20" i="13"/>
  <c r="O19" i="13"/>
  <c r="W18" i="13"/>
  <c r="S33" i="13"/>
  <c r="R33" i="13"/>
  <c r="Q33" i="13"/>
  <c r="N33" i="13"/>
  <c r="P33" i="13" s="1"/>
  <c r="I33" i="13"/>
  <c r="S32" i="13"/>
  <c r="R32" i="13"/>
  <c r="Q32" i="13"/>
  <c r="N32" i="13"/>
  <c r="P32" i="13" s="1"/>
  <c r="I32" i="13"/>
  <c r="S31" i="13"/>
  <c r="R31" i="13"/>
  <c r="Q31" i="13"/>
  <c r="N31" i="13"/>
  <c r="I31" i="13"/>
  <c r="U21" i="13"/>
  <c r="K21" i="13"/>
  <c r="J21" i="13"/>
  <c r="I21" i="13"/>
  <c r="L21" i="13" s="1"/>
  <c r="S30" i="13"/>
  <c r="T30" i="13" s="1"/>
  <c r="R30" i="13"/>
  <c r="Q30" i="13"/>
  <c r="N30" i="13"/>
  <c r="I30" i="13"/>
  <c r="U20" i="13"/>
  <c r="N20" i="13"/>
  <c r="M20" i="13"/>
  <c r="L20" i="13"/>
  <c r="K20" i="13"/>
  <c r="J20" i="13"/>
  <c r="I20" i="13"/>
  <c r="M19" i="13"/>
  <c r="N19" i="13"/>
  <c r="R29" i="13"/>
  <c r="Q29" i="13"/>
  <c r="T29" i="13" s="1"/>
  <c r="N29" i="13"/>
  <c r="I29" i="13"/>
  <c r="U19" i="13"/>
  <c r="K19" i="13"/>
  <c r="L19" i="13" s="1"/>
  <c r="J19" i="13"/>
  <c r="I19" i="13"/>
  <c r="AD28" i="12"/>
  <c r="P31" i="13" l="1"/>
  <c r="T33" i="13"/>
  <c r="L29" i="13"/>
  <c r="T32" i="13"/>
  <c r="V32" i="13" s="1"/>
  <c r="W32" i="13" s="1"/>
  <c r="L30" i="13"/>
  <c r="P20" i="13"/>
  <c r="V20" i="13" s="1"/>
  <c r="W20" i="13" s="1"/>
  <c r="L31" i="13"/>
  <c r="V31" i="13" s="1"/>
  <c r="W31" i="13" s="1"/>
  <c r="T31" i="13"/>
  <c r="P30" i="13"/>
  <c r="L32" i="13"/>
  <c r="L7" i="13"/>
  <c r="L6" i="13"/>
  <c r="L33" i="13"/>
  <c r="V33" i="13" s="1"/>
  <c r="W33" i="13" s="1"/>
  <c r="V30" i="13"/>
  <c r="W30" i="13" s="1"/>
  <c r="V21" i="13"/>
  <c r="W21" i="13" s="1"/>
  <c r="P29" i="13"/>
  <c r="P19" i="13"/>
  <c r="V19" i="13" s="1"/>
  <c r="W19" i="13" s="1"/>
  <c r="P56" i="12"/>
  <c r="K56" i="12" s="1"/>
  <c r="K55" i="12"/>
  <c r="P52" i="12"/>
  <c r="J52" i="12" s="1"/>
  <c r="J51" i="12"/>
  <c r="P48" i="12"/>
  <c r="I48" i="12" s="1"/>
  <c r="I47" i="12"/>
  <c r="H44" i="12"/>
  <c r="P44" i="12"/>
  <c r="H43" i="12"/>
  <c r="G40" i="12"/>
  <c r="P40" i="12"/>
  <c r="G39" i="12"/>
  <c r="F36" i="12"/>
  <c r="P36" i="12"/>
  <c r="F35" i="12"/>
  <c r="E32" i="12"/>
  <c r="P32" i="12"/>
  <c r="E31" i="12"/>
  <c r="D28" i="12"/>
  <c r="P25" i="12"/>
  <c r="P28" i="12"/>
  <c r="V29" i="13" l="1"/>
  <c r="W29" i="13" s="1"/>
  <c r="D27" i="12"/>
  <c r="H36" i="11" l="1"/>
  <c r="G36" i="11"/>
  <c r="L29" i="11"/>
  <c r="G29" i="11"/>
  <c r="E30" i="11"/>
  <c r="E29" i="11"/>
  <c r="H24" i="11"/>
  <c r="K22" i="11"/>
  <c r="I22" i="11"/>
  <c r="G22" i="11"/>
  <c r="M28" i="9"/>
  <c r="M27" i="9"/>
  <c r="I14" i="9"/>
  <c r="I13" i="9"/>
  <c r="I12" i="9"/>
  <c r="P11" i="9"/>
  <c r="R11" i="9" s="1"/>
  <c r="T11" i="9" s="1"/>
  <c r="V11" i="9" s="1"/>
  <c r="I10" i="9"/>
  <c r="G11" i="9"/>
  <c r="E7" i="9"/>
  <c r="E11" i="9"/>
  <c r="I8" i="9"/>
  <c r="V10" i="9"/>
  <c r="T10" i="9"/>
  <c r="R10" i="9"/>
  <c r="P10" i="9"/>
  <c r="W4" i="9"/>
  <c r="S4" i="9"/>
  <c r="N20" i="8" l="1"/>
  <c r="O20" i="8" s="1"/>
  <c r="L20" i="8"/>
  <c r="O19" i="8"/>
  <c r="K18" i="8"/>
  <c r="M18" i="8" s="1"/>
  <c r="N18" i="8" s="1"/>
  <c r="N17" i="8"/>
  <c r="L16" i="8"/>
  <c r="M16" i="8" s="1"/>
  <c r="J16" i="8"/>
  <c r="M15" i="8"/>
  <c r="I14" i="8"/>
  <c r="K14" i="8" s="1"/>
  <c r="L14" i="8" s="1"/>
  <c r="L13" i="8"/>
  <c r="J12" i="8"/>
  <c r="K12" i="8" s="1"/>
  <c r="H12" i="8"/>
  <c r="K11" i="8"/>
  <c r="I2" i="8"/>
  <c r="I10" i="8"/>
  <c r="J10" i="8" s="1"/>
  <c r="G10" i="8"/>
  <c r="H8" i="8"/>
  <c r="E8" i="8"/>
  <c r="AL108" i="7" l="1"/>
  <c r="AM108" i="7" s="1"/>
  <c r="AJ108" i="7"/>
  <c r="AM107" i="7"/>
  <c r="AK106" i="7"/>
  <c r="AL106" i="7" s="1"/>
  <c r="AI106" i="7"/>
  <c r="AL105" i="7"/>
  <c r="AH104" i="7"/>
  <c r="AJ104" i="7" s="1"/>
  <c r="AK104" i="7" s="1"/>
  <c r="AK103" i="7"/>
  <c r="AI102" i="7"/>
  <c r="AJ102" i="7" s="1"/>
  <c r="AG102" i="7"/>
  <c r="AJ101" i="7"/>
  <c r="AH100" i="7"/>
  <c r="AI100" i="7" s="1"/>
  <c r="AF100" i="7"/>
  <c r="AI99" i="7"/>
  <c r="AE98" i="7"/>
  <c r="AG98" i="7" s="1"/>
  <c r="AH98" i="7" s="1"/>
  <c r="AH97" i="7"/>
  <c r="AL40" i="7"/>
  <c r="AM40" i="7" s="1"/>
  <c r="AF96" i="7"/>
  <c r="AG96" i="7" s="1"/>
  <c r="AD96" i="7"/>
  <c r="AG95" i="7"/>
  <c r="AI40" i="7"/>
  <c r="AJ40" i="7" s="1"/>
  <c r="AK40" i="7" s="1"/>
  <c r="AH40" i="7"/>
  <c r="AC94" i="7"/>
  <c r="AE94" i="7" s="1"/>
  <c r="AF94" i="7" s="1"/>
  <c r="AF93" i="7"/>
  <c r="AD92" i="7"/>
  <c r="AE92" i="7" s="1"/>
  <c r="AB92" i="7"/>
  <c r="AE91" i="7"/>
  <c r="M40" i="7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AB40" i="7" s="1"/>
  <c r="AC40" i="7" s="1"/>
  <c r="AD40" i="7" s="1"/>
  <c r="AE40" i="7" s="1"/>
  <c r="AF40" i="7" s="1"/>
  <c r="AG40" i="7" s="1"/>
  <c r="L40" i="7"/>
  <c r="AA90" i="7"/>
  <c r="AC90" i="7" s="1"/>
  <c r="AD90" i="7" s="1"/>
  <c r="AD89" i="7"/>
  <c r="Z88" i="7"/>
  <c r="AB88" i="7" s="1"/>
  <c r="AC88" i="7" s="1"/>
  <c r="AC87" i="7"/>
  <c r="Y86" i="7"/>
  <c r="AA86" i="7" s="1"/>
  <c r="AB86" i="7" s="1"/>
  <c r="AB85" i="7"/>
  <c r="Z84" i="7"/>
  <c r="AA84" i="7" s="1"/>
  <c r="X84" i="7"/>
  <c r="AA83" i="7"/>
  <c r="Y82" i="7"/>
  <c r="Z82" i="7" s="1"/>
  <c r="W82" i="7"/>
  <c r="Z81" i="7"/>
  <c r="X80" i="7"/>
  <c r="Y80" i="7" s="1"/>
  <c r="V80" i="7"/>
  <c r="Y79" i="7"/>
  <c r="U78" i="7"/>
  <c r="W78" i="7" s="1"/>
  <c r="X78" i="7" s="1"/>
  <c r="X77" i="7"/>
  <c r="T76" i="7"/>
  <c r="V76" i="7" s="1"/>
  <c r="W76" i="7" s="1"/>
  <c r="W75" i="7"/>
  <c r="U74" i="7"/>
  <c r="V74" i="7" s="1"/>
  <c r="S74" i="7"/>
  <c r="V73" i="7"/>
  <c r="T72" i="7"/>
  <c r="U72" i="7" s="1"/>
  <c r="R72" i="7"/>
  <c r="U71" i="7"/>
  <c r="Q70" i="7"/>
  <c r="S70" i="7" s="1"/>
  <c r="T70" i="7" s="1"/>
  <c r="T69" i="7"/>
  <c r="R68" i="7"/>
  <c r="S68" i="7" s="1"/>
  <c r="P68" i="7"/>
  <c r="S67" i="7"/>
  <c r="O66" i="7"/>
  <c r="Q66" i="7" s="1"/>
  <c r="R66" i="7" s="1"/>
  <c r="R65" i="7"/>
  <c r="N64" i="7"/>
  <c r="P64" i="7" s="1"/>
  <c r="Q64" i="7" s="1"/>
  <c r="Q63" i="7"/>
  <c r="O62" i="7"/>
  <c r="P62" i="7" s="1"/>
  <c r="M62" i="7"/>
  <c r="P61" i="7"/>
  <c r="L60" i="7"/>
  <c r="N60" i="7" s="1"/>
  <c r="O60" i="7" s="1"/>
  <c r="O59" i="7"/>
  <c r="M58" i="7"/>
  <c r="N58" i="7" s="1"/>
  <c r="K58" i="7"/>
  <c r="N57" i="7"/>
  <c r="L56" i="7"/>
  <c r="M56" i="7" s="1"/>
  <c r="J56" i="7"/>
  <c r="M55" i="7"/>
  <c r="K54" i="7"/>
  <c r="L54" i="7" s="1"/>
  <c r="I54" i="7"/>
  <c r="L53" i="7"/>
  <c r="J52" i="7"/>
  <c r="K52" i="7" s="1"/>
  <c r="H52" i="7"/>
  <c r="K51" i="7"/>
  <c r="I50" i="7"/>
  <c r="J50" i="7" s="1"/>
  <c r="G50" i="7"/>
  <c r="J49" i="7"/>
  <c r="H48" i="7"/>
  <c r="I48" i="7" s="1"/>
  <c r="I47" i="7"/>
  <c r="H45" i="7"/>
  <c r="F48" i="7"/>
  <c r="G46" i="7"/>
  <c r="H46" i="7"/>
  <c r="G44" i="7"/>
  <c r="N37" i="7"/>
  <c r="O37" i="7" s="1"/>
  <c r="L37" i="7"/>
  <c r="L35" i="7"/>
  <c r="N35" i="7" s="1"/>
  <c r="O35" i="7" s="1"/>
  <c r="D33" i="7"/>
  <c r="E33" i="7" s="1"/>
  <c r="B33" i="7"/>
  <c r="D31" i="7"/>
  <c r="E31" i="7" s="1"/>
  <c r="B31" i="7"/>
  <c r="D29" i="7"/>
  <c r="E29" i="7" s="1"/>
  <c r="B29" i="7"/>
  <c r="D27" i="7"/>
  <c r="E27" i="7" s="1"/>
  <c r="B27" i="7"/>
  <c r="D25" i="7"/>
  <c r="E25" i="7" s="1"/>
  <c r="B25" i="7"/>
  <c r="D23" i="7"/>
  <c r="E23" i="7" s="1"/>
  <c r="B23" i="7"/>
  <c r="D21" i="7"/>
  <c r="E21" i="7" s="1"/>
  <c r="D19" i="7"/>
  <c r="E19" i="7" s="1"/>
  <c r="D17" i="7"/>
  <c r="E17" i="7" s="1"/>
  <c r="D15" i="7"/>
  <c r="E15" i="7" s="1"/>
  <c r="D12" i="7"/>
  <c r="E12" i="7" s="1"/>
  <c r="E13" i="6"/>
  <c r="F13" i="6" s="1"/>
  <c r="E9" i="6"/>
  <c r="F9" i="6" s="1"/>
  <c r="E14" i="5"/>
  <c r="F14" i="5" s="1"/>
  <c r="E11" i="5"/>
  <c r="D11" i="5"/>
  <c r="D8" i="5"/>
  <c r="D21" i="3"/>
  <c r="W60" i="2"/>
  <c r="V58" i="2"/>
  <c r="V59" i="2" s="1"/>
  <c r="T58" i="2"/>
  <c r="R58" i="2"/>
  <c r="U56" i="2" l="1"/>
  <c r="V57" i="2" s="1"/>
  <c r="U54" i="2"/>
  <c r="U55" i="2"/>
  <c r="S55" i="2"/>
  <c r="Q55" i="2"/>
  <c r="T52" i="2"/>
  <c r="T53" i="2" s="1"/>
  <c r="R52" i="2"/>
  <c r="P52" i="2"/>
  <c r="T51" i="2"/>
  <c r="S50" i="2"/>
  <c r="S49" i="2"/>
  <c r="Q49" i="2"/>
  <c r="O49" i="2"/>
  <c r="S48" i="2"/>
  <c r="R47" i="2"/>
  <c r="R46" i="2"/>
  <c r="P46" i="2"/>
  <c r="D45" i="2"/>
  <c r="B45" i="2"/>
  <c r="R45" i="2"/>
  <c r="Q44" i="2"/>
  <c r="Q43" i="2"/>
  <c r="O43" i="2"/>
  <c r="Q42" i="2"/>
  <c r="B42" i="2"/>
  <c r="D42" i="2"/>
  <c r="P41" i="2"/>
  <c r="P40" i="2"/>
  <c r="N40" i="2"/>
  <c r="D39" i="2"/>
  <c r="B39" i="2"/>
  <c r="P39" i="2"/>
  <c r="O38" i="2"/>
  <c r="O37" i="2"/>
  <c r="M37" i="2"/>
  <c r="D36" i="2"/>
  <c r="B36" i="2"/>
  <c r="O36" i="2"/>
  <c r="N35" i="2"/>
  <c r="N34" i="2"/>
  <c r="L34" i="2"/>
  <c r="D33" i="2"/>
  <c r="N33" i="2"/>
  <c r="M32" i="2"/>
  <c r="M31" i="2"/>
  <c r="K31" i="2"/>
  <c r="M30" i="2"/>
  <c r="D30" i="2"/>
  <c r="D27" i="2"/>
  <c r="L29" i="2"/>
  <c r="L28" i="2"/>
  <c r="L27" i="2"/>
  <c r="K26" i="2"/>
  <c r="K25" i="2"/>
  <c r="D22" i="2"/>
  <c r="J22" i="2"/>
  <c r="J21" i="2"/>
  <c r="D20" i="2"/>
  <c r="I19" i="2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F3" i="2"/>
  <c r="G3" i="2" s="1"/>
  <c r="H3" i="2" s="1"/>
  <c r="I3" i="2" s="1"/>
  <c r="H15" i="2"/>
  <c r="H14" i="2"/>
  <c r="F12" i="2"/>
  <c r="E12" i="1"/>
</calcChain>
</file>

<file path=xl/sharedStrings.xml><?xml version="1.0" encoding="utf-8"?>
<sst xmlns="http://schemas.openxmlformats.org/spreadsheetml/2006/main" count="506" uniqueCount="324">
  <si>
    <t>Left to right two numbers</t>
  </si>
  <si>
    <t>XXXXXXXXXXXXXXX</t>
  </si>
  <si>
    <t>1x1 = 2</t>
  </si>
  <si>
    <t>2x2 = 4</t>
  </si>
  <si>
    <t>2X1 = 2</t>
  </si>
  <si>
    <t>decimal</t>
  </si>
  <si>
    <t>starts</t>
  </si>
  <si>
    <t xml:space="preserve"> 2 X 14</t>
  </si>
  <si>
    <t xml:space="preserve">Plus </t>
  </si>
  <si>
    <t>141x2 = 281</t>
  </si>
  <si>
    <t xml:space="preserve"> x 4</t>
  </si>
  <si>
    <t>6?</t>
  </si>
  <si>
    <t>2x3=6</t>
  </si>
  <si>
    <t>00</t>
  </si>
  <si>
    <t>2x35=70</t>
  </si>
  <si>
    <t>70?</t>
  </si>
  <si>
    <t>Answer</t>
  </si>
  <si>
    <t>35.128336140500591605870311625356</t>
  </si>
  <si>
    <t>351 X 2 =</t>
  </si>
  <si>
    <t>702?</t>
  </si>
  <si>
    <t>3512 X 2</t>
  </si>
  <si>
    <t>7024?</t>
  </si>
  <si>
    <t>35128X2</t>
  </si>
  <si>
    <t>70256?</t>
  </si>
  <si>
    <t>351283x2</t>
  </si>
  <si>
    <t>702566?</t>
  </si>
  <si>
    <t>3512833x2</t>
  </si>
  <si>
    <t>7025666?</t>
  </si>
  <si>
    <t>2X1</t>
  </si>
  <si>
    <t>2 x 14</t>
  </si>
  <si>
    <t>XXXXXXXXXXXXXXXX</t>
  </si>
  <si>
    <t>YYYYYYYYYYYYYYYYYY</t>
  </si>
  <si>
    <t>Add 4 + 4</t>
  </si>
  <si>
    <t xml:space="preserve">Square Root of </t>
  </si>
  <si>
    <t>1+1 = 2</t>
  </si>
  <si>
    <t>23 + 3 = 26</t>
  </si>
  <si>
    <t>.</t>
  </si>
  <si>
    <t>2+2= 4</t>
  </si>
  <si>
    <t>42+2=44</t>
  </si>
  <si>
    <t>443 + 3 = 446</t>
  </si>
  <si>
    <t>YYYYYYYYYYYYYYYYY</t>
  </si>
  <si>
    <t xml:space="preserve">6+6 = </t>
  </si>
  <si>
    <t>122 + 2</t>
  </si>
  <si>
    <t>1245+5</t>
  </si>
  <si>
    <t>12500+0</t>
  </si>
  <si>
    <t>125000+0</t>
  </si>
  <si>
    <t>1250000+0</t>
  </si>
  <si>
    <t>Square Root</t>
  </si>
  <si>
    <t>6+6</t>
  </si>
  <si>
    <t>(1)</t>
  </si>
  <si>
    <t>(2)</t>
  </si>
  <si>
    <t>12?  -  Multiply by 10</t>
  </si>
  <si>
    <t>Square the divisor element and subtract (6x6) = 36 :  39 - 36 = 3</t>
  </si>
  <si>
    <t>Add the first quotient to the first divisor  (6 + 6) = 12</t>
  </si>
  <si>
    <t>This addition produces the first divisor element 12</t>
  </si>
  <si>
    <t>( c )</t>
  </si>
  <si>
    <t>( b )</t>
  </si>
  <si>
    <t>( a )</t>
  </si>
  <si>
    <t>Identify the second divisor element 12? Multipy by ? To get trial  subtrahend</t>
  </si>
  <si>
    <t>Subtract new subtrahend 244 from minuend 306</t>
  </si>
  <si>
    <t>For First Base Pair, calculate square root (6) as divisor element and the first quotient</t>
  </si>
  <si>
    <t>Multiply subtraction result (3) by 100 and add the next Pair: (300 + 06) = 306 (aka minuend)</t>
  </si>
  <si>
    <t>Compute subtraction result 306 - 244 = 62</t>
  </si>
  <si>
    <t>Multiply by 100 (62 X 100 = 6200) and add next Base Pair 26 Yielding new minuend 6225</t>
  </si>
  <si>
    <t>Trial Divisor is now determined to be 122</t>
  </si>
  <si>
    <t>(122 X 2) = 244     Last digit is 2</t>
  </si>
  <si>
    <t>Try Last Digit quotient  to generate subtrahend less than or equal to minuend</t>
  </si>
  <si>
    <t>Next Trial Divisor is calculated as follows</t>
  </si>
  <si>
    <t xml:space="preserve">First Divisor Element : Add the previous trial divisor (122) </t>
  </si>
  <si>
    <t>and the previous quotient (2) to yield the First Divisor Element (122 + 2) = 124</t>
  </si>
  <si>
    <t>Second Divisor Element (Last Digit):</t>
  </si>
  <si>
    <t>Calculate the last digit of the trial divisor (124?) by multipying the First Divsior</t>
  </si>
  <si>
    <t>Mulitply the Trial Divisor by the Last Digit to generate the subtrahend which</t>
  </si>
  <si>
    <t>Element by 10 and adding the Last Digit (1240 + 5) to generate the Trial Divisor  1245</t>
  </si>
  <si>
    <t>is less than or equal to the minuend (6226).  1245 X 5 = 6225</t>
  </si>
  <si>
    <t>( d )</t>
  </si>
  <si>
    <t>Take the difference of the minuend (6226) and subtrahend (6225) = 1 and mulitply by</t>
  </si>
  <si>
    <t>100. (6226 - 6225) = 1 ;   1X100 = 100</t>
  </si>
  <si>
    <t>( e )</t>
  </si>
  <si>
    <t>Subtract Subtrahend (6225) from Minuend (6226) to generate a new Minuend</t>
  </si>
  <si>
    <t>Add the next Base Pair (00). 100 + 0 = 100</t>
  </si>
  <si>
    <t>Repeat steps 10 - 11</t>
  </si>
  <si>
    <t>First Element: Take the previous trial divisor and add the quotient  1245 + 5 = 1250</t>
  </si>
  <si>
    <t>Second Element (Last Digit) - Multiply First Element by 10 and Add Last Digit</t>
  </si>
  <si>
    <t>(1250 + 0) = 0</t>
  </si>
  <si>
    <t>Compute Next Trial Divisor</t>
  </si>
  <si>
    <t>Subtract Subtrahend (0) from Minuend (100) to generate a new Minuend</t>
  </si>
  <si>
    <t>Multiply Minuend by 100 and add the next Base Pair</t>
  </si>
  <si>
    <t>Number</t>
  </si>
  <si>
    <t>000</t>
  </si>
  <si>
    <t>Bundles of 3</t>
  </si>
  <si>
    <t>Difference</t>
  </si>
  <si>
    <t>Estimate</t>
  </si>
  <si>
    <t>Estimate Squared</t>
  </si>
  <si>
    <t>Estimate^2 X 300</t>
  </si>
  <si>
    <t>X</t>
  </si>
  <si>
    <t>=</t>
  </si>
  <si>
    <t>Squared=</t>
  </si>
  <si>
    <t>Difference Calculation</t>
  </si>
  <si>
    <t>30a</t>
  </si>
  <si>
    <t>(a + b)</t>
  </si>
  <si>
    <t>+</t>
  </si>
  <si>
    <t>b^2</t>
  </si>
  <si>
    <t>b</t>
  </si>
  <si>
    <t>Result = 8.5</t>
  </si>
  <si>
    <t>a</t>
  </si>
  <si>
    <t>a+b</t>
  </si>
  <si>
    <t>estimate Squared X 300</t>
  </si>
  <si>
    <t>(a+b)^3</t>
  </si>
  <si>
    <t>a^3+3a^2b+3ab^2+b^3</t>
  </si>
  <si>
    <t>a^3</t>
  </si>
  <si>
    <t>512=Estimate 1</t>
  </si>
  <si>
    <t>3a^2b+3ab^2+b^3</t>
  </si>
  <si>
    <t>Left Side</t>
  </si>
  <si>
    <t>3a^2b</t>
  </si>
  <si>
    <t>a=80</t>
  </si>
  <si>
    <t>b=5</t>
  </si>
  <si>
    <t>a2</t>
  </si>
  <si>
    <t>x3</t>
  </si>
  <si>
    <t>a=30</t>
  </si>
  <si>
    <t>b=0</t>
  </si>
  <si>
    <t>3a(a+b) + b3</t>
  </si>
  <si>
    <t>[3a(a+b)+b^2]b</t>
  </si>
  <si>
    <t>https://www.youtube.com/watch?v=6ArrxekYR2U&amp;t=192s</t>
  </si>
  <si>
    <t>e =</t>
  </si>
  <si>
    <t>N - a^n</t>
  </si>
  <si>
    <t>na^n-1</t>
  </si>
  <si>
    <t>5th root</t>
  </si>
  <si>
    <t>e=</t>
  </si>
  <si>
    <t>N - a^5</t>
  </si>
  <si>
    <t>5a^4</t>
  </si>
  <si>
    <t>5th root of 67</t>
  </si>
  <si>
    <t>67 =  a</t>
  </si>
  <si>
    <t>1^5</t>
  </si>
  <si>
    <t>2^5</t>
  </si>
  <si>
    <t>3^5</t>
  </si>
  <si>
    <t>32 - 243</t>
  </si>
  <si>
    <t>35/211 =</t>
  </si>
  <si>
    <t>2.165877</t>
  </si>
  <si>
    <t>2.2^5</t>
  </si>
  <si>
    <t>67 - 2.2^5</t>
  </si>
  <si>
    <t>5 x 2.2^4</t>
  </si>
  <si>
    <t xml:space="preserve">5th Root of 67 </t>
  </si>
  <si>
    <t>https://en.wikipedia.org/wiki/Shifting_nth_root_algorithm</t>
  </si>
  <si>
    <t>x' = radicand processed thus far</t>
  </si>
  <si>
    <r>
      <t xml:space="preserve">Let </t>
    </r>
    <r>
      <rPr>
        <i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be the base of the number system you are using, and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be the degree of the root to be extracted. Let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be the radicand processed thus far, 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be the root extracted thus far, and 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be the remainder. Let α be the next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digits of the radicand, and β be the next digit of the root. Let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' be the new value of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for the next iteration, 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' be the new value of 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for the next iteration, and 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' be the new value of 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for the next iteration. These are all integers.</t>
    </r>
  </si>
  <si>
    <t>j</t>
  </si>
  <si>
    <t>= Bundle Length</t>
  </si>
  <si>
    <t>B</t>
  </si>
  <si>
    <t>= number base (10)</t>
  </si>
  <si>
    <t>y</t>
  </si>
  <si>
    <t>β</t>
  </si>
  <si>
    <t>=beta = Next Digit of Root</t>
  </si>
  <si>
    <t>http://www.rapidtables.com/math/symbols/index.htm</t>
  </si>
  <si>
    <t>x</t>
  </si>
  <si>
    <r>
      <t>= Let </t>
    </r>
    <r>
      <rPr>
        <i/>
        <sz val="11"/>
        <color rgb="FF222222"/>
        <rFont val="Arial"/>
        <family val="2"/>
      </rPr>
      <t>x</t>
    </r>
    <r>
      <rPr>
        <sz val="11"/>
        <color rgb="FF222222"/>
        <rFont val="Arial"/>
        <family val="2"/>
      </rPr>
      <t> be the radicand processed thus far</t>
    </r>
  </si>
  <si>
    <t>= the root extracted thus far</t>
  </si>
  <si>
    <t>y'</t>
  </si>
  <si>
    <t>r</t>
  </si>
  <si>
    <t>= Let r be the remainder</t>
  </si>
  <si>
    <t>x'</t>
  </si>
  <si>
    <t>= the new value of x</t>
  </si>
  <si>
    <t>= the new value of y</t>
  </si>
  <si>
    <r>
      <t>= 3(10X0)^2X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+3(10X0)x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^2      +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^3</t>
    </r>
  </si>
  <si>
    <t>r'</t>
  </si>
  <si>
    <t>= Let r' be the new value of r for the next iteration</t>
  </si>
  <si>
    <t>= 3(10x1)^2 X 4  + 3(10X1)X4^2  +4^3</t>
  </si>
  <si>
    <t xml:space="preserve"> </t>
  </si>
  <si>
    <t>=1200 + 480 + 64 = 1744</t>
  </si>
  <si>
    <t>1.44224957030741</t>
  </si>
  <si>
    <t>`</t>
  </si>
  <si>
    <t>1.44224957030740</t>
  </si>
  <si>
    <t>1.44224957030740839</t>
  </si>
  <si>
    <t>= 3((10Xy)^2) X y' + 3(10Xy) X y'^2 + y'^n</t>
  </si>
  <si>
    <t>4th root of 7</t>
  </si>
  <si>
    <t>= 4((10Xy)^n-1) X y' + 3(10Xy) X y'^2 + y'^n</t>
  </si>
  <si>
    <t xml:space="preserve"> 5 5536 = 4000×(1^3)×6+600×(1^2)×(6^2)+40×1×(6^3)+6^4</t>
  </si>
  <si>
    <t>4000×(0^3)×1+400×(0^2)×(1^2)+40×0×(1^3)+1^4</t>
  </si>
  <si>
    <t>n(10^n-1)</t>
  </si>
  <si>
    <t xml:space="preserve">nx(10^n-1) x (y^n-1) x y' + nx(10^n-2) x (y^n-2) x (y'^n-2)  +  n(10^n-3) x y x (y'^n-1) + y'^n </t>
  </si>
  <si>
    <t>eq1</t>
  </si>
  <si>
    <t>3(10×0)^2×1     +3(10×0)×1^2     +1^3</t>
  </si>
  <si>
    <t>Cube root of 3</t>
  </si>
  <si>
    <t>Result</t>
  </si>
  <si>
    <t>3(10×1)^2×4     +3(10×1)×4^2     +4^3</t>
  </si>
  <si>
    <t>3(10×14)^2×4    +3(10×14)×4^2    +4^3</t>
  </si>
  <si>
    <t>3(10×144)^2×2   +3(10×144)×2^2   +2^3</t>
  </si>
  <si>
    <t>3(10×1442)^2×2  +3(10×1442)×2^2  +2^3</t>
  </si>
  <si>
    <t>3(10×14422)^2×4 +3(10×14422)×4^2 +4^3</t>
  </si>
  <si>
    <t>4000×(1^3)×6+600×(1^2)×(6^2)+40×1×(6^3)+6^4</t>
  </si>
  <si>
    <t>4000×(16^3)×2+600*(16^2)×(2^2)+40×16×(2^3)+2^4</t>
  </si>
  <si>
    <t>4000×(162^3)×6+600×(162^2)×(6^2)+40×162×(6^3)+6^4</t>
  </si>
  <si>
    <t>4000×(1626^3)×5+600×(1626^2)×(5^2)+40×1626×(5^3)+5^4</t>
  </si>
  <si>
    <t>4000×(16265^3)×7+600×(16265^2)×(7^2)+40×16265×(7^3)+7^4</t>
  </si>
  <si>
    <t>Old Formula</t>
  </si>
  <si>
    <t>E-1a</t>
  </si>
  <si>
    <t>nX10^n-1</t>
  </si>
  <si>
    <t>E-1b</t>
  </si>
  <si>
    <t>y^n-1</t>
  </si>
  <si>
    <t>E-1c</t>
  </si>
  <si>
    <t>Plus</t>
  </si>
  <si>
    <t>E-2a</t>
  </si>
  <si>
    <t>nX10^n-2</t>
  </si>
  <si>
    <t>E-2b</t>
  </si>
  <si>
    <t>y^n-2</t>
  </si>
  <si>
    <t>E-2c</t>
  </si>
  <si>
    <t>y'^n-2</t>
  </si>
  <si>
    <t>E-3a</t>
  </si>
  <si>
    <t>nX10^n-3</t>
  </si>
  <si>
    <t>E-3b</t>
  </si>
  <si>
    <t>E-3c</t>
  </si>
  <si>
    <t>E-4</t>
  </si>
  <si>
    <t>Final</t>
  </si>
  <si>
    <t>n</t>
  </si>
  <si>
    <t>4th Root of 7</t>
  </si>
  <si>
    <t>Equation Number</t>
  </si>
  <si>
    <t>y'^Eq#</t>
  </si>
  <si>
    <t>minuend</t>
  </si>
  <si>
    <t>https://en.wikipedia.org/wiki/Nth_root_algorithm</t>
  </si>
  <si>
    <t>nth root</t>
  </si>
  <si>
    <t>shifting nth root alogrithm</t>
  </si>
  <si>
    <t>https://rosettacode.org/wiki/Nth_root#Go</t>
  </si>
  <si>
    <t>https://www.codeproject.com/tips/831816/the-bisection-method-and-calculating-nth-roots</t>
  </si>
  <si>
    <t>(3x10^1) x (0^2) x 1    + (3x10^1) x (0) x 1^2     + 1^3</t>
  </si>
  <si>
    <t>(3x10^1) x (1^2) x 4   + (3x10^1) x (1) x 4^2     + 4^3</t>
  </si>
  <si>
    <t>cube root of 5</t>
  </si>
  <si>
    <t>1.  7   0   9   9   7</t>
  </si>
  <si>
    <t>(3 x 10^2) × (1^2)  × 7  +  (3x10^1) × 1 ×   (7^2)   + 7^3</t>
  </si>
  <si>
    <t>(3 x 10^2) × (0^2)  × 1   + (3x10^1) × 0 ×  (1^2)   + 1^3</t>
  </si>
  <si>
    <t>(3 x 10^2) × (17^2) x 0  + (3x10^1) × 17 × (0^2)  + 0^3</t>
  </si>
  <si>
    <t>http://www.wikihow.com/Find-Nth-Roots-by-Hand</t>
  </si>
  <si>
    <t>5th Root of 20 - Coefficients 5 10 10 5</t>
  </si>
  <si>
    <t>(4x 10^3)×(0^3)×(1^1)   + (6x10^2)×(0^2)×(1^2)   + (4x10^1) × (0^1) × (1^3)   +1^4</t>
  </si>
  <si>
    <t>(4x 10^3)×(1^3)×(6^1)  + (6x10^2)×(1^2)×(6^2)   + (4x10^1) × (1^1) × (6^3)   + 6^4</t>
  </si>
  <si>
    <t>(4x 10^3)×(16^3)×(2^1)   + (6x10^2)x(16^2)×(2^2) + (4x10^1) × (16^1) × (2^3)  +  2^4</t>
  </si>
  <si>
    <t>(4x 10^3)×(162^3)×(6^1) + (6x10^2)×(162^2)×(6^2) + (4x10^1) × (162^1) × (6^3)  + 6^4</t>
  </si>
  <si>
    <t>(4x 10^3)×(1626^3)×(5^1) + (6x10^2)×(1626^2)×(5^2) + (4x10^1) × (1626^1) × (5^3)  + 5^4</t>
  </si>
  <si>
    <t>(4x 10^3)x(16265^3)×(7^1) +(6x10^2)×(16265^2)×(7^2) + (4x10^1) × (16265^1) × (7^3) + 7^4</t>
  </si>
  <si>
    <t>(5x 10^4)x(0^4)x (1^1) + (10x10^3)x(0^3)x(1^2)  + (10x10^2)x(0^2)x(1^3) + (5x10^1) x (0^1) x (1^4) + 1^5</t>
  </si>
  <si>
    <t>(C1 x 10^n-1)x(y^n-1)x(y'^1) + (C2 x 10^n-2)x(y^n-2)x(y'^2) + (C3x10^n-3)x(y^n-3)x(y'^3) + (C4x10^n-4)x(y^n-4)x(y'^4)  +  y^n</t>
  </si>
  <si>
    <t>Square Root of 3</t>
  </si>
  <si>
    <t>Subtotal</t>
  </si>
  <si>
    <t>Total</t>
  </si>
  <si>
    <t>(C1 x 10^n-1) x (y^2) x (y'^1)  + y'^n</t>
  </si>
  <si>
    <t>(C1 x 10^n-1)x(y^n-1)x(y'^1) + (C2 x 10^n-2)x(y^n-2)x(y'^2) + (C3x10^n-3)x(y^n-3)x(y'^3) + (C4x10^n-4)x(y^n-4)x(y'^4)  +  y'^n</t>
  </si>
  <si>
    <t>(2 x 10^1) × (0^2) × (1^1)   + 1^2    = 20 x 0 x 2  + 1 = 1</t>
  </si>
  <si>
    <t xml:space="preserve">(2 x 10^1) × (1^1) × (7^1)   + 7^2  </t>
  </si>
  <si>
    <t xml:space="preserve">(2 x 10^1) × (17^1) × (3^1)   + 3^2  </t>
  </si>
  <si>
    <t xml:space="preserve">(2 x 10^1) × (173^1) × (2^1)   + 2^2  </t>
  </si>
  <si>
    <t>c1</t>
  </si>
  <si>
    <t>c2</t>
  </si>
  <si>
    <t>c3</t>
  </si>
  <si>
    <t>c4</t>
  </si>
  <si>
    <t>https://www.youtube.com/watch?v=s19dWIHficY&amp;t=478s</t>
  </si>
  <si>
    <t>= alpha = The next n digits of the radicand</t>
  </si>
  <si>
    <t>y^n + r = x</t>
  </si>
  <si>
    <t>= the root to be extracted</t>
  </si>
  <si>
    <t xml:space="preserve"> (y + 1)^n &gt; x</t>
  </si>
  <si>
    <t>x' = B^n * x + alpha</t>
  </si>
  <si>
    <t>y'= By + beta</t>
  </si>
  <si>
    <t xml:space="preserve">new value of x = </t>
  </si>
  <si>
    <t xml:space="preserve">Base^n * radicand processed thusfar </t>
  </si>
  <si>
    <t xml:space="preserve"> +</t>
  </si>
  <si>
    <t>The next n digits of the radicand</t>
  </si>
  <si>
    <t xml:space="preserve">new value of y = </t>
  </si>
  <si>
    <t>Base * root extracted thus far</t>
  </si>
  <si>
    <t>Next digit of the root</t>
  </si>
  <si>
    <t>r' = B^n r + \alpha - ((B y + \beta)^n - B^n y ^n)</t>
  </si>
  <si>
    <t>new remainder =</t>
  </si>
  <si>
    <t>Base^n * last remainder</t>
  </si>
  <si>
    <t>next n digits of radicand</t>
  </si>
  <si>
    <t>minus</t>
  </si>
  <si>
    <t>Base * root extracted thusfar</t>
  </si>
  <si>
    <t>(</t>
  </si>
  <si>
    <t>plus</t>
  </si>
  <si>
    <t>Beta - next digit of root</t>
  </si>
  <si>
    <t>) ^n</t>
  </si>
  <si>
    <t>Base^n * y^n</t>
  </si>
  <si>
    <t>cube root</t>
  </si>
  <si>
    <t>alpha</t>
  </si>
  <si>
    <t>next n</t>
  </si>
  <si>
    <t>digits of</t>
  </si>
  <si>
    <t>radicand</t>
  </si>
  <si>
    <t>beta</t>
  </si>
  <si>
    <t>next</t>
  </si>
  <si>
    <t>digit</t>
  </si>
  <si>
    <t>of root</t>
  </si>
  <si>
    <t>root</t>
  </si>
  <si>
    <t>extracted</t>
  </si>
  <si>
    <t>thus far</t>
  </si>
  <si>
    <t>value</t>
  </si>
  <si>
    <t>of y</t>
  </si>
  <si>
    <t>B^n*r</t>
  </si>
  <si>
    <t>y^n</t>
  </si>
  <si>
    <t>B^n</t>
  </si>
  <si>
    <t>Sub</t>
  </si>
  <si>
    <t>*r</t>
  </si>
  <si>
    <t>By</t>
  </si>
  <si>
    <t>Beta</t>
  </si>
  <si>
    <t>)</t>
  </si>
  <si>
    <t>^n</t>
  </si>
  <si>
    <t>*y^n</t>
  </si>
  <si>
    <t>((B y + \beta)^n - B^n y ^n)</t>
  </si>
  <si>
    <t>B^n r + \alpha</t>
  </si>
  <si>
    <t>remainder</t>
  </si>
  <si>
    <t>Term-1a</t>
  </si>
  <si>
    <t>Term-1b</t>
  </si>
  <si>
    <t>((B*y) + beta)^n</t>
  </si>
  <si>
    <t>Term 2-a</t>
  </si>
  <si>
    <t>Term 2-b</t>
  </si>
  <si>
    <t>B^n * y^n</t>
  </si>
  <si>
    <t>Term 2-b1</t>
  </si>
  <si>
    <t>Term 2-b2</t>
  </si>
  <si>
    <t>Times</t>
  </si>
  <si>
    <t xml:space="preserve">Minus Term 2b B^n * y^n
</t>
  </si>
  <si>
    <t>Term 2-a1</t>
  </si>
  <si>
    <t>(B*y)</t>
  </si>
  <si>
    <t>Term 2-a2</t>
  </si>
  <si>
    <t>(B*y) + beta</t>
  </si>
  <si>
    <t>Term-1a + Term-1b</t>
  </si>
  <si>
    <t>Subtrahend</t>
  </si>
  <si>
    <t>Minuend</t>
  </si>
  <si>
    <t>term_1_SubTotal</t>
  </si>
  <si>
    <t>Minus Term 2 ((B y + \beta)^n - B^n y ^n)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</si>
</sst>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000000000000000000000000"/>
    <numFmt numFmtId="165" formatCode="0.000000000000000000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8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i/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Fill="1" applyBorder="1"/>
    <xf numFmtId="0" fontId="0" fillId="0" borderId="0" xfId="0" quotePrefix="1" applyAlignment="1">
      <alignment horizontal="right"/>
    </xf>
    <xf numFmtId="0" fontId="0" fillId="2" borderId="0" xfId="0" applyFill="1"/>
    <xf numFmtId="0" fontId="0" fillId="0" borderId="0" xfId="0" applyBorder="1"/>
    <xf numFmtId="1" fontId="0" fillId="0" borderId="0" xfId="0" applyNumberFormat="1"/>
    <xf numFmtId="1" fontId="0" fillId="2" borderId="0" xfId="0" applyNumberFormat="1" applyFill="1"/>
    <xf numFmtId="1" fontId="0" fillId="0" borderId="0" xfId="0" quotePrefix="1" applyNumberFormat="1" applyAlignment="1">
      <alignment horizontal="right"/>
    </xf>
    <xf numFmtId="1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3" fontId="0" fillId="0" borderId="0" xfId="0" applyNumberFormat="1"/>
    <xf numFmtId="0" fontId="0" fillId="0" borderId="1" xfId="0" applyFill="1" applyBorder="1"/>
    <xf numFmtId="1" fontId="0" fillId="0" borderId="0" xfId="0" applyNumberFormat="1" applyFill="1" applyBorder="1"/>
    <xf numFmtId="1" fontId="0" fillId="0" borderId="1" xfId="0" applyNumberFormat="1" applyFill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1"/>
    <xf numFmtId="0" fontId="7" fillId="0" borderId="0" xfId="0" quotePrefix="1" applyFont="1"/>
    <xf numFmtId="165" fontId="0" fillId="0" borderId="0" xfId="0" applyNumberFormat="1"/>
    <xf numFmtId="0" fontId="0" fillId="0" borderId="0" xfId="0" applyFont="1" applyAlignment="1">
      <alignment vertical="center"/>
    </xf>
    <xf numFmtId="0" fontId="0" fillId="6" borderId="0" xfId="0" applyFill="1" applyAlignment="1">
      <alignment horizontal="center"/>
    </xf>
    <xf numFmtId="0" fontId="0" fillId="0" borderId="0" xfId="0" applyAlignment="1"/>
    <xf numFmtId="0" fontId="0" fillId="7" borderId="0" xfId="0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136A05-E58F-4FF5-8A6A-D50A25986D8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th_root_algorith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://www.rapidtables.com/math/symbols/index.htm" TargetMode="External"/><Relationship Id="rId1" Type="http://schemas.openxmlformats.org/officeDocument/2006/relationships/hyperlink" Target="https://en.wikipedia.org/wiki/Shifting_nth_root_algorithm" TargetMode="External"/><Relationship Id="rId6" Type="http://schemas.openxmlformats.org/officeDocument/2006/relationships/hyperlink" Target="https://www.youtube.com/watch?v=s19dWIHficY&amp;t=478s" TargetMode="External"/><Relationship Id="rId5" Type="http://schemas.openxmlformats.org/officeDocument/2006/relationships/hyperlink" Target="https://www.codeproject.com/tips/831816/the-bisection-method-and-calculating-nth-roots" TargetMode="External"/><Relationship Id="rId4" Type="http://schemas.openxmlformats.org/officeDocument/2006/relationships/hyperlink" Target="https://rosettacode.org/wiki/Nth_roo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s19dWIHficY&amp;t=478s" TargetMode="External"/><Relationship Id="rId1" Type="http://schemas.openxmlformats.org/officeDocument/2006/relationships/hyperlink" Target="http://www.wikihow.com/Find-Nth-Roots-by-Hand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J14" sqref="J14"/>
    </sheetView>
  </sheetViews>
  <sheetFormatPr defaultRowHeight="15" x14ac:dyDescent="0.25"/>
  <sheetData>
    <row r="1" spans="1:12" x14ac:dyDescent="0.25">
      <c r="I1" t="s">
        <v>5</v>
      </c>
    </row>
    <row r="2" spans="1:12" x14ac:dyDescent="0.25">
      <c r="I2" t="s">
        <v>6</v>
      </c>
    </row>
    <row r="3" spans="1:12" x14ac:dyDescent="0.25">
      <c r="F3">
        <v>1</v>
      </c>
      <c r="G3">
        <v>4</v>
      </c>
      <c r="I3">
        <v>1</v>
      </c>
      <c r="J3">
        <v>4</v>
      </c>
    </row>
    <row r="4" spans="1:12" x14ac:dyDescent="0.25">
      <c r="G4" t="s">
        <v>1</v>
      </c>
      <c r="K4" t="s">
        <v>0</v>
      </c>
    </row>
    <row r="5" spans="1:12" x14ac:dyDescent="0.25">
      <c r="A5" s="1" t="s">
        <v>2</v>
      </c>
      <c r="B5" s="1" t="s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ht="15.75" thickBot="1" x14ac:dyDescent="0.3">
      <c r="F6">
        <v>1</v>
      </c>
    </row>
    <row r="7" spans="1:12" x14ac:dyDescent="0.25">
      <c r="A7" s="1" t="s">
        <v>4</v>
      </c>
      <c r="D7">
        <v>2</v>
      </c>
      <c r="E7">
        <v>4</v>
      </c>
      <c r="F7" s="2">
        <v>1</v>
      </c>
      <c r="G7">
        <v>0</v>
      </c>
      <c r="H7">
        <v>0</v>
      </c>
    </row>
    <row r="8" spans="1:12" ht="15.75" thickBot="1" x14ac:dyDescent="0.3">
      <c r="G8">
        <v>9</v>
      </c>
      <c r="H8">
        <v>6</v>
      </c>
    </row>
    <row r="9" spans="1:12" x14ac:dyDescent="0.25">
      <c r="A9" s="1" t="s">
        <v>7</v>
      </c>
      <c r="B9" t="s">
        <v>8</v>
      </c>
      <c r="C9">
        <v>1</v>
      </c>
      <c r="F9" s="2">
        <v>281</v>
      </c>
      <c r="G9" s="2"/>
      <c r="H9" s="2">
        <v>4</v>
      </c>
      <c r="I9">
        <v>0</v>
      </c>
      <c r="J9">
        <v>0</v>
      </c>
    </row>
    <row r="10" spans="1:12" ht="15.75" thickBot="1" x14ac:dyDescent="0.3">
      <c r="H10" s="3">
        <v>2</v>
      </c>
      <c r="I10">
        <v>8</v>
      </c>
      <c r="J10">
        <v>1</v>
      </c>
    </row>
    <row r="11" spans="1:12" x14ac:dyDescent="0.25">
      <c r="H11" s="2">
        <v>1</v>
      </c>
      <c r="I11" s="2">
        <v>1</v>
      </c>
      <c r="J11" s="2">
        <v>9</v>
      </c>
      <c r="K11" s="3">
        <v>0</v>
      </c>
      <c r="L11" s="3">
        <v>0</v>
      </c>
    </row>
    <row r="12" spans="1:12" ht="15.75" thickBot="1" x14ac:dyDescent="0.3">
      <c r="A12" s="1" t="s">
        <v>9</v>
      </c>
      <c r="C12">
        <v>2814</v>
      </c>
      <c r="D12" t="s">
        <v>10</v>
      </c>
      <c r="E12">
        <f>+C12*4</f>
        <v>11256</v>
      </c>
      <c r="H12" s="3">
        <v>1</v>
      </c>
      <c r="I12" s="3">
        <v>1</v>
      </c>
      <c r="J12" s="3">
        <v>2</v>
      </c>
      <c r="K12" s="3">
        <v>5</v>
      </c>
      <c r="L12" s="3">
        <v>6</v>
      </c>
    </row>
    <row r="13" spans="1:12" x14ac:dyDescent="0.25">
      <c r="H13" s="2"/>
      <c r="I13" s="2"/>
      <c r="J13" s="2">
        <v>6</v>
      </c>
      <c r="K13" s="2">
        <v>4</v>
      </c>
      <c r="L13" s="2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634C-0043-4F94-9CF3-2138B7A96E50}">
  <dimension ref="B2:L36"/>
  <sheetViews>
    <sheetView workbookViewId="0">
      <selection activeCell="K13" sqref="K13"/>
    </sheetView>
  </sheetViews>
  <sheetFormatPr defaultRowHeight="15" x14ac:dyDescent="0.25"/>
  <sheetData>
    <row r="2" spans="3:6" x14ac:dyDescent="0.25">
      <c r="F2" t="s">
        <v>123</v>
      </c>
    </row>
    <row r="8" spans="3:6" ht="15.75" thickBot="1" x14ac:dyDescent="0.3">
      <c r="E8" t="s">
        <v>124</v>
      </c>
      <c r="F8" t="s">
        <v>125</v>
      </c>
    </row>
    <row r="9" spans="3:6" x14ac:dyDescent="0.25">
      <c r="F9" s="2" t="s">
        <v>126</v>
      </c>
    </row>
    <row r="12" spans="3:6" x14ac:dyDescent="0.25">
      <c r="C12" t="s">
        <v>127</v>
      </c>
      <c r="E12" t="s">
        <v>128</v>
      </c>
      <c r="F12" t="s">
        <v>129</v>
      </c>
    </row>
    <row r="13" spans="3:6" x14ac:dyDescent="0.25">
      <c r="F13" t="s">
        <v>130</v>
      </c>
    </row>
    <row r="17" spans="2:12" x14ac:dyDescent="0.25">
      <c r="B17" t="s">
        <v>131</v>
      </c>
    </row>
    <row r="18" spans="2:12" x14ac:dyDescent="0.25">
      <c r="F18" t="s">
        <v>133</v>
      </c>
      <c r="G18" t="s">
        <v>134</v>
      </c>
      <c r="I18" t="s">
        <v>135</v>
      </c>
    </row>
    <row r="19" spans="2:12" x14ac:dyDescent="0.25">
      <c r="C19" t="s">
        <v>132</v>
      </c>
      <c r="F19">
        <v>1</v>
      </c>
      <c r="G19">
        <v>32</v>
      </c>
      <c r="I19">
        <v>243</v>
      </c>
      <c r="K19" s="1" t="s">
        <v>136</v>
      </c>
    </row>
    <row r="21" spans="2:12" x14ac:dyDescent="0.25">
      <c r="G21">
        <v>67</v>
      </c>
      <c r="I21">
        <v>67</v>
      </c>
    </row>
    <row r="22" spans="2:12" x14ac:dyDescent="0.25">
      <c r="G22">
        <f>+G21-G19</f>
        <v>35</v>
      </c>
      <c r="I22">
        <f>+I19-I21</f>
        <v>176</v>
      </c>
      <c r="K22">
        <f>+I19-G19</f>
        <v>211</v>
      </c>
    </row>
    <row r="24" spans="2:12" x14ac:dyDescent="0.25">
      <c r="G24" s="1" t="s">
        <v>137</v>
      </c>
      <c r="H24">
        <f>35/211</f>
        <v>0.16587677725118483</v>
      </c>
    </row>
    <row r="25" spans="2:12" x14ac:dyDescent="0.25">
      <c r="C25" s="1" t="s">
        <v>138</v>
      </c>
    </row>
    <row r="26" spans="2:12" x14ac:dyDescent="0.25">
      <c r="C26">
        <v>2.2000000000000002</v>
      </c>
    </row>
    <row r="27" spans="2:12" x14ac:dyDescent="0.25">
      <c r="C27" t="s">
        <v>139</v>
      </c>
    </row>
    <row r="29" spans="2:12" ht="15.75" thickBot="1" x14ac:dyDescent="0.3">
      <c r="C29" t="s">
        <v>140</v>
      </c>
      <c r="E29">
        <f>67-POWER(2.2,5)</f>
        <v>15.463679999999982</v>
      </c>
      <c r="G29">
        <f>+E29/E30</f>
        <v>0.13202376886824652</v>
      </c>
      <c r="J29">
        <v>3.0927359999999999</v>
      </c>
      <c r="L29">
        <f>+J29/J30</f>
        <v>0.13202376886824671</v>
      </c>
    </row>
    <row r="30" spans="2:12" x14ac:dyDescent="0.25">
      <c r="C30" s="2" t="s">
        <v>141</v>
      </c>
      <c r="E30">
        <f>5*POWER(2.2,4)</f>
        <v>117.12800000000003</v>
      </c>
      <c r="J30">
        <v>23.425599999999999</v>
      </c>
    </row>
    <row r="34" spans="3:8" x14ac:dyDescent="0.25">
      <c r="C34" t="s">
        <v>142</v>
      </c>
      <c r="E34">
        <v>2.2000000000000002</v>
      </c>
      <c r="F34" t="s">
        <v>101</v>
      </c>
      <c r="G34">
        <v>0.132024</v>
      </c>
    </row>
    <row r="36" spans="3:8" x14ac:dyDescent="0.25">
      <c r="G36">
        <f>+G34+C25</f>
        <v>2.297901</v>
      </c>
      <c r="H36">
        <f>POWER(G36,5)</f>
        <v>64.070272435323488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5271-8243-4805-B2A3-ED12A06ACCB2}">
  <dimension ref="A1:AD67"/>
  <sheetViews>
    <sheetView workbookViewId="0"/>
  </sheetViews>
  <sheetFormatPr defaultRowHeight="15" x14ac:dyDescent="0.25"/>
  <cols>
    <col min="7" max="7" width="12.140625" customWidth="1"/>
    <col min="8" max="11" width="19.42578125" customWidth="1"/>
    <col min="13" max="13" width="10" bestFit="1" customWidth="1"/>
    <col min="15" max="15" width="33.7109375" customWidth="1"/>
    <col min="16" max="16" width="27.140625" customWidth="1"/>
    <col min="25" max="25" width="127.28515625" customWidth="1"/>
  </cols>
  <sheetData>
    <row r="1" spans="1:17" x14ac:dyDescent="0.25">
      <c r="A1" s="31" t="s">
        <v>143</v>
      </c>
      <c r="H1" t="s">
        <v>220</v>
      </c>
    </row>
    <row r="2" spans="1:17" x14ac:dyDescent="0.25">
      <c r="A2" s="31" t="s">
        <v>153</v>
      </c>
    </row>
    <row r="3" spans="1:17" x14ac:dyDescent="0.25">
      <c r="A3" s="31" t="s">
        <v>218</v>
      </c>
      <c r="H3" t="s">
        <v>219</v>
      </c>
    </row>
    <row r="4" spans="1:17" x14ac:dyDescent="0.25">
      <c r="A4" s="31" t="s">
        <v>221</v>
      </c>
    </row>
    <row r="5" spans="1:17" x14ac:dyDescent="0.25">
      <c r="A5" s="31" t="s">
        <v>222</v>
      </c>
    </row>
    <row r="6" spans="1:17" ht="23.25" x14ac:dyDescent="0.35">
      <c r="A6" s="31" t="s">
        <v>253</v>
      </c>
      <c r="P6" s="28" t="s">
        <v>146</v>
      </c>
      <c r="Q6" s="1" t="s">
        <v>147</v>
      </c>
    </row>
    <row r="7" spans="1:17" ht="23.25" x14ac:dyDescent="0.35">
      <c r="P7" s="28" t="s">
        <v>148</v>
      </c>
      <c r="Q7" s="1" t="s">
        <v>149</v>
      </c>
    </row>
    <row r="8" spans="1:17" ht="23.25" x14ac:dyDescent="0.35">
      <c r="P8" s="29" t="s">
        <v>151</v>
      </c>
      <c r="Q8" s="1" t="s">
        <v>152</v>
      </c>
    </row>
    <row r="9" spans="1:17" ht="23.25" x14ac:dyDescent="0.35">
      <c r="P9" s="30" t="s">
        <v>105</v>
      </c>
      <c r="Q9" s="1" t="s">
        <v>254</v>
      </c>
    </row>
    <row r="10" spans="1:17" ht="23.25" x14ac:dyDescent="0.35">
      <c r="P10" s="28" t="s">
        <v>154</v>
      </c>
      <c r="Q10" s="32" t="s">
        <v>155</v>
      </c>
    </row>
    <row r="11" spans="1:17" ht="23.25" x14ac:dyDescent="0.35">
      <c r="P11" s="28" t="s">
        <v>160</v>
      </c>
      <c r="Q11" s="32" t="s">
        <v>161</v>
      </c>
    </row>
    <row r="12" spans="1:17" ht="23.25" x14ac:dyDescent="0.35">
      <c r="P12" s="28" t="s">
        <v>150</v>
      </c>
      <c r="Q12" s="1" t="s">
        <v>156</v>
      </c>
    </row>
    <row r="13" spans="1:17" ht="23.25" x14ac:dyDescent="0.35">
      <c r="P13" s="28" t="s">
        <v>157</v>
      </c>
      <c r="Q13" s="1" t="s">
        <v>162</v>
      </c>
    </row>
    <row r="14" spans="1:17" ht="23.25" x14ac:dyDescent="0.35">
      <c r="P14" s="28" t="s">
        <v>158</v>
      </c>
      <c r="Q14" s="1" t="s">
        <v>159</v>
      </c>
    </row>
    <row r="15" spans="1:17" ht="23.25" x14ac:dyDescent="0.35">
      <c r="P15" s="28" t="s">
        <v>164</v>
      </c>
      <c r="Q15" s="1" t="s">
        <v>165</v>
      </c>
    </row>
    <row r="17" spans="1:30" x14ac:dyDescent="0.25">
      <c r="C17" t="s">
        <v>144</v>
      </c>
      <c r="Y17" t="s">
        <v>145</v>
      </c>
    </row>
    <row r="19" spans="1:30" x14ac:dyDescent="0.25">
      <c r="O19" t="s">
        <v>178</v>
      </c>
    </row>
    <row r="20" spans="1:30" ht="60" x14ac:dyDescent="0.25">
      <c r="O20" s="1" t="s">
        <v>173</v>
      </c>
      <c r="R20" t="s">
        <v>174</v>
      </c>
      <c r="T20" s="1" t="s">
        <v>175</v>
      </c>
      <c r="Y20" s="26" t="s">
        <v>145</v>
      </c>
    </row>
    <row r="21" spans="1:30" x14ac:dyDescent="0.25">
      <c r="C21">
        <v>1</v>
      </c>
      <c r="D21">
        <v>4</v>
      </c>
      <c r="E21">
        <v>4</v>
      </c>
      <c r="F21">
        <v>2</v>
      </c>
      <c r="G21">
        <v>2</v>
      </c>
      <c r="H21">
        <v>4</v>
      </c>
      <c r="Z21" t="s">
        <v>180</v>
      </c>
    </row>
    <row r="23" spans="1:30" x14ac:dyDescent="0.25">
      <c r="C23">
        <v>3</v>
      </c>
      <c r="D23" s="4" t="s">
        <v>89</v>
      </c>
      <c r="E23" s="4" t="s">
        <v>89</v>
      </c>
      <c r="F23" s="4" t="s">
        <v>89</v>
      </c>
      <c r="G23" s="4" t="s">
        <v>89</v>
      </c>
      <c r="H23" s="4" t="s">
        <v>89</v>
      </c>
      <c r="I23" s="4"/>
      <c r="J23" s="4"/>
      <c r="K23" s="4"/>
      <c r="L23" s="4"/>
      <c r="M23" s="23" t="s">
        <v>150</v>
      </c>
      <c r="N23" s="23" t="s">
        <v>157</v>
      </c>
      <c r="R23" t="s">
        <v>150</v>
      </c>
      <c r="S23" t="s">
        <v>157</v>
      </c>
      <c r="Y23" t="s">
        <v>179</v>
      </c>
    </row>
    <row r="25" spans="1:30" x14ac:dyDescent="0.25">
      <c r="C25">
        <v>1</v>
      </c>
      <c r="M25">
        <v>0</v>
      </c>
      <c r="N25">
        <v>1</v>
      </c>
      <c r="O25" s="27" t="s">
        <v>163</v>
      </c>
      <c r="P25">
        <f>3*POWER(10*M25,2)*N25 + 3 * (10*M25)*POWER(N25,2) + POWER(N25,3)</f>
        <v>1</v>
      </c>
      <c r="Q25" s="1"/>
      <c r="R25">
        <v>0</v>
      </c>
      <c r="S25">
        <v>1</v>
      </c>
      <c r="Y25" t="s">
        <v>177</v>
      </c>
    </row>
    <row r="27" spans="1:30" x14ac:dyDescent="0.25">
      <c r="D27">
        <f xml:space="preserve"> ((C23-C25)*1000) + D23</f>
        <v>2000</v>
      </c>
    </row>
    <row r="28" spans="1:30" x14ac:dyDescent="0.25">
      <c r="D28">
        <f>+P28</f>
        <v>1744</v>
      </c>
      <c r="M28">
        <v>1</v>
      </c>
      <c r="N28">
        <v>4</v>
      </c>
      <c r="O28" s="1" t="s">
        <v>166</v>
      </c>
      <c r="P28">
        <f>3*POWER(10*M28,2)*N28 + 3 * (10*M28)*POWER(N28,2) + POWER(N28,3)</f>
        <v>1744</v>
      </c>
      <c r="R28">
        <v>1</v>
      </c>
      <c r="S28">
        <v>5</v>
      </c>
      <c r="T28">
        <v>4000</v>
      </c>
      <c r="Y28" t="s">
        <v>176</v>
      </c>
      <c r="Z28">
        <v>24000</v>
      </c>
      <c r="AA28">
        <v>21600</v>
      </c>
      <c r="AB28">
        <v>8640</v>
      </c>
      <c r="AC28">
        <v>1296</v>
      </c>
      <c r="AD28">
        <f>SUM(Z28:AC28)</f>
        <v>55536</v>
      </c>
    </row>
    <row r="29" spans="1:30" x14ac:dyDescent="0.25">
      <c r="A29" s="1" t="s">
        <v>167</v>
      </c>
      <c r="O29" s="1" t="s">
        <v>168</v>
      </c>
    </row>
    <row r="31" spans="1:30" x14ac:dyDescent="0.25">
      <c r="E31">
        <f>((D27-D28)*1000) + 0</f>
        <v>256000</v>
      </c>
    </row>
    <row r="32" spans="1:30" x14ac:dyDescent="0.25">
      <c r="E32">
        <f>+P32</f>
        <v>241984</v>
      </c>
      <c r="M32">
        <v>14</v>
      </c>
      <c r="N32">
        <v>4</v>
      </c>
      <c r="P32">
        <f>3*POWER(10*M32,2)*N32 + 3 * (10*M32)*POWER(N32,2) + POWER(N32,3)</f>
        <v>241984</v>
      </c>
    </row>
    <row r="35" spans="6:16" x14ac:dyDescent="0.25">
      <c r="F35">
        <f>((E31-E32)*1000) + 0</f>
        <v>14016000</v>
      </c>
    </row>
    <row r="36" spans="6:16" x14ac:dyDescent="0.25">
      <c r="F36">
        <f>+P36</f>
        <v>12458888</v>
      </c>
      <c r="M36">
        <v>144</v>
      </c>
      <c r="N36">
        <v>2</v>
      </c>
      <c r="P36">
        <f>3*POWER(10*M36,2)*N36 + 3 * (10*M36)*POWER(N36,2) + POWER(N36,3)</f>
        <v>12458888</v>
      </c>
    </row>
    <row r="39" spans="6:16" x14ac:dyDescent="0.25">
      <c r="G39">
        <f>((F35-F36)*1000) + 0</f>
        <v>1557112000</v>
      </c>
    </row>
    <row r="40" spans="6:16" x14ac:dyDescent="0.25">
      <c r="G40">
        <f>+P40</f>
        <v>1247791448</v>
      </c>
      <c r="M40">
        <v>1442</v>
      </c>
      <c r="N40">
        <v>2</v>
      </c>
      <c r="P40">
        <f>3*POWER(10*M40,2)*N40 + 3 * (10*M40)*POWER(N40,2) + POWER(N40,3)</f>
        <v>1247791448</v>
      </c>
    </row>
    <row r="43" spans="6:16" x14ac:dyDescent="0.25">
      <c r="H43" s="7">
        <f>((G39-G40)*1000) + 0</f>
        <v>309320552000</v>
      </c>
      <c r="I43" s="7"/>
      <c r="J43" s="7"/>
      <c r="K43" s="7"/>
    </row>
    <row r="44" spans="6:16" x14ac:dyDescent="0.25">
      <c r="H44" s="7">
        <f>+P44</f>
        <v>249599823424</v>
      </c>
      <c r="I44" s="7"/>
      <c r="J44" s="7"/>
      <c r="K44" s="7"/>
      <c r="M44">
        <v>14422</v>
      </c>
      <c r="N44">
        <v>4</v>
      </c>
      <c r="P44" s="7">
        <f>3*POWER(10*M44,2)*N44 + 3 * (10*M44)*POWER(N44,2) + POWER(N44,3)</f>
        <v>249599823424</v>
      </c>
    </row>
    <row r="47" spans="6:16" x14ac:dyDescent="0.25">
      <c r="I47" s="7">
        <f>((H43-H44)*1000) + 0</f>
        <v>59720728576000</v>
      </c>
      <c r="J47" s="7"/>
      <c r="K47" s="7"/>
    </row>
    <row r="48" spans="6:16" x14ac:dyDescent="0.25">
      <c r="I48" s="7">
        <f>+P48</f>
        <v>56161868340249</v>
      </c>
      <c r="J48" s="7"/>
      <c r="K48" s="7"/>
      <c r="M48">
        <v>144224</v>
      </c>
      <c r="N48">
        <v>9</v>
      </c>
      <c r="P48" s="7">
        <f>3*POWER(10*M48,2)*N48 + 3 * (10*M48)*POWER(N48,2) + POWER(N48,3)</f>
        <v>56161868340249</v>
      </c>
    </row>
    <row r="51" spans="10:16" x14ac:dyDescent="0.25">
      <c r="J51" s="7">
        <f>((I47-I48)*1000) + 0</f>
        <v>3558860235751000</v>
      </c>
      <c r="K51" s="7"/>
    </row>
    <row r="52" spans="10:16" x14ac:dyDescent="0.25">
      <c r="J52" s="7">
        <f>+P52</f>
        <v>3120124348688375</v>
      </c>
      <c r="K52" s="7"/>
      <c r="M52">
        <v>1442249</v>
      </c>
      <c r="N52">
        <v>5</v>
      </c>
      <c r="P52" s="7">
        <f>3*POWER(10*M52,2)*N52 + 3 * (10*M52)*POWER(N52,2) + POWER(N52,3)</f>
        <v>3120124348688375</v>
      </c>
    </row>
    <row r="55" spans="10:16" x14ac:dyDescent="0.25">
      <c r="K55" s="7">
        <f>((J51-J52)*1000) + 0</f>
        <v>4.3873588706262502E+17</v>
      </c>
    </row>
    <row r="56" spans="10:16" x14ac:dyDescent="0.25">
      <c r="K56" s="7">
        <f>+P56</f>
        <v>4.3681758145362048E+17</v>
      </c>
      <c r="M56">
        <v>14422495</v>
      </c>
      <c r="N56">
        <v>7</v>
      </c>
      <c r="P56" s="7">
        <f>3*POWER(10*M56,2)*N56 + 3 * (10*M56)*POWER(N56,2) + POWER(N56,3)</f>
        <v>4.3681758145362048E+17</v>
      </c>
    </row>
    <row r="59" spans="10:16" x14ac:dyDescent="0.25">
      <c r="M59">
        <v>144224957</v>
      </c>
    </row>
    <row r="63" spans="10:16" x14ac:dyDescent="0.25">
      <c r="M63" s="1" t="s">
        <v>169</v>
      </c>
    </row>
    <row r="64" spans="10:16" x14ac:dyDescent="0.25">
      <c r="M64" t="s">
        <v>170</v>
      </c>
    </row>
    <row r="65" spans="13:13" x14ac:dyDescent="0.25">
      <c r="M65" s="1" t="s">
        <v>171</v>
      </c>
    </row>
    <row r="67" spans="13:13" x14ac:dyDescent="0.25">
      <c r="M67" s="1" t="s">
        <v>172</v>
      </c>
    </row>
  </sheetData>
  <hyperlinks>
    <hyperlink ref="A1" r:id="rId1" xr:uid="{604F45DD-12BA-4C81-A6A5-B7BD1B9ED631}"/>
    <hyperlink ref="A2" r:id="rId2" xr:uid="{9567752F-5D8E-4FA7-A84F-069FACD5A038}"/>
    <hyperlink ref="A3" r:id="rId3" xr:uid="{7E9BE183-0771-4E6B-A0F6-BBC3079A1167}"/>
    <hyperlink ref="A4" r:id="rId4" location="Go" xr:uid="{BFCE344A-1A40-46FA-BBE9-3253EEECA101}"/>
    <hyperlink ref="A5" r:id="rId5" xr:uid="{8C6954C5-A44B-4D30-AA11-E84F0DDDDA21}"/>
    <hyperlink ref="A6" r:id="rId6" xr:uid="{491A088C-5CC6-4BE3-9FF1-18AE4CB1DD69}"/>
  </hyperlinks>
  <pageMargins left="0.7" right="0.7" top="0.75" bottom="0.75" header="0.3" footer="0.3"/>
  <pageSetup orientation="portrait" horizontalDpi="0" verticalDpi="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A273-FBD1-4304-8958-11983126E0FB}">
  <dimension ref="A1:W70"/>
  <sheetViews>
    <sheetView workbookViewId="0">
      <selection activeCell="A3" sqref="A3"/>
    </sheetView>
  </sheetViews>
  <sheetFormatPr defaultRowHeight="15" x14ac:dyDescent="0.25"/>
  <cols>
    <col min="6" max="6" width="22.85546875" customWidth="1"/>
    <col min="7" max="7" width="4.140625" customWidth="1"/>
    <col min="8" max="8" width="107.5703125" customWidth="1"/>
    <col min="10" max="10" width="16.5703125" customWidth="1"/>
    <col min="12" max="12" width="19.140625" customWidth="1"/>
    <col min="13" max="13" width="11.85546875" customWidth="1"/>
    <col min="14" max="14" width="46.28515625" customWidth="1"/>
    <col min="16" max="16" width="18.7109375" customWidth="1"/>
    <col min="20" max="20" width="15.28515625" customWidth="1"/>
    <col min="22" max="22" width="19.5703125" customWidth="1"/>
  </cols>
  <sheetData>
    <row r="1" spans="1:21" x14ac:dyDescent="0.25">
      <c r="A1" s="31" t="s">
        <v>230</v>
      </c>
      <c r="H1" t="s">
        <v>239</v>
      </c>
    </row>
    <row r="2" spans="1:21" x14ac:dyDescent="0.25">
      <c r="A2" s="31" t="s">
        <v>253</v>
      </c>
      <c r="H2" s="33">
        <v>258</v>
      </c>
    </row>
    <row r="3" spans="1:21" x14ac:dyDescent="0.25">
      <c r="F3">
        <v>1.7320500000000001</v>
      </c>
      <c r="H3" s="33" t="s">
        <v>243</v>
      </c>
    </row>
    <row r="4" spans="1:21" x14ac:dyDescent="0.25">
      <c r="A4" t="s">
        <v>217</v>
      </c>
      <c r="B4" t="s">
        <v>213</v>
      </c>
      <c r="D4" s="25" t="s">
        <v>150</v>
      </c>
      <c r="E4" s="25" t="s">
        <v>157</v>
      </c>
      <c r="F4" s="25" t="s">
        <v>183</v>
      </c>
      <c r="H4" t="s">
        <v>240</v>
      </c>
      <c r="L4" t="s">
        <v>241</v>
      </c>
      <c r="N4" t="s">
        <v>242</v>
      </c>
    </row>
    <row r="5" spans="1:21" x14ac:dyDescent="0.25">
      <c r="B5">
        <v>2</v>
      </c>
      <c r="D5">
        <v>0</v>
      </c>
      <c r="E5">
        <v>1</v>
      </c>
      <c r="F5">
        <f>+N5</f>
        <v>1</v>
      </c>
      <c r="H5" s="1" t="s">
        <v>245</v>
      </c>
      <c r="I5">
        <f>B5*POWER(10,B5-1)</f>
        <v>20</v>
      </c>
      <c r="J5">
        <f>POWER(D5,B5-1)</f>
        <v>0</v>
      </c>
      <c r="K5">
        <v>2</v>
      </c>
      <c r="L5">
        <f>+K5*J5*I5</f>
        <v>0</v>
      </c>
      <c r="M5">
        <v>1</v>
      </c>
      <c r="N5">
        <f>+M5+L5</f>
        <v>1</v>
      </c>
    </row>
    <row r="6" spans="1:21" x14ac:dyDescent="0.25">
      <c r="A6">
        <v>200</v>
      </c>
      <c r="B6">
        <v>2</v>
      </c>
      <c r="D6">
        <v>1</v>
      </c>
      <c r="E6">
        <v>7</v>
      </c>
      <c r="F6">
        <f t="shared" ref="F6:F7" si="0">+N6</f>
        <v>189</v>
      </c>
      <c r="H6" s="1" t="s">
        <v>246</v>
      </c>
      <c r="I6">
        <f>B6*POWER(10,B6-1)</f>
        <v>20</v>
      </c>
      <c r="J6">
        <f>POWER(D6,B6-1)</f>
        <v>1</v>
      </c>
      <c r="K6">
        <f>+E6</f>
        <v>7</v>
      </c>
      <c r="L6">
        <f>+K6*J6*I6</f>
        <v>140</v>
      </c>
      <c r="M6">
        <v>49</v>
      </c>
      <c r="N6">
        <f t="shared" ref="N6:N8" si="1">+M6+L6</f>
        <v>189</v>
      </c>
    </row>
    <row r="7" spans="1:21" x14ac:dyDescent="0.25">
      <c r="A7">
        <v>400</v>
      </c>
      <c r="B7">
        <v>2</v>
      </c>
      <c r="D7">
        <v>17</v>
      </c>
      <c r="E7">
        <v>3</v>
      </c>
      <c r="F7">
        <f t="shared" si="0"/>
        <v>1029</v>
      </c>
      <c r="H7" s="1" t="s">
        <v>247</v>
      </c>
      <c r="I7">
        <f>B7*POWER(10,B7-1)</f>
        <v>20</v>
      </c>
      <c r="J7">
        <f>POWER(D7,B7-1)</f>
        <v>17</v>
      </c>
      <c r="K7">
        <f>+E7</f>
        <v>3</v>
      </c>
      <c r="L7">
        <f>+K7*J7*I7</f>
        <v>1020</v>
      </c>
      <c r="M7">
        <v>9</v>
      </c>
      <c r="N7">
        <f t="shared" si="1"/>
        <v>1029</v>
      </c>
    </row>
    <row r="8" spans="1:21" x14ac:dyDescent="0.25">
      <c r="A8">
        <v>7100</v>
      </c>
      <c r="B8">
        <v>2</v>
      </c>
      <c r="D8">
        <v>173</v>
      </c>
      <c r="E8">
        <v>2</v>
      </c>
      <c r="F8">
        <v>6924</v>
      </c>
      <c r="H8" s="1" t="s">
        <v>248</v>
      </c>
      <c r="I8">
        <v>20</v>
      </c>
      <c r="J8">
        <v>173</v>
      </c>
      <c r="K8">
        <v>2</v>
      </c>
      <c r="L8">
        <f>+K8*J8*I8</f>
        <v>6920</v>
      </c>
      <c r="M8">
        <v>4</v>
      </c>
      <c r="N8">
        <f t="shared" si="1"/>
        <v>6924</v>
      </c>
    </row>
    <row r="11" spans="1:21" x14ac:dyDescent="0.25">
      <c r="B11">
        <v>2</v>
      </c>
    </row>
    <row r="16" spans="1:21" x14ac:dyDescent="0.25">
      <c r="B16">
        <v>1.44224</v>
      </c>
      <c r="H16" t="s">
        <v>182</v>
      </c>
      <c r="I16" t="s">
        <v>195</v>
      </c>
      <c r="J16" t="s">
        <v>197</v>
      </c>
      <c r="K16" t="s">
        <v>199</v>
      </c>
      <c r="L16" t="s">
        <v>200</v>
      </c>
      <c r="M16" t="s">
        <v>201</v>
      </c>
      <c r="N16" t="s">
        <v>203</v>
      </c>
      <c r="O16" t="s">
        <v>205</v>
      </c>
      <c r="P16" t="s">
        <v>200</v>
      </c>
      <c r="Q16" t="s">
        <v>207</v>
      </c>
      <c r="R16" t="s">
        <v>209</v>
      </c>
      <c r="S16" t="s">
        <v>210</v>
      </c>
      <c r="T16" t="s">
        <v>200</v>
      </c>
      <c r="U16" t="s">
        <v>211</v>
      </c>
    </row>
    <row r="17" spans="2:23" x14ac:dyDescent="0.25">
      <c r="B17" t="s">
        <v>213</v>
      </c>
      <c r="D17" s="25" t="s">
        <v>150</v>
      </c>
      <c r="E17" s="25" t="s">
        <v>157</v>
      </c>
      <c r="F17" s="25" t="s">
        <v>183</v>
      </c>
      <c r="G17" s="25"/>
    </row>
    <row r="18" spans="2:23" x14ac:dyDescent="0.25">
      <c r="B18">
        <v>3</v>
      </c>
      <c r="D18">
        <v>0</v>
      </c>
      <c r="E18">
        <v>1</v>
      </c>
      <c r="F18">
        <v>1</v>
      </c>
      <c r="H18" t="s">
        <v>181</v>
      </c>
      <c r="I18">
        <v>300</v>
      </c>
      <c r="J18">
        <v>0</v>
      </c>
      <c r="K18">
        <v>1</v>
      </c>
      <c r="L18">
        <v>0</v>
      </c>
      <c r="M18">
        <v>30</v>
      </c>
      <c r="N18">
        <v>0</v>
      </c>
      <c r="O18">
        <v>1</v>
      </c>
      <c r="P18">
        <v>0</v>
      </c>
      <c r="Q18">
        <v>3</v>
      </c>
      <c r="R18">
        <v>0</v>
      </c>
      <c r="S18">
        <v>1</v>
      </c>
      <c r="T18">
        <v>0</v>
      </c>
      <c r="U18">
        <v>1</v>
      </c>
      <c r="V18">
        <v>1</v>
      </c>
      <c r="W18">
        <f>+V18-F18</f>
        <v>0</v>
      </c>
    </row>
    <row r="19" spans="2:23" x14ac:dyDescent="0.25">
      <c r="B19">
        <v>3</v>
      </c>
      <c r="D19">
        <v>1</v>
      </c>
      <c r="E19">
        <v>4</v>
      </c>
      <c r="F19">
        <v>1744</v>
      </c>
      <c r="H19" t="s">
        <v>184</v>
      </c>
      <c r="I19">
        <f>B19*POWER(10,B19-1)</f>
        <v>300</v>
      </c>
      <c r="J19">
        <f>POWER(D19,B19-1)</f>
        <v>1</v>
      </c>
      <c r="K19">
        <f>+E19</f>
        <v>4</v>
      </c>
      <c r="L19">
        <f>+K19*J19*I19</f>
        <v>1200</v>
      </c>
      <c r="M19">
        <f>B19*POWER(10,B19-2)</f>
        <v>30</v>
      </c>
      <c r="N19">
        <f>POWER(D19,B19-2)</f>
        <v>1</v>
      </c>
      <c r="O19">
        <f>POWER(E19,B19-1)</f>
        <v>16</v>
      </c>
      <c r="P19">
        <f>+O19*N19*M19</f>
        <v>480</v>
      </c>
      <c r="Q19" t="s">
        <v>95</v>
      </c>
      <c r="R19" t="s">
        <v>95</v>
      </c>
      <c r="S19" t="s">
        <v>95</v>
      </c>
      <c r="T19">
        <v>0</v>
      </c>
      <c r="U19">
        <f>POWER(E19,B19)</f>
        <v>64</v>
      </c>
      <c r="V19">
        <f>+L19+P19+T19+U19</f>
        <v>1744</v>
      </c>
      <c r="W19">
        <f t="shared" ref="W19:W21" si="2">+V19-F19</f>
        <v>0</v>
      </c>
    </row>
    <row r="20" spans="2:23" x14ac:dyDescent="0.25">
      <c r="B20">
        <v>3</v>
      </c>
      <c r="D20">
        <v>14</v>
      </c>
      <c r="E20">
        <v>4</v>
      </c>
      <c r="F20">
        <v>241984</v>
      </c>
      <c r="H20" t="s">
        <v>185</v>
      </c>
      <c r="I20">
        <f>B20*POWER(10,B20-1)</f>
        <v>300</v>
      </c>
      <c r="J20">
        <f>POWER(D20,B20-1)</f>
        <v>196</v>
      </c>
      <c r="K20">
        <f>+E20</f>
        <v>4</v>
      </c>
      <c r="L20">
        <f>+K20*J20*I20</f>
        <v>235200</v>
      </c>
      <c r="M20">
        <f>B20*POWER(10,B20-2)</f>
        <v>30</v>
      </c>
      <c r="N20">
        <f>POWER(D20,B20-2)</f>
        <v>14</v>
      </c>
      <c r="O20">
        <f t="shared" ref="O20:O21" si="3">POWER(E20,B20-1)</f>
        <v>16</v>
      </c>
      <c r="P20">
        <f>+O20*N20*M20</f>
        <v>6720</v>
      </c>
      <c r="Q20" t="s">
        <v>95</v>
      </c>
      <c r="R20" t="s">
        <v>95</v>
      </c>
      <c r="S20" t="s">
        <v>95</v>
      </c>
      <c r="T20">
        <v>0</v>
      </c>
      <c r="U20">
        <f>POWER(E20,B20)</f>
        <v>64</v>
      </c>
      <c r="V20">
        <f>+L20+P20+T20+U20</f>
        <v>241984</v>
      </c>
      <c r="W20">
        <f t="shared" si="2"/>
        <v>0</v>
      </c>
    </row>
    <row r="21" spans="2:23" x14ac:dyDescent="0.25">
      <c r="B21">
        <v>3</v>
      </c>
      <c r="D21">
        <v>144</v>
      </c>
      <c r="E21">
        <v>2</v>
      </c>
      <c r="F21">
        <v>12458888</v>
      </c>
      <c r="H21" t="s">
        <v>186</v>
      </c>
      <c r="I21">
        <f>B21*POWER(10,B21-1)</f>
        <v>300</v>
      </c>
      <c r="J21">
        <f>POWER(D21,B21-1)</f>
        <v>20736</v>
      </c>
      <c r="K21">
        <f>+E21</f>
        <v>2</v>
      </c>
      <c r="L21">
        <f>+K21*J21*I21</f>
        <v>12441600</v>
      </c>
      <c r="M21">
        <v>30</v>
      </c>
      <c r="N21">
        <v>144</v>
      </c>
      <c r="O21">
        <f t="shared" si="3"/>
        <v>4</v>
      </c>
      <c r="P21">
        <f>+O21*N21*M21</f>
        <v>17280</v>
      </c>
      <c r="Q21" t="s">
        <v>95</v>
      </c>
      <c r="R21" t="s">
        <v>95</v>
      </c>
      <c r="S21" t="s">
        <v>95</v>
      </c>
      <c r="T21">
        <v>0</v>
      </c>
      <c r="U21">
        <f>POWER(E21,B21)</f>
        <v>8</v>
      </c>
      <c r="V21">
        <f>+L21+P21+T21+U21</f>
        <v>12458888</v>
      </c>
      <c r="W21">
        <f t="shared" si="2"/>
        <v>0</v>
      </c>
    </row>
    <row r="23" spans="2:23" x14ac:dyDescent="0.25">
      <c r="B23">
        <v>3</v>
      </c>
      <c r="D23">
        <v>1442</v>
      </c>
      <c r="E23">
        <v>2</v>
      </c>
      <c r="F23">
        <v>1247791448</v>
      </c>
      <c r="H23" t="s">
        <v>187</v>
      </c>
    </row>
    <row r="24" spans="2:23" x14ac:dyDescent="0.25">
      <c r="B24">
        <v>3</v>
      </c>
      <c r="D24">
        <v>14422</v>
      </c>
      <c r="E24">
        <v>4</v>
      </c>
      <c r="F24" s="7">
        <v>249599823424</v>
      </c>
      <c r="H24" t="s">
        <v>188</v>
      </c>
    </row>
    <row r="25" spans="2:23" x14ac:dyDescent="0.25">
      <c r="H25" t="s">
        <v>215</v>
      </c>
      <c r="I25">
        <v>1</v>
      </c>
      <c r="M25">
        <v>2</v>
      </c>
      <c r="Q25">
        <v>3</v>
      </c>
      <c r="U25">
        <v>4</v>
      </c>
      <c r="V25" t="s">
        <v>212</v>
      </c>
    </row>
    <row r="26" spans="2:23" x14ac:dyDescent="0.25">
      <c r="I26" t="s">
        <v>195</v>
      </c>
      <c r="J26" t="s">
        <v>197</v>
      </c>
      <c r="K26" t="s">
        <v>199</v>
      </c>
      <c r="L26" t="s">
        <v>200</v>
      </c>
      <c r="M26" t="s">
        <v>201</v>
      </c>
      <c r="N26" t="s">
        <v>203</v>
      </c>
      <c r="O26" t="s">
        <v>205</v>
      </c>
      <c r="P26" t="s">
        <v>200</v>
      </c>
      <c r="Q26" t="s">
        <v>207</v>
      </c>
      <c r="R26" t="s">
        <v>209</v>
      </c>
      <c r="S26" t="s">
        <v>210</v>
      </c>
      <c r="T26" t="s">
        <v>200</v>
      </c>
      <c r="U26" t="s">
        <v>211</v>
      </c>
      <c r="V26" t="s">
        <v>183</v>
      </c>
    </row>
    <row r="27" spans="2:23" x14ac:dyDescent="0.25">
      <c r="H27" t="s">
        <v>214</v>
      </c>
      <c r="I27" t="s">
        <v>196</v>
      </c>
      <c r="J27" t="s">
        <v>198</v>
      </c>
      <c r="K27" t="s">
        <v>157</v>
      </c>
      <c r="M27" t="s">
        <v>202</v>
      </c>
      <c r="N27" t="s">
        <v>204</v>
      </c>
      <c r="O27" t="s">
        <v>206</v>
      </c>
      <c r="Q27" t="s">
        <v>208</v>
      </c>
      <c r="R27" t="s">
        <v>150</v>
      </c>
      <c r="S27" t="s">
        <v>216</v>
      </c>
      <c r="U27" t="s">
        <v>216</v>
      </c>
    </row>
    <row r="28" spans="2:23" x14ac:dyDescent="0.25">
      <c r="B28">
        <v>4</v>
      </c>
      <c r="D28">
        <v>0</v>
      </c>
      <c r="E28">
        <v>1</v>
      </c>
      <c r="F28">
        <v>1</v>
      </c>
      <c r="H28" t="s">
        <v>177</v>
      </c>
      <c r="I28">
        <v>4000</v>
      </c>
      <c r="J28">
        <f>POWER(E28,$I$25)</f>
        <v>1</v>
      </c>
      <c r="K28">
        <f>POWER(E28,$I$25)</f>
        <v>1</v>
      </c>
      <c r="L28">
        <v>0</v>
      </c>
      <c r="M28">
        <v>400</v>
      </c>
      <c r="N28">
        <v>0</v>
      </c>
      <c r="O28">
        <f>POWER(E28,$M$25)</f>
        <v>1</v>
      </c>
      <c r="P28">
        <v>0</v>
      </c>
      <c r="Q28">
        <v>40</v>
      </c>
      <c r="R28">
        <v>0</v>
      </c>
      <c r="S28">
        <v>1</v>
      </c>
      <c r="T28">
        <v>0</v>
      </c>
      <c r="U28">
        <v>1</v>
      </c>
      <c r="V28">
        <v>1</v>
      </c>
      <c r="W28" s="7">
        <f>+F28-V28</f>
        <v>0</v>
      </c>
    </row>
    <row r="29" spans="2:23" x14ac:dyDescent="0.25">
      <c r="B29">
        <v>4</v>
      </c>
      <c r="D29">
        <v>1</v>
      </c>
      <c r="E29">
        <v>6</v>
      </c>
      <c r="F29">
        <v>55536</v>
      </c>
      <c r="H29" t="s">
        <v>189</v>
      </c>
      <c r="I29">
        <f>B29*POWER(10,B29-1)</f>
        <v>4000</v>
      </c>
      <c r="J29">
        <f>POWER(D29,B29-1)</f>
        <v>1</v>
      </c>
      <c r="K29">
        <f t="shared" ref="K29:K33" si="4">POWER(E29,$I$25)</f>
        <v>6</v>
      </c>
      <c r="L29">
        <f>+K29*J29*I29</f>
        <v>24000</v>
      </c>
      <c r="M29">
        <v>600</v>
      </c>
      <c r="N29">
        <f>POWER(D29,B29-2)</f>
        <v>1</v>
      </c>
      <c r="O29">
        <f>POWER(E29,$M$25)</f>
        <v>36</v>
      </c>
      <c r="P29">
        <f>+O29*N29*M29</f>
        <v>21600</v>
      </c>
      <c r="Q29">
        <f>B29*POWER(10,B29-3)</f>
        <v>40</v>
      </c>
      <c r="R29">
        <f>+D29</f>
        <v>1</v>
      </c>
      <c r="S29">
        <f>POWER(E29,$Q$25)</f>
        <v>216</v>
      </c>
      <c r="T29">
        <f>+S29*R29*Q29</f>
        <v>8640</v>
      </c>
      <c r="U29">
        <f>POWER(E29,$U$25)</f>
        <v>1296</v>
      </c>
      <c r="V29">
        <f>+L29+P29+T29+U29</f>
        <v>55536</v>
      </c>
      <c r="W29" s="7">
        <f t="shared" ref="W29:W31" si="5">+F29-V29</f>
        <v>0</v>
      </c>
    </row>
    <row r="30" spans="2:23" x14ac:dyDescent="0.25">
      <c r="B30">
        <v>4</v>
      </c>
      <c r="D30">
        <v>16</v>
      </c>
      <c r="E30">
        <v>2</v>
      </c>
      <c r="F30">
        <v>33387536</v>
      </c>
      <c r="H30" t="s">
        <v>190</v>
      </c>
      <c r="I30">
        <f>B30*POWER(10,B30-1)</f>
        <v>4000</v>
      </c>
      <c r="J30">
        <f>POWER(D30,B30-1)</f>
        <v>4096</v>
      </c>
      <c r="K30">
        <f t="shared" si="4"/>
        <v>2</v>
      </c>
      <c r="L30">
        <f>+K30*J30*I30</f>
        <v>32768000</v>
      </c>
      <c r="M30">
        <v>600</v>
      </c>
      <c r="N30">
        <f>POWER(D30,B30-2)</f>
        <v>256</v>
      </c>
      <c r="O30">
        <f t="shared" ref="O30:O33" si="6">POWER(E30,$M$25)</f>
        <v>4</v>
      </c>
      <c r="P30">
        <f>+O30*N30*M30</f>
        <v>614400</v>
      </c>
      <c r="Q30">
        <f>B30*POWER(10,B30-3)</f>
        <v>40</v>
      </c>
      <c r="R30">
        <f>+D30</f>
        <v>16</v>
      </c>
      <c r="S30">
        <f>POWER(E30,B30-1)</f>
        <v>8</v>
      </c>
      <c r="T30">
        <f>+S30*R30*Q30</f>
        <v>5120</v>
      </c>
      <c r="U30">
        <f t="shared" ref="U30:U33" si="7">POWER(E30,$U$25)</f>
        <v>16</v>
      </c>
      <c r="V30">
        <f>+L30+P30+T30+U30</f>
        <v>33387536</v>
      </c>
      <c r="W30" s="7">
        <f t="shared" si="5"/>
        <v>0</v>
      </c>
    </row>
    <row r="31" spans="2:23" x14ac:dyDescent="0.25">
      <c r="B31">
        <v>4</v>
      </c>
      <c r="D31">
        <v>162</v>
      </c>
      <c r="E31">
        <v>6</v>
      </c>
      <c r="F31" s="7">
        <v>102604943376</v>
      </c>
      <c r="H31" t="s">
        <v>191</v>
      </c>
      <c r="I31">
        <f>B31*POWER(10,B31-1)</f>
        <v>4000</v>
      </c>
      <c r="J31">
        <f>POWER(D31,B31-1)</f>
        <v>4251528</v>
      </c>
      <c r="K31">
        <f t="shared" si="4"/>
        <v>6</v>
      </c>
      <c r="L31" s="7">
        <f>+K31*J31*I31</f>
        <v>102036672000</v>
      </c>
      <c r="M31">
        <v>600</v>
      </c>
      <c r="N31">
        <f>POWER(D31,B31-2)</f>
        <v>26244</v>
      </c>
      <c r="O31">
        <f t="shared" si="6"/>
        <v>36</v>
      </c>
      <c r="P31">
        <f>+O31*N31*M31</f>
        <v>566870400</v>
      </c>
      <c r="Q31">
        <f>B31*POWER(10,B31-3)</f>
        <v>40</v>
      </c>
      <c r="R31">
        <f>+D31</f>
        <v>162</v>
      </c>
      <c r="S31">
        <f>POWER(E31,B31-1)</f>
        <v>216</v>
      </c>
      <c r="T31">
        <f>+S31*R31*Q31</f>
        <v>1399680</v>
      </c>
      <c r="U31">
        <f t="shared" si="7"/>
        <v>1296</v>
      </c>
      <c r="V31" s="7">
        <f>+L31+P31+T31+U31</f>
        <v>102604943376</v>
      </c>
      <c r="W31" s="7">
        <f t="shared" si="5"/>
        <v>0</v>
      </c>
    </row>
    <row r="32" spans="2:23" x14ac:dyDescent="0.25">
      <c r="B32">
        <v>4</v>
      </c>
      <c r="D32">
        <v>1626</v>
      </c>
      <c r="E32">
        <v>5</v>
      </c>
      <c r="F32" s="7">
        <v>86018513790625</v>
      </c>
      <c r="H32" t="s">
        <v>192</v>
      </c>
      <c r="I32">
        <f>B32*POWER(10,B32-1)</f>
        <v>4000</v>
      </c>
      <c r="J32">
        <f>POWER(D32,B32-1)</f>
        <v>4298942376</v>
      </c>
      <c r="K32">
        <f t="shared" si="4"/>
        <v>5</v>
      </c>
      <c r="L32" s="7">
        <f>+K32*J32*I32</f>
        <v>85978847520000</v>
      </c>
      <c r="M32">
        <v>600</v>
      </c>
      <c r="N32">
        <f>POWER(D32,B32-2)</f>
        <v>2643876</v>
      </c>
      <c r="O32">
        <f t="shared" si="6"/>
        <v>25</v>
      </c>
      <c r="P32">
        <f>+O32*N32*M32</f>
        <v>39658140000</v>
      </c>
      <c r="Q32">
        <f>B32*POWER(10,B32-3)</f>
        <v>40</v>
      </c>
      <c r="R32">
        <f>+D32</f>
        <v>1626</v>
      </c>
      <c r="S32">
        <f>POWER(E32,B32-1)</f>
        <v>125</v>
      </c>
      <c r="T32">
        <f>+S32*R32*Q32</f>
        <v>8130000</v>
      </c>
      <c r="U32">
        <f t="shared" si="7"/>
        <v>625</v>
      </c>
      <c r="V32" s="7">
        <f>+L32+P32+T32+U32</f>
        <v>86018513790625</v>
      </c>
      <c r="W32" s="7">
        <f>+F32-V32</f>
        <v>0</v>
      </c>
    </row>
    <row r="33" spans="2:23" x14ac:dyDescent="0.25">
      <c r="B33">
        <v>4</v>
      </c>
      <c r="D33">
        <v>16265</v>
      </c>
      <c r="E33">
        <v>7</v>
      </c>
      <c r="F33" s="7">
        <v>1.2048924146927299E+17</v>
      </c>
      <c r="H33" t="s">
        <v>193</v>
      </c>
      <c r="I33">
        <f>B33*POWER(10,B33-1)</f>
        <v>4000</v>
      </c>
      <c r="J33" s="7">
        <f>POWER(D33,B33-1)</f>
        <v>4302909409625</v>
      </c>
      <c r="K33">
        <f t="shared" si="4"/>
        <v>7</v>
      </c>
      <c r="L33" s="7">
        <f>+K33*J33*I33</f>
        <v>1.204814634695E+17</v>
      </c>
      <c r="M33">
        <v>600</v>
      </c>
      <c r="N33">
        <f>POWER(D33,B33-2)</f>
        <v>264550225</v>
      </c>
      <c r="O33">
        <f t="shared" si="6"/>
        <v>49</v>
      </c>
      <c r="P33" s="7">
        <f>+O33*N33*M33</f>
        <v>7777776615000</v>
      </c>
      <c r="Q33">
        <f>B33*POWER(10,B33-3)</f>
        <v>40</v>
      </c>
      <c r="R33">
        <f>+D33</f>
        <v>16265</v>
      </c>
      <c r="S33">
        <f>POWER(E33,B33-1)</f>
        <v>343</v>
      </c>
      <c r="T33">
        <f>+S33*R33*Q33</f>
        <v>223155800</v>
      </c>
      <c r="U33">
        <f t="shared" si="7"/>
        <v>2401</v>
      </c>
      <c r="V33" s="7">
        <f>+L33+P33+T33+U33</f>
        <v>1.2048924146927322E+17</v>
      </c>
      <c r="W33" s="7">
        <f>+F33-V33</f>
        <v>-224</v>
      </c>
    </row>
    <row r="35" spans="2:23" x14ac:dyDescent="0.25">
      <c r="H35" s="1" t="s">
        <v>223</v>
      </c>
    </row>
    <row r="36" spans="2:23" x14ac:dyDescent="0.25">
      <c r="H36" s="1" t="s">
        <v>224</v>
      </c>
    </row>
    <row r="40" spans="2:23" x14ac:dyDescent="0.25">
      <c r="H40" s="1" t="s">
        <v>173</v>
      </c>
      <c r="I40" t="s">
        <v>194</v>
      </c>
    </row>
    <row r="48" spans="2:23" x14ac:dyDescent="0.25">
      <c r="I48">
        <f>1^4</f>
        <v>1</v>
      </c>
    </row>
    <row r="49" spans="2:14" x14ac:dyDescent="0.25">
      <c r="I49">
        <f>10^4</f>
        <v>10000</v>
      </c>
    </row>
    <row r="51" spans="2:14" x14ac:dyDescent="0.25">
      <c r="H51">
        <v>1.6265765616977901</v>
      </c>
      <c r="N51" t="s">
        <v>225</v>
      </c>
    </row>
    <row r="52" spans="2:14" x14ac:dyDescent="0.25">
      <c r="H52" t="s">
        <v>214</v>
      </c>
      <c r="N52" t="s">
        <v>226</v>
      </c>
    </row>
    <row r="53" spans="2:14" x14ac:dyDescent="0.25">
      <c r="B53">
        <v>4</v>
      </c>
      <c r="D53">
        <v>0</v>
      </c>
      <c r="E53">
        <v>1</v>
      </c>
      <c r="F53" s="7">
        <v>1</v>
      </c>
      <c r="H53" t="s">
        <v>232</v>
      </c>
      <c r="J53">
        <v>3</v>
      </c>
      <c r="K53">
        <v>0</v>
      </c>
      <c r="L53">
        <v>1</v>
      </c>
      <c r="M53">
        <v>1</v>
      </c>
      <c r="N53" s="1" t="s">
        <v>228</v>
      </c>
    </row>
    <row r="54" spans="2:14" x14ac:dyDescent="0.25">
      <c r="B54">
        <v>4</v>
      </c>
      <c r="D54">
        <v>1</v>
      </c>
      <c r="E54">
        <v>6</v>
      </c>
      <c r="F54" s="7">
        <v>55536</v>
      </c>
      <c r="H54" s="1" t="s">
        <v>233</v>
      </c>
      <c r="J54">
        <v>3</v>
      </c>
      <c r="K54">
        <v>1</v>
      </c>
      <c r="L54">
        <v>7</v>
      </c>
      <c r="M54">
        <v>3913</v>
      </c>
      <c r="N54" s="1" t="s">
        <v>227</v>
      </c>
    </row>
    <row r="55" spans="2:14" x14ac:dyDescent="0.25">
      <c r="B55">
        <v>4</v>
      </c>
      <c r="D55">
        <v>16</v>
      </c>
      <c r="E55">
        <v>2</v>
      </c>
      <c r="F55" s="7">
        <v>33387536</v>
      </c>
      <c r="H55" s="1" t="s">
        <v>234</v>
      </c>
      <c r="J55">
        <v>3</v>
      </c>
      <c r="K55">
        <v>17</v>
      </c>
      <c r="L55">
        <v>0</v>
      </c>
      <c r="M55">
        <v>0</v>
      </c>
      <c r="N55" s="1" t="s">
        <v>229</v>
      </c>
    </row>
    <row r="56" spans="2:14" x14ac:dyDescent="0.25">
      <c r="B56">
        <v>4</v>
      </c>
      <c r="D56">
        <v>162</v>
      </c>
      <c r="E56">
        <v>6</v>
      </c>
      <c r="F56" s="7">
        <v>102604943376</v>
      </c>
      <c r="H56" s="34" t="s">
        <v>235</v>
      </c>
      <c r="J56">
        <v>3</v>
      </c>
      <c r="K56">
        <v>1709</v>
      </c>
      <c r="L56">
        <v>9</v>
      </c>
      <c r="M56">
        <v>78443829</v>
      </c>
    </row>
    <row r="57" spans="2:14" x14ac:dyDescent="0.25">
      <c r="B57">
        <v>4</v>
      </c>
      <c r="D57">
        <v>1626</v>
      </c>
      <c r="E57">
        <v>5</v>
      </c>
      <c r="F57" s="7">
        <v>86018513790625</v>
      </c>
      <c r="H57" t="s">
        <v>236</v>
      </c>
      <c r="J57">
        <v>3</v>
      </c>
      <c r="K57">
        <v>17099</v>
      </c>
      <c r="L57">
        <v>7</v>
      </c>
    </row>
    <row r="58" spans="2:14" x14ac:dyDescent="0.25">
      <c r="B58">
        <v>4</v>
      </c>
      <c r="D58">
        <v>16265</v>
      </c>
      <c r="E58">
        <v>7</v>
      </c>
      <c r="F58" s="7">
        <v>1.2048924146927299E+17</v>
      </c>
      <c r="H58" t="s">
        <v>237</v>
      </c>
    </row>
    <row r="61" spans="2:14" x14ac:dyDescent="0.25">
      <c r="H61">
        <v>1.82056420302608</v>
      </c>
      <c r="I61" t="s">
        <v>213</v>
      </c>
      <c r="J61" t="s">
        <v>249</v>
      </c>
      <c r="K61" t="s">
        <v>250</v>
      </c>
      <c r="L61" t="s">
        <v>251</v>
      </c>
      <c r="M61" t="s">
        <v>252</v>
      </c>
    </row>
    <row r="62" spans="2:14" x14ac:dyDescent="0.25">
      <c r="B62" s="23"/>
      <c r="C62" s="23"/>
      <c r="D62" s="23" t="s">
        <v>150</v>
      </c>
      <c r="E62" s="23" t="s">
        <v>157</v>
      </c>
      <c r="H62" t="s">
        <v>231</v>
      </c>
      <c r="I62">
        <v>5</v>
      </c>
      <c r="J62">
        <v>5</v>
      </c>
      <c r="K62">
        <v>10</v>
      </c>
      <c r="L62">
        <v>10</v>
      </c>
      <c r="M62">
        <v>5</v>
      </c>
    </row>
    <row r="63" spans="2:14" x14ac:dyDescent="0.25">
      <c r="D63">
        <v>0</v>
      </c>
      <c r="E63">
        <v>1</v>
      </c>
      <c r="H63">
        <f xml:space="preserve"> (($J$62 * POWER(10,$I$62-1)) * (POWER(D63,$I$62-1))*POWER(E63,1)) + (($K$62 * POWER(10,$I$62-2)) * POWER(D63,$I$62-2)*POWER(E63,2))</f>
        <v>0</v>
      </c>
    </row>
    <row r="64" spans="2:14" x14ac:dyDescent="0.25">
      <c r="D64">
        <v>1</v>
      </c>
      <c r="E64">
        <v>8</v>
      </c>
    </row>
    <row r="65" spans="4:8" x14ac:dyDescent="0.25">
      <c r="D65">
        <v>18</v>
      </c>
      <c r="E65">
        <v>2</v>
      </c>
    </row>
    <row r="66" spans="4:8" x14ac:dyDescent="0.25">
      <c r="D66">
        <v>182</v>
      </c>
      <c r="E66">
        <v>0</v>
      </c>
    </row>
    <row r="67" spans="4:8" x14ac:dyDescent="0.25">
      <c r="D67">
        <v>1820</v>
      </c>
      <c r="E67">
        <v>5</v>
      </c>
    </row>
    <row r="69" spans="4:8" x14ac:dyDescent="0.25">
      <c r="H69" t="s">
        <v>244</v>
      </c>
    </row>
    <row r="70" spans="4:8" x14ac:dyDescent="0.25">
      <c r="H70" t="s">
        <v>238</v>
      </c>
    </row>
  </sheetData>
  <hyperlinks>
    <hyperlink ref="A1" r:id="rId1" xr:uid="{A4253404-3667-428E-AA13-D90238810972}"/>
    <hyperlink ref="A2" r:id="rId2" xr:uid="{28D1C5C1-B891-43C0-BCFA-69E0C6562273}"/>
  </hyperlinks>
  <pageMargins left="0.7" right="0.7" top="0.75" bottom="0.75" header="0.3" footer="0.3"/>
  <pageSetup orientation="portrait" horizontalDpi="0" verticalDpi="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7C0A-CDD7-42DF-B813-6485F114D35E}">
  <dimension ref="A1:O21"/>
  <sheetViews>
    <sheetView topLeftCell="A16" workbookViewId="0">
      <selection activeCell="A21" sqref="A21"/>
    </sheetView>
  </sheetViews>
  <sheetFormatPr defaultRowHeight="15" x14ac:dyDescent="0.25"/>
  <cols>
    <col min="1" max="1" width="27.28515625" customWidth="1"/>
    <col min="4" max="4" width="17" customWidth="1"/>
    <col min="5" max="5" width="33.5703125" customWidth="1"/>
    <col min="7" max="7" width="33.42578125" customWidth="1"/>
    <col min="10" max="10" width="27.42578125" customWidth="1"/>
    <col min="12" max="12" width="21.28515625" customWidth="1"/>
    <col min="15" max="15" width="13.42578125" customWidth="1"/>
  </cols>
  <sheetData>
    <row r="1" spans="1:2" ht="23.25" x14ac:dyDescent="0.35">
      <c r="A1" s="28" t="s">
        <v>213</v>
      </c>
      <c r="B1" s="1" t="s">
        <v>256</v>
      </c>
    </row>
    <row r="2" spans="1:2" ht="23.25" x14ac:dyDescent="0.35">
      <c r="A2" s="28" t="s">
        <v>146</v>
      </c>
      <c r="B2" s="1" t="s">
        <v>147</v>
      </c>
    </row>
    <row r="3" spans="1:2" ht="23.25" x14ac:dyDescent="0.35">
      <c r="A3" s="28" t="s">
        <v>148</v>
      </c>
      <c r="B3" s="1" t="s">
        <v>149</v>
      </c>
    </row>
    <row r="4" spans="1:2" ht="23.25" x14ac:dyDescent="0.35">
      <c r="A4" s="29" t="s">
        <v>151</v>
      </c>
      <c r="B4" s="1" t="s">
        <v>152</v>
      </c>
    </row>
    <row r="5" spans="1:2" ht="23.25" x14ac:dyDescent="0.35">
      <c r="A5" s="30" t="s">
        <v>105</v>
      </c>
      <c r="B5" s="1" t="s">
        <v>254</v>
      </c>
    </row>
    <row r="6" spans="1:2" ht="23.25" x14ac:dyDescent="0.35">
      <c r="A6" s="28" t="s">
        <v>154</v>
      </c>
      <c r="B6" s="32" t="s">
        <v>155</v>
      </c>
    </row>
    <row r="7" spans="1:2" ht="23.25" x14ac:dyDescent="0.35">
      <c r="A7" s="28" t="s">
        <v>160</v>
      </c>
      <c r="B7" s="32" t="s">
        <v>161</v>
      </c>
    </row>
    <row r="8" spans="1:2" ht="23.25" x14ac:dyDescent="0.35">
      <c r="A8" s="28" t="s">
        <v>150</v>
      </c>
      <c r="B8" s="1" t="s">
        <v>156</v>
      </c>
    </row>
    <row r="9" spans="1:2" ht="23.25" x14ac:dyDescent="0.35">
      <c r="A9" s="28" t="s">
        <v>157</v>
      </c>
      <c r="B9" s="1" t="s">
        <v>162</v>
      </c>
    </row>
    <row r="10" spans="1:2" ht="23.25" x14ac:dyDescent="0.35">
      <c r="A10" s="28" t="s">
        <v>158</v>
      </c>
      <c r="B10" s="1" t="s">
        <v>159</v>
      </c>
    </row>
    <row r="11" spans="1:2" ht="23.25" x14ac:dyDescent="0.35">
      <c r="A11" s="28" t="s">
        <v>164</v>
      </c>
      <c r="B11" s="1" t="s">
        <v>165</v>
      </c>
    </row>
    <row r="14" spans="1:2" x14ac:dyDescent="0.25">
      <c r="A14" s="1" t="s">
        <v>255</v>
      </c>
    </row>
    <row r="15" spans="1:2" x14ac:dyDescent="0.25">
      <c r="A15" s="1" t="s">
        <v>257</v>
      </c>
    </row>
    <row r="18" spans="1:15" x14ac:dyDescent="0.25">
      <c r="A18" s="1" t="s">
        <v>258</v>
      </c>
      <c r="D18" t="s">
        <v>260</v>
      </c>
      <c r="E18" t="s">
        <v>261</v>
      </c>
      <c r="F18" t="s">
        <v>262</v>
      </c>
      <c r="G18" t="s">
        <v>263</v>
      </c>
    </row>
    <row r="19" spans="1:15" x14ac:dyDescent="0.25">
      <c r="A19" s="1" t="s">
        <v>259</v>
      </c>
      <c r="D19" t="s">
        <v>264</v>
      </c>
      <c r="E19" t="s">
        <v>265</v>
      </c>
      <c r="F19" t="s">
        <v>262</v>
      </c>
      <c r="G19" t="s">
        <v>266</v>
      </c>
    </row>
    <row r="21" spans="1:15" x14ac:dyDescent="0.25">
      <c r="A21" t="s">
        <v>267</v>
      </c>
      <c r="D21" t="s">
        <v>268</v>
      </c>
      <c r="E21" t="s">
        <v>269</v>
      </c>
      <c r="F21" t="s">
        <v>101</v>
      </c>
      <c r="G21" t="s">
        <v>270</v>
      </c>
      <c r="H21" t="s">
        <v>271</v>
      </c>
      <c r="I21" s="25" t="s">
        <v>273</v>
      </c>
      <c r="J21" t="s">
        <v>272</v>
      </c>
      <c r="K21" t="s">
        <v>274</v>
      </c>
      <c r="L21" t="s">
        <v>275</v>
      </c>
      <c r="M21" s="25" t="s">
        <v>276</v>
      </c>
      <c r="N21" t="s">
        <v>271</v>
      </c>
      <c r="O21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E545-E55B-49A1-AB68-C95C205EBCD0}">
  <dimension ref="A1:AK44"/>
  <sheetViews>
    <sheetView tabSelected="1" topLeftCell="B25" workbookViewId="0">
      <selection activeCell="J43" sqref="J43"/>
    </sheetView>
  </sheetViews>
  <sheetFormatPr defaultRowHeight="15" x14ac:dyDescent="0.25"/>
  <cols>
    <col min="6" max="6" width="11" bestFit="1" customWidth="1"/>
    <col min="11" max="11" width="7.28515625" customWidth="1"/>
    <col min="16" max="16" width="15.28515625" customWidth="1"/>
    <col min="17" max="17" width="12.140625" customWidth="1"/>
    <col min="19" max="19" width="13.42578125" customWidth="1"/>
    <col min="23" max="23" width="13.140625" bestFit="1" customWidth="1"/>
    <col min="32" max="32" width="14" customWidth="1"/>
    <col min="35" max="35" width="18.140625" customWidth="1"/>
    <col min="36" max="36" width="25.28515625" customWidth="1"/>
    <col min="37" max="37" width="11" bestFit="1" customWidth="1"/>
  </cols>
  <sheetData>
    <row r="1" spans="1:19" ht="23.25" x14ac:dyDescent="0.35">
      <c r="A1" s="28" t="s">
        <v>213</v>
      </c>
      <c r="B1" s="1" t="s">
        <v>256</v>
      </c>
    </row>
    <row r="2" spans="1:19" ht="23.25" x14ac:dyDescent="0.35">
      <c r="A2" s="28" t="s">
        <v>146</v>
      </c>
      <c r="B2" s="1" t="s">
        <v>147</v>
      </c>
    </row>
    <row r="3" spans="1:19" ht="23.25" x14ac:dyDescent="0.35">
      <c r="A3" s="28" t="s">
        <v>148</v>
      </c>
      <c r="B3" s="1" t="s">
        <v>149</v>
      </c>
    </row>
    <row r="4" spans="1:19" ht="23.25" x14ac:dyDescent="0.35">
      <c r="A4" s="29" t="s">
        <v>151</v>
      </c>
      <c r="B4" s="1" t="s">
        <v>152</v>
      </c>
    </row>
    <row r="5" spans="1:19" ht="23.25" x14ac:dyDescent="0.35">
      <c r="A5" s="30" t="s">
        <v>105</v>
      </c>
      <c r="B5" s="1" t="s">
        <v>254</v>
      </c>
    </row>
    <row r="6" spans="1:19" ht="23.25" x14ac:dyDescent="0.35">
      <c r="A6" s="28" t="s">
        <v>154</v>
      </c>
      <c r="B6" s="32" t="s">
        <v>155</v>
      </c>
    </row>
    <row r="7" spans="1:19" ht="23.25" x14ac:dyDescent="0.35">
      <c r="A7" s="28" t="s">
        <v>160</v>
      </c>
      <c r="B7" s="32" t="s">
        <v>161</v>
      </c>
    </row>
    <row r="8" spans="1:19" ht="23.25" x14ac:dyDescent="0.35">
      <c r="A8" s="28" t="s">
        <v>150</v>
      </c>
      <c r="B8" s="1" t="s">
        <v>156</v>
      </c>
    </row>
    <row r="9" spans="1:19" ht="23.25" x14ac:dyDescent="0.35">
      <c r="A9" s="28" t="s">
        <v>157</v>
      </c>
      <c r="B9" s="1" t="s">
        <v>162</v>
      </c>
    </row>
    <row r="10" spans="1:19" ht="23.25" x14ac:dyDescent="0.35">
      <c r="A10" s="28" t="s">
        <v>158</v>
      </c>
      <c r="B10" s="1" t="s">
        <v>159</v>
      </c>
    </row>
    <row r="11" spans="1:19" ht="23.25" x14ac:dyDescent="0.35">
      <c r="A11" s="28" t="s">
        <v>164</v>
      </c>
      <c r="B11" s="1" t="s">
        <v>165</v>
      </c>
    </row>
    <row r="12" spans="1:19" x14ac:dyDescent="0.25">
      <c r="A12" t="s">
        <v>267</v>
      </c>
      <c r="Q12" t="s">
        <v>267</v>
      </c>
    </row>
    <row r="13" spans="1:19" x14ac:dyDescent="0.25">
      <c r="Q13" t="s">
        <v>305</v>
      </c>
      <c r="R13" t="s">
        <v>292</v>
      </c>
    </row>
    <row r="14" spans="1:19" x14ac:dyDescent="0.25">
      <c r="Q14" t="s">
        <v>306</v>
      </c>
      <c r="R14" s="1" t="s">
        <v>279</v>
      </c>
    </row>
    <row r="15" spans="1:19" x14ac:dyDescent="0.25">
      <c r="Q15" t="s">
        <v>322</v>
      </c>
      <c r="S15" t="s">
        <v>319</v>
      </c>
    </row>
    <row r="17" spans="1:18" x14ac:dyDescent="0.25">
      <c r="Q17" t="s">
        <v>323</v>
      </c>
    </row>
    <row r="19" spans="1:18" x14ac:dyDescent="0.25">
      <c r="Q19" t="s">
        <v>308</v>
      </c>
      <c r="R19" t="s">
        <v>307</v>
      </c>
    </row>
    <row r="20" spans="1:18" x14ac:dyDescent="0.25">
      <c r="Q20" t="s">
        <v>315</v>
      </c>
      <c r="R20" t="s">
        <v>316</v>
      </c>
    </row>
    <row r="21" spans="1:18" x14ac:dyDescent="0.25">
      <c r="Q21" t="s">
        <v>317</v>
      </c>
      <c r="R21" t="s">
        <v>318</v>
      </c>
    </row>
    <row r="23" spans="1:18" x14ac:dyDescent="0.25">
      <c r="Q23" s="36" t="s">
        <v>314</v>
      </c>
    </row>
    <row r="24" spans="1:18" x14ac:dyDescent="0.25">
      <c r="Q24" t="s">
        <v>309</v>
      </c>
      <c r="R24" t="s">
        <v>310</v>
      </c>
    </row>
    <row r="25" spans="1:18" x14ac:dyDescent="0.25">
      <c r="Q25" t="s">
        <v>311</v>
      </c>
      <c r="R25" t="s">
        <v>294</v>
      </c>
    </row>
    <row r="26" spans="1:18" x14ac:dyDescent="0.25">
      <c r="Q26" t="s">
        <v>95</v>
      </c>
      <c r="R26" t="s">
        <v>313</v>
      </c>
    </row>
    <row r="27" spans="1:18" x14ac:dyDescent="0.25">
      <c r="Q27" t="s">
        <v>312</v>
      </c>
      <c r="R27" t="s">
        <v>293</v>
      </c>
    </row>
    <row r="29" spans="1:18" x14ac:dyDescent="0.25">
      <c r="A29" t="s">
        <v>278</v>
      </c>
      <c r="B29">
        <v>3</v>
      </c>
      <c r="D29">
        <v>1.44224</v>
      </c>
    </row>
    <row r="30" spans="1:18" x14ac:dyDescent="0.25">
      <c r="J30" t="s">
        <v>287</v>
      </c>
      <c r="K30" t="s">
        <v>284</v>
      </c>
      <c r="N30" t="s">
        <v>279</v>
      </c>
      <c r="O30" t="s">
        <v>283</v>
      </c>
    </row>
    <row r="31" spans="1:18" x14ac:dyDescent="0.25">
      <c r="J31" t="s">
        <v>288</v>
      </c>
      <c r="K31" t="s">
        <v>290</v>
      </c>
      <c r="N31" t="s">
        <v>280</v>
      </c>
      <c r="O31" t="s">
        <v>284</v>
      </c>
    </row>
    <row r="32" spans="1:18" x14ac:dyDescent="0.25">
      <c r="B32">
        <v>1</v>
      </c>
      <c r="C32">
        <v>4</v>
      </c>
      <c r="J32" t="s">
        <v>289</v>
      </c>
      <c r="K32" t="s">
        <v>291</v>
      </c>
      <c r="M32" t="s">
        <v>304</v>
      </c>
      <c r="N32" t="s">
        <v>281</v>
      </c>
      <c r="O32" t="s">
        <v>285</v>
      </c>
    </row>
    <row r="33" spans="2:37" x14ac:dyDescent="0.25">
      <c r="B33">
        <v>3</v>
      </c>
      <c r="C33" s="4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I33" s="23" t="s">
        <v>148</v>
      </c>
      <c r="J33" s="23" t="s">
        <v>150</v>
      </c>
      <c r="K33" s="25" t="s">
        <v>157</v>
      </c>
      <c r="L33" t="s">
        <v>213</v>
      </c>
      <c r="M33" t="s">
        <v>158</v>
      </c>
      <c r="N33" t="s">
        <v>282</v>
      </c>
      <c r="O33" t="s">
        <v>286</v>
      </c>
      <c r="P33" s="37" t="s">
        <v>164</v>
      </c>
    </row>
    <row r="34" spans="2:37" x14ac:dyDescent="0.25">
      <c r="B34">
        <v>1</v>
      </c>
      <c r="M34">
        <v>0</v>
      </c>
      <c r="N34" s="1" t="s">
        <v>89</v>
      </c>
      <c r="O34">
        <v>1</v>
      </c>
      <c r="S34" t="s">
        <v>295</v>
      </c>
      <c r="V34" t="s">
        <v>295</v>
      </c>
      <c r="W34" s="37" t="s">
        <v>321</v>
      </c>
      <c r="AE34" t="s">
        <v>295</v>
      </c>
      <c r="AI34" t="s">
        <v>295</v>
      </c>
      <c r="AJ34" s="37" t="s">
        <v>320</v>
      </c>
    </row>
    <row r="35" spans="2:37" x14ac:dyDescent="0.25">
      <c r="Q35" t="s">
        <v>294</v>
      </c>
      <c r="R35" t="s">
        <v>296</v>
      </c>
      <c r="S35" t="s">
        <v>242</v>
      </c>
      <c r="U35" t="s">
        <v>279</v>
      </c>
      <c r="V35" t="s">
        <v>242</v>
      </c>
      <c r="W35" t="s">
        <v>303</v>
      </c>
      <c r="Y35" s="25" t="s">
        <v>273</v>
      </c>
      <c r="Z35" t="s">
        <v>297</v>
      </c>
      <c r="AA35" t="s">
        <v>274</v>
      </c>
      <c r="AB35" t="s">
        <v>298</v>
      </c>
      <c r="AC35" t="s">
        <v>299</v>
      </c>
      <c r="AD35" t="s">
        <v>300</v>
      </c>
      <c r="AE35" t="s">
        <v>242</v>
      </c>
      <c r="AF35" t="s">
        <v>271</v>
      </c>
      <c r="AG35" t="s">
        <v>294</v>
      </c>
      <c r="AH35" t="s">
        <v>301</v>
      </c>
      <c r="AI35" t="s">
        <v>242</v>
      </c>
      <c r="AJ35" t="s">
        <v>302</v>
      </c>
      <c r="AK35" t="s">
        <v>267</v>
      </c>
    </row>
    <row r="36" spans="2:37" x14ac:dyDescent="0.25">
      <c r="B36">
        <v>2</v>
      </c>
      <c r="C36">
        <f>+B36*1000</f>
        <v>2000</v>
      </c>
      <c r="I36">
        <v>10</v>
      </c>
      <c r="J36">
        <v>0</v>
      </c>
      <c r="K36">
        <f>(J36*I36) + O34</f>
        <v>1</v>
      </c>
      <c r="L36">
        <v>3</v>
      </c>
      <c r="M36">
        <v>0</v>
      </c>
      <c r="N36">
        <v>3</v>
      </c>
      <c r="O36">
        <v>1</v>
      </c>
      <c r="P36">
        <f>+AK36</f>
        <v>2</v>
      </c>
      <c r="Q36">
        <f>+I36^L36</f>
        <v>1000</v>
      </c>
      <c r="R36">
        <f>+M36</f>
        <v>0</v>
      </c>
      <c r="S36">
        <f>+R36*Q36</f>
        <v>0</v>
      </c>
      <c r="T36" t="s">
        <v>274</v>
      </c>
      <c r="U36">
        <f>+N36</f>
        <v>3</v>
      </c>
      <c r="V36">
        <f>+U36</f>
        <v>3</v>
      </c>
      <c r="W36">
        <f>+S36+U36</f>
        <v>3</v>
      </c>
      <c r="X36" t="s">
        <v>271</v>
      </c>
      <c r="Y36" s="25" t="s">
        <v>273</v>
      </c>
      <c r="Z36">
        <f>+I36*J36</f>
        <v>0</v>
      </c>
      <c r="AB36">
        <f>+O36</f>
        <v>1</v>
      </c>
      <c r="AC36" t="s">
        <v>299</v>
      </c>
      <c r="AD36">
        <f>(Z36+AB36)^L36</f>
        <v>1</v>
      </c>
      <c r="AE36">
        <f>+AD36</f>
        <v>1</v>
      </c>
      <c r="AG36">
        <f>+I36^L36</f>
        <v>1000</v>
      </c>
      <c r="AH36">
        <f>+J36^L36</f>
        <v>0</v>
      </c>
      <c r="AI36">
        <f>+AG36*AH36</f>
        <v>0</v>
      </c>
      <c r="AJ36">
        <f>+AE36-AI36</f>
        <v>1</v>
      </c>
      <c r="AK36">
        <f>+W36-AJ36</f>
        <v>2</v>
      </c>
    </row>
    <row r="37" spans="2:37" x14ac:dyDescent="0.25">
      <c r="C37">
        <v>1744</v>
      </c>
      <c r="I37">
        <v>10</v>
      </c>
      <c r="J37">
        <v>1</v>
      </c>
      <c r="K37">
        <f>(J37*10)+O37</f>
        <v>14</v>
      </c>
      <c r="L37">
        <v>3</v>
      </c>
      <c r="M37">
        <v>2</v>
      </c>
      <c r="N37">
        <v>0</v>
      </c>
      <c r="O37">
        <v>4</v>
      </c>
      <c r="P37">
        <f>+AK37</f>
        <v>256</v>
      </c>
      <c r="Q37">
        <f>(I37^L37)</f>
        <v>1000</v>
      </c>
      <c r="R37">
        <f>+M37</f>
        <v>2</v>
      </c>
      <c r="S37">
        <f>+R37*Q37</f>
        <v>2000</v>
      </c>
      <c r="U37">
        <f>+N37</f>
        <v>0</v>
      </c>
      <c r="V37">
        <f>+U37</f>
        <v>0</v>
      </c>
      <c r="W37">
        <f>+S37+U37</f>
        <v>2000</v>
      </c>
      <c r="Y37" s="25" t="s">
        <v>273</v>
      </c>
      <c r="Z37">
        <f>+I37*J37</f>
        <v>10</v>
      </c>
      <c r="AB37">
        <f>+O37</f>
        <v>4</v>
      </c>
      <c r="AC37" t="s">
        <v>299</v>
      </c>
      <c r="AD37">
        <f>(Z37+AB37)^L37</f>
        <v>2744</v>
      </c>
      <c r="AE37">
        <f>+AD37</f>
        <v>2744</v>
      </c>
      <c r="AG37">
        <f>+I37^L37</f>
        <v>1000</v>
      </c>
      <c r="AH37">
        <f>+J37^L37</f>
        <v>1</v>
      </c>
      <c r="AI37">
        <f>+AG37*AH37</f>
        <v>1000</v>
      </c>
      <c r="AJ37">
        <f>+AE37-AI37</f>
        <v>1744</v>
      </c>
      <c r="AK37">
        <f>+W37-AJ37</f>
        <v>256</v>
      </c>
    </row>
    <row r="38" spans="2:37" x14ac:dyDescent="0.25">
      <c r="C38">
        <f>+C36-C37</f>
        <v>256</v>
      </c>
      <c r="D38">
        <v>256000</v>
      </c>
      <c r="I38">
        <v>10</v>
      </c>
      <c r="J38">
        <v>14</v>
      </c>
      <c r="K38">
        <f>(J38*10)+O38</f>
        <v>144</v>
      </c>
      <c r="L38">
        <v>3</v>
      </c>
      <c r="M38">
        <v>256</v>
      </c>
      <c r="N38">
        <v>0</v>
      </c>
      <c r="O38">
        <v>4</v>
      </c>
      <c r="P38">
        <f>+AK38</f>
        <v>14016</v>
      </c>
      <c r="Q38">
        <f>(I38^L38)</f>
        <v>1000</v>
      </c>
      <c r="R38">
        <f>+M38</f>
        <v>256</v>
      </c>
      <c r="S38">
        <f>+R38*Q38</f>
        <v>256000</v>
      </c>
      <c r="U38">
        <f>+N38</f>
        <v>0</v>
      </c>
      <c r="V38">
        <f>+U38</f>
        <v>0</v>
      </c>
      <c r="W38">
        <f>+S38+U38</f>
        <v>256000</v>
      </c>
      <c r="Y38" s="25" t="s">
        <v>273</v>
      </c>
      <c r="Z38">
        <f>+I38*J38</f>
        <v>140</v>
      </c>
      <c r="AB38">
        <f>+O38</f>
        <v>4</v>
      </c>
      <c r="AC38" t="s">
        <v>299</v>
      </c>
      <c r="AD38">
        <f>(Z38+AB38)^L38</f>
        <v>2985984</v>
      </c>
      <c r="AE38">
        <f>+AD38</f>
        <v>2985984</v>
      </c>
      <c r="AG38">
        <f>+I38^L38</f>
        <v>1000</v>
      </c>
      <c r="AH38">
        <f>+J38^L38</f>
        <v>2744</v>
      </c>
      <c r="AI38">
        <f>+AG38*AH38</f>
        <v>2744000</v>
      </c>
      <c r="AJ38">
        <f>+AE38-AI38</f>
        <v>241984</v>
      </c>
      <c r="AK38">
        <f>+W38-AJ38</f>
        <v>14016</v>
      </c>
    </row>
    <row r="39" spans="2:37" x14ac:dyDescent="0.25">
      <c r="D39">
        <f>+D38-D40</f>
        <v>241984</v>
      </c>
    </row>
    <row r="40" spans="2:37" x14ac:dyDescent="0.25">
      <c r="D40">
        <f>+P38</f>
        <v>14016</v>
      </c>
      <c r="E40">
        <v>14016000</v>
      </c>
    </row>
    <row r="41" spans="2:37" x14ac:dyDescent="0.25">
      <c r="E41">
        <f>+E40-E42</f>
        <v>12458888</v>
      </c>
      <c r="I41">
        <v>10</v>
      </c>
      <c r="J41">
        <f>+K38</f>
        <v>144</v>
      </c>
      <c r="K41">
        <f>(J41*10)+O41</f>
        <v>1442</v>
      </c>
      <c r="L41">
        <v>3</v>
      </c>
      <c r="M41">
        <f>+P38</f>
        <v>14016</v>
      </c>
      <c r="N41">
        <v>0</v>
      </c>
      <c r="O41">
        <v>2</v>
      </c>
      <c r="P41">
        <f>+AK41</f>
        <v>1557112</v>
      </c>
      <c r="Q41">
        <f>(I41^L41)</f>
        <v>1000</v>
      </c>
      <c r="R41">
        <f>+M41</f>
        <v>14016</v>
      </c>
      <c r="S41">
        <f>+R41*Q41</f>
        <v>14016000</v>
      </c>
      <c r="U41">
        <f>+N41</f>
        <v>0</v>
      </c>
      <c r="V41">
        <f>+U41</f>
        <v>0</v>
      </c>
      <c r="W41">
        <f>+S41+U41</f>
        <v>14016000</v>
      </c>
      <c r="Y41" s="25" t="s">
        <v>273</v>
      </c>
      <c r="Z41">
        <f>+I41*J41</f>
        <v>1440</v>
      </c>
      <c r="AB41">
        <f>+O41</f>
        <v>2</v>
      </c>
      <c r="AC41" t="s">
        <v>299</v>
      </c>
      <c r="AD41">
        <f>(Z41+AB41)^L41</f>
        <v>2998442888</v>
      </c>
      <c r="AE41">
        <f>+AD41</f>
        <v>2998442888</v>
      </c>
      <c r="AG41">
        <f>+I41^L41</f>
        <v>1000</v>
      </c>
      <c r="AH41">
        <f>+J41^L41</f>
        <v>2985984</v>
      </c>
      <c r="AI41">
        <f>+AG41*AH41</f>
        <v>2985984000</v>
      </c>
      <c r="AJ41">
        <f>+AE41-AI41</f>
        <v>12458888</v>
      </c>
      <c r="AK41">
        <f>+W41-AJ41</f>
        <v>1557112</v>
      </c>
    </row>
    <row r="42" spans="2:37" x14ac:dyDescent="0.25">
      <c r="E42">
        <f>+P41</f>
        <v>1557112</v>
      </c>
      <c r="F42">
        <f>+E42*1000</f>
        <v>1557112000</v>
      </c>
    </row>
    <row r="43" spans="2:37" x14ac:dyDescent="0.25">
      <c r="F43">
        <f>+F42-F44</f>
        <v>1247791448</v>
      </c>
      <c r="I43">
        <v>10</v>
      </c>
      <c r="J43">
        <f>+K41</f>
        <v>1442</v>
      </c>
      <c r="K43">
        <f>(J43*10)+O43</f>
        <v>14422</v>
      </c>
      <c r="L43">
        <v>3</v>
      </c>
      <c r="M43">
        <f>+P41</f>
        <v>1557112</v>
      </c>
      <c r="N43">
        <v>0</v>
      </c>
      <c r="O43">
        <v>2</v>
      </c>
      <c r="P43">
        <f>+AK43</f>
        <v>309320552</v>
      </c>
      <c r="Q43">
        <f>(I43^L43)</f>
        <v>1000</v>
      </c>
      <c r="R43">
        <f>+M43</f>
        <v>1557112</v>
      </c>
      <c r="S43">
        <f>+R43*Q43</f>
        <v>1557112000</v>
      </c>
      <c r="U43">
        <f>+N43</f>
        <v>0</v>
      </c>
      <c r="V43">
        <f>+U43</f>
        <v>0</v>
      </c>
      <c r="W43">
        <f>+S43+U43</f>
        <v>1557112000</v>
      </c>
      <c r="Y43" s="25" t="s">
        <v>273</v>
      </c>
      <c r="Z43">
        <f>+I43*J43</f>
        <v>14420</v>
      </c>
      <c r="AB43">
        <f>+O43</f>
        <v>2</v>
      </c>
      <c r="AC43" t="s">
        <v>299</v>
      </c>
      <c r="AD43">
        <f>(Z43+AB43)^L43</f>
        <v>2999690679448</v>
      </c>
      <c r="AE43">
        <f>+AD43</f>
        <v>2999690679448</v>
      </c>
      <c r="AG43">
        <f>+I43^L43</f>
        <v>1000</v>
      </c>
      <c r="AH43">
        <f>+J43^L43</f>
        <v>2998442888</v>
      </c>
      <c r="AI43">
        <f>+AG43*AH43</f>
        <v>2998442888000</v>
      </c>
      <c r="AJ43">
        <f>+AE43-AI43</f>
        <v>1247791448</v>
      </c>
      <c r="AK43">
        <f>+W43-AJ43</f>
        <v>309320552</v>
      </c>
    </row>
    <row r="44" spans="2:37" x14ac:dyDescent="0.25">
      <c r="F44">
        <f>+P43</f>
        <v>309320552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1A8A-EF27-490A-8628-37A696DDB3DF}">
  <dimension ref="B2:W13"/>
  <sheetViews>
    <sheetView workbookViewId="0">
      <selection activeCell="P8" sqref="P8"/>
    </sheetView>
  </sheetViews>
  <sheetFormatPr defaultRowHeight="15" x14ac:dyDescent="0.25"/>
  <cols>
    <col min="2" max="2" width="3.5703125" customWidth="1"/>
    <col min="3" max="4" width="5.140625" customWidth="1"/>
    <col min="5" max="23" width="5.140625" style="25" customWidth="1"/>
    <col min="24" max="29" width="5.140625" customWidth="1"/>
  </cols>
  <sheetData>
    <row r="2" spans="2:23" x14ac:dyDescent="0.25">
      <c r="C2" s="25">
        <v>0</v>
      </c>
      <c r="D2" s="25">
        <f t="shared" ref="D2:W2" si="0">1+C2</f>
        <v>1</v>
      </c>
      <c r="E2" s="25">
        <f t="shared" si="0"/>
        <v>2</v>
      </c>
      <c r="F2" s="25">
        <f t="shared" si="0"/>
        <v>3</v>
      </c>
      <c r="G2" s="25">
        <f t="shared" si="0"/>
        <v>4</v>
      </c>
      <c r="H2" s="25">
        <f t="shared" si="0"/>
        <v>5</v>
      </c>
      <c r="I2" s="25">
        <f t="shared" si="0"/>
        <v>6</v>
      </c>
      <c r="J2" s="25">
        <f t="shared" si="0"/>
        <v>7</v>
      </c>
      <c r="K2" s="25">
        <f t="shared" si="0"/>
        <v>8</v>
      </c>
      <c r="L2" s="25">
        <f t="shared" si="0"/>
        <v>9</v>
      </c>
      <c r="M2" s="25">
        <f t="shared" si="0"/>
        <v>10</v>
      </c>
      <c r="N2" s="25">
        <f t="shared" si="0"/>
        <v>11</v>
      </c>
      <c r="O2" s="25">
        <f t="shared" si="0"/>
        <v>12</v>
      </c>
      <c r="P2" s="25">
        <f t="shared" si="0"/>
        <v>13</v>
      </c>
      <c r="Q2" s="25">
        <f t="shared" si="0"/>
        <v>14</v>
      </c>
      <c r="R2" s="25">
        <f t="shared" si="0"/>
        <v>15</v>
      </c>
      <c r="S2" s="25">
        <f t="shared" si="0"/>
        <v>16</v>
      </c>
      <c r="T2" s="25">
        <f t="shared" si="0"/>
        <v>17</v>
      </c>
      <c r="U2" s="25">
        <f t="shared" si="0"/>
        <v>18</v>
      </c>
      <c r="V2" s="25">
        <f t="shared" si="0"/>
        <v>19</v>
      </c>
      <c r="W2" s="25">
        <f t="shared" si="0"/>
        <v>20</v>
      </c>
    </row>
    <row r="3" spans="2:23" x14ac:dyDescent="0.25">
      <c r="B3">
        <v>0</v>
      </c>
      <c r="C3" s="25"/>
      <c r="D3" s="25"/>
      <c r="M3" s="25">
        <v>1</v>
      </c>
    </row>
    <row r="4" spans="2:23" x14ac:dyDescent="0.25">
      <c r="B4">
        <v>1</v>
      </c>
      <c r="C4" s="25"/>
      <c r="D4" s="25"/>
      <c r="L4" s="25">
        <v>1</v>
      </c>
      <c r="M4" s="35"/>
      <c r="N4" s="25">
        <v>1</v>
      </c>
    </row>
    <row r="5" spans="2:23" x14ac:dyDescent="0.25">
      <c r="B5">
        <v>2</v>
      </c>
      <c r="C5" s="25"/>
      <c r="D5" s="25"/>
      <c r="K5" s="25">
        <v>1</v>
      </c>
      <c r="L5" s="35"/>
      <c r="M5" s="25">
        <v>2</v>
      </c>
      <c r="N5" s="35"/>
      <c r="O5" s="25">
        <v>1</v>
      </c>
    </row>
    <row r="6" spans="2:23" x14ac:dyDescent="0.25">
      <c r="B6">
        <v>3</v>
      </c>
      <c r="C6" s="25"/>
      <c r="D6" s="25"/>
      <c r="J6" s="25">
        <v>1</v>
      </c>
      <c r="K6" s="35"/>
      <c r="L6" s="25">
        <v>3</v>
      </c>
      <c r="M6" s="35"/>
      <c r="N6" s="25">
        <v>3</v>
      </c>
      <c r="O6" s="35"/>
      <c r="P6" s="25">
        <v>1</v>
      </c>
    </row>
    <row r="7" spans="2:23" x14ac:dyDescent="0.25">
      <c r="B7">
        <v>4</v>
      </c>
      <c r="C7" s="25"/>
      <c r="D7" s="25"/>
      <c r="I7" s="25">
        <v>1</v>
      </c>
      <c r="J7" s="35"/>
      <c r="K7" s="25">
        <v>4</v>
      </c>
      <c r="L7" s="35"/>
      <c r="M7" s="25">
        <v>6</v>
      </c>
      <c r="N7" s="35"/>
      <c r="O7" s="25">
        <v>4</v>
      </c>
      <c r="P7" s="35"/>
      <c r="Q7" s="25">
        <v>1</v>
      </c>
    </row>
    <row r="8" spans="2:23" x14ac:dyDescent="0.25">
      <c r="B8">
        <v>5</v>
      </c>
      <c r="C8" s="25"/>
      <c r="D8" s="25"/>
      <c r="H8" s="25">
        <v>1</v>
      </c>
      <c r="I8" s="35"/>
      <c r="J8" s="25">
        <v>5</v>
      </c>
      <c r="K8" s="35"/>
      <c r="L8" s="25">
        <v>10</v>
      </c>
      <c r="M8" s="35"/>
      <c r="N8" s="25">
        <v>10</v>
      </c>
      <c r="O8" s="35"/>
      <c r="P8" s="25">
        <v>5</v>
      </c>
      <c r="Q8" s="35"/>
      <c r="R8" s="25">
        <v>1</v>
      </c>
    </row>
    <row r="9" spans="2:23" x14ac:dyDescent="0.25">
      <c r="B9">
        <v>6</v>
      </c>
      <c r="C9" s="25"/>
      <c r="D9" s="25"/>
      <c r="G9" s="25">
        <v>1</v>
      </c>
      <c r="H9" s="35"/>
      <c r="I9" s="25">
        <v>6</v>
      </c>
      <c r="J9" s="35"/>
      <c r="K9" s="25">
        <v>15</v>
      </c>
      <c r="L9" s="35"/>
      <c r="M9" s="25">
        <v>20</v>
      </c>
      <c r="N9" s="35"/>
      <c r="O9" s="25">
        <v>15</v>
      </c>
      <c r="P9" s="35"/>
      <c r="Q9" s="25">
        <v>6</v>
      </c>
      <c r="R9" s="35"/>
      <c r="S9" s="25">
        <v>1</v>
      </c>
    </row>
    <row r="10" spans="2:23" x14ac:dyDescent="0.25">
      <c r="B10">
        <v>7</v>
      </c>
      <c r="C10" s="25"/>
      <c r="D10" s="25"/>
      <c r="F10" s="25">
        <v>1</v>
      </c>
      <c r="G10" s="35"/>
      <c r="H10" s="25">
        <v>7</v>
      </c>
      <c r="I10" s="35"/>
      <c r="J10" s="25">
        <v>21</v>
      </c>
      <c r="K10" s="35"/>
      <c r="L10" s="25">
        <v>35</v>
      </c>
      <c r="M10" s="35"/>
      <c r="N10" s="25">
        <v>35</v>
      </c>
      <c r="O10" s="35"/>
      <c r="P10" s="25">
        <v>21</v>
      </c>
      <c r="Q10" s="35"/>
      <c r="R10" s="25">
        <v>7</v>
      </c>
      <c r="S10" s="35"/>
      <c r="T10" s="25">
        <v>1</v>
      </c>
    </row>
    <row r="11" spans="2:23" x14ac:dyDescent="0.25">
      <c r="B11">
        <v>8</v>
      </c>
      <c r="C11" s="25"/>
      <c r="D11" s="25"/>
      <c r="E11" s="25">
        <v>1</v>
      </c>
      <c r="F11" s="35"/>
      <c r="G11" s="25">
        <v>8</v>
      </c>
      <c r="H11" s="35"/>
      <c r="I11" s="25">
        <v>28</v>
      </c>
      <c r="J11" s="35"/>
      <c r="K11" s="25">
        <v>56</v>
      </c>
      <c r="L11" s="35"/>
      <c r="M11" s="25">
        <v>70</v>
      </c>
      <c r="N11" s="35"/>
      <c r="O11" s="25">
        <v>56</v>
      </c>
      <c r="P11" s="35"/>
      <c r="Q11" s="25">
        <v>28</v>
      </c>
      <c r="R11" s="35"/>
      <c r="S11" s="25">
        <v>8</v>
      </c>
      <c r="T11" s="35"/>
      <c r="U11" s="25">
        <v>1</v>
      </c>
    </row>
    <row r="12" spans="2:23" x14ac:dyDescent="0.25">
      <c r="B12">
        <v>9</v>
      </c>
      <c r="C12" s="25"/>
      <c r="D12" s="25">
        <v>1</v>
      </c>
      <c r="E12" s="35"/>
      <c r="F12" s="25">
        <v>9</v>
      </c>
      <c r="G12" s="35"/>
      <c r="H12" s="25">
        <v>36</v>
      </c>
      <c r="I12" s="35"/>
      <c r="J12" s="25">
        <v>84</v>
      </c>
      <c r="K12" s="35"/>
      <c r="L12" s="25">
        <v>126</v>
      </c>
      <c r="M12" s="35"/>
      <c r="N12" s="25">
        <v>126</v>
      </c>
      <c r="O12" s="35"/>
      <c r="P12" s="25">
        <v>84</v>
      </c>
      <c r="Q12" s="35"/>
      <c r="R12" s="25">
        <v>36</v>
      </c>
      <c r="S12" s="35"/>
      <c r="T12" s="25">
        <v>9</v>
      </c>
      <c r="U12" s="35"/>
      <c r="V12" s="25">
        <v>1</v>
      </c>
    </row>
    <row r="13" spans="2:23" x14ac:dyDescent="0.25">
      <c r="B13">
        <v>10</v>
      </c>
      <c r="C13" s="25">
        <v>1</v>
      </c>
      <c r="D13" s="35"/>
      <c r="E13" s="25">
        <v>10</v>
      </c>
      <c r="F13" s="35"/>
      <c r="G13" s="25">
        <v>45</v>
      </c>
      <c r="H13" s="35"/>
      <c r="I13" s="25">
        <v>120</v>
      </c>
      <c r="J13" s="35"/>
      <c r="K13" s="25">
        <v>200</v>
      </c>
      <c r="L13" s="35"/>
      <c r="M13" s="25">
        <v>252</v>
      </c>
      <c r="N13" s="35"/>
      <c r="O13" s="25">
        <v>200</v>
      </c>
      <c r="P13" s="35"/>
      <c r="Q13" s="25">
        <v>120</v>
      </c>
      <c r="R13" s="35"/>
      <c r="S13" s="25">
        <v>45</v>
      </c>
      <c r="T13" s="35"/>
      <c r="U13" s="25">
        <v>10</v>
      </c>
      <c r="V13" s="35"/>
      <c r="W13" s="25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7C90-3C75-4474-B2AE-A4E8E18FDD62}">
  <dimension ref="A2:Z61"/>
  <sheetViews>
    <sheetView workbookViewId="0">
      <selection activeCell="G10" sqref="G10"/>
    </sheetView>
  </sheetViews>
  <sheetFormatPr defaultRowHeight="15" x14ac:dyDescent="0.25"/>
  <cols>
    <col min="2" max="2" width="14.42578125" customWidth="1"/>
    <col min="4" max="4" width="14.28515625" customWidth="1"/>
    <col min="13" max="13" width="10" bestFit="1" customWidth="1"/>
    <col min="14" max="14" width="13.140625" style="7" bestFit="1" customWidth="1"/>
    <col min="15" max="15" width="13.140625" bestFit="1" customWidth="1"/>
    <col min="16" max="16" width="22.85546875" customWidth="1"/>
    <col min="17" max="17" width="18.5703125" style="7" customWidth="1"/>
    <col min="18" max="18" width="20.85546875" customWidth="1"/>
    <col min="19" max="19" width="20" style="7" customWidth="1"/>
    <col min="20" max="20" width="18.7109375" style="7" customWidth="1"/>
    <col min="21" max="21" width="20" style="7" customWidth="1"/>
    <col min="22" max="22" width="18.28515625" style="7" bestFit="1" customWidth="1"/>
    <col min="23" max="23" width="19.28515625" style="7" bestFit="1" customWidth="1"/>
  </cols>
  <sheetData>
    <row r="2" spans="3:26" x14ac:dyDescent="0.25">
      <c r="C2" t="s">
        <v>16</v>
      </c>
      <c r="D2" s="1" t="s">
        <v>17</v>
      </c>
    </row>
    <row r="3" spans="3:26" x14ac:dyDescent="0.25">
      <c r="D3" s="1"/>
      <c r="E3">
        <v>1</v>
      </c>
      <c r="F3">
        <f t="shared" ref="F3:H3" si="0">+E3+1</f>
        <v>2</v>
      </c>
      <c r="G3">
        <f t="shared" si="0"/>
        <v>3</v>
      </c>
      <c r="H3">
        <f t="shared" si="0"/>
        <v>4</v>
      </c>
      <c r="I3">
        <f>+H3+1</f>
        <v>5</v>
      </c>
      <c r="J3">
        <f t="shared" ref="J3:W3" si="1">+I3+1</f>
        <v>6</v>
      </c>
      <c r="K3">
        <f t="shared" si="1"/>
        <v>7</v>
      </c>
      <c r="L3">
        <f t="shared" si="1"/>
        <v>8</v>
      </c>
      <c r="M3">
        <f t="shared" si="1"/>
        <v>9</v>
      </c>
      <c r="N3" s="7">
        <f t="shared" si="1"/>
        <v>10</v>
      </c>
      <c r="O3">
        <f t="shared" si="1"/>
        <v>11</v>
      </c>
      <c r="P3">
        <f t="shared" si="1"/>
        <v>12</v>
      </c>
      <c r="Q3" s="7">
        <f t="shared" si="1"/>
        <v>13</v>
      </c>
      <c r="R3">
        <f t="shared" si="1"/>
        <v>14</v>
      </c>
      <c r="S3" s="7">
        <f t="shared" si="1"/>
        <v>15</v>
      </c>
      <c r="T3" s="7">
        <f t="shared" si="1"/>
        <v>16</v>
      </c>
      <c r="U3" s="7">
        <f t="shared" si="1"/>
        <v>17</v>
      </c>
      <c r="V3" s="7">
        <f t="shared" si="1"/>
        <v>18</v>
      </c>
      <c r="W3" s="7">
        <f t="shared" si="1"/>
        <v>19</v>
      </c>
    </row>
    <row r="4" spans="3:26" x14ac:dyDescent="0.25">
      <c r="D4" s="1"/>
      <c r="E4">
        <v>1</v>
      </c>
      <c r="F4">
        <v>2</v>
      </c>
      <c r="G4">
        <v>8</v>
      </c>
      <c r="H4">
        <v>3</v>
      </c>
      <c r="I4">
        <v>3</v>
      </c>
      <c r="J4">
        <v>6</v>
      </c>
      <c r="K4">
        <v>1</v>
      </c>
      <c r="L4">
        <v>4</v>
      </c>
      <c r="M4">
        <v>0</v>
      </c>
      <c r="N4" s="7">
        <v>5</v>
      </c>
      <c r="O4">
        <v>0</v>
      </c>
      <c r="P4">
        <v>0</v>
      </c>
      <c r="Q4" s="7">
        <v>5</v>
      </c>
      <c r="R4">
        <v>9</v>
      </c>
      <c r="S4" s="7">
        <v>1</v>
      </c>
      <c r="T4" s="7">
        <v>6</v>
      </c>
      <c r="U4" s="7">
        <v>0</v>
      </c>
      <c r="V4" s="7">
        <v>5</v>
      </c>
      <c r="W4" s="7">
        <v>8</v>
      </c>
    </row>
    <row r="5" spans="3:26" x14ac:dyDescent="0.25">
      <c r="D5" s="1"/>
    </row>
    <row r="6" spans="3:26" x14ac:dyDescent="0.25">
      <c r="F6" s="5">
        <v>3</v>
      </c>
      <c r="G6" s="5">
        <v>5</v>
      </c>
      <c r="H6" s="5">
        <v>1</v>
      </c>
      <c r="I6" s="5">
        <v>2</v>
      </c>
      <c r="J6" s="5">
        <v>8</v>
      </c>
      <c r="K6" s="5">
        <v>3</v>
      </c>
      <c r="L6" s="5">
        <v>3</v>
      </c>
      <c r="M6" s="5">
        <v>6</v>
      </c>
      <c r="N6" s="8">
        <v>1</v>
      </c>
      <c r="O6" s="5">
        <v>4</v>
      </c>
      <c r="P6" s="5">
        <v>0</v>
      </c>
      <c r="Q6" s="8">
        <v>5</v>
      </c>
      <c r="R6" s="5">
        <v>0</v>
      </c>
      <c r="S6" s="8">
        <v>0</v>
      </c>
      <c r="T6" s="8">
        <v>5</v>
      </c>
      <c r="U6" s="8">
        <v>9</v>
      </c>
      <c r="V6" s="8"/>
      <c r="W6" s="8"/>
      <c r="X6" s="5"/>
      <c r="Y6" s="5"/>
      <c r="Z6" s="5"/>
    </row>
    <row r="7" spans="3:26" x14ac:dyDescent="0.25">
      <c r="E7">
        <v>1</v>
      </c>
      <c r="F7">
        <v>2</v>
      </c>
      <c r="G7">
        <v>3</v>
      </c>
      <c r="H7">
        <v>4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  <c r="N7" s="9" t="s">
        <v>13</v>
      </c>
      <c r="O7" s="4" t="s">
        <v>13</v>
      </c>
      <c r="P7" s="4" t="s">
        <v>13</v>
      </c>
      <c r="Q7" s="9" t="s">
        <v>13</v>
      </c>
      <c r="R7" s="4" t="s">
        <v>13</v>
      </c>
      <c r="S7" s="9" t="s">
        <v>13</v>
      </c>
      <c r="T7" s="9" t="s">
        <v>13</v>
      </c>
      <c r="U7" s="9" t="s">
        <v>13</v>
      </c>
    </row>
    <row r="10" spans="3:26" x14ac:dyDescent="0.25">
      <c r="F10">
        <v>12</v>
      </c>
    </row>
    <row r="11" spans="3:26" ht="15.75" thickBot="1" x14ac:dyDescent="0.3">
      <c r="F11">
        <v>9</v>
      </c>
    </row>
    <row r="12" spans="3:26" x14ac:dyDescent="0.25">
      <c r="F12" s="2">
        <f>+F10-F11</f>
        <v>3</v>
      </c>
    </row>
    <row r="13" spans="3:26" x14ac:dyDescent="0.25">
      <c r="D13" t="s">
        <v>12</v>
      </c>
      <c r="G13" s="1" t="s">
        <v>11</v>
      </c>
      <c r="H13">
        <v>334</v>
      </c>
    </row>
    <row r="14" spans="3:26" ht="15.75" thickBot="1" x14ac:dyDescent="0.3">
      <c r="G14">
        <v>65</v>
      </c>
      <c r="H14">
        <f>+G6*G14</f>
        <v>325</v>
      </c>
    </row>
    <row r="15" spans="3:26" x14ac:dyDescent="0.25">
      <c r="H15" s="2">
        <f>+H13-H14</f>
        <v>9</v>
      </c>
    </row>
    <row r="17" spans="1:13" x14ac:dyDescent="0.25">
      <c r="H17" t="s">
        <v>14</v>
      </c>
      <c r="I17">
        <v>900</v>
      </c>
    </row>
    <row r="18" spans="1:13" ht="15.75" thickBot="1" x14ac:dyDescent="0.3">
      <c r="G18" t="s">
        <v>15</v>
      </c>
      <c r="H18">
        <v>701</v>
      </c>
      <c r="I18">
        <v>701</v>
      </c>
    </row>
    <row r="19" spans="1:13" x14ac:dyDescent="0.25">
      <c r="I19" s="2">
        <f>+I17-I18</f>
        <v>199</v>
      </c>
    </row>
    <row r="20" spans="1:13" x14ac:dyDescent="0.25">
      <c r="C20" t="s">
        <v>18</v>
      </c>
      <c r="D20">
        <f>351*2</f>
        <v>702</v>
      </c>
      <c r="H20" t="s">
        <v>19</v>
      </c>
      <c r="J20">
        <v>19900</v>
      </c>
    </row>
    <row r="21" spans="1:13" ht="15.75" thickBot="1" x14ac:dyDescent="0.3">
      <c r="I21">
        <v>7022</v>
      </c>
      <c r="J21">
        <f>+I21*2</f>
        <v>14044</v>
      </c>
    </row>
    <row r="22" spans="1:13" x14ac:dyDescent="0.25">
      <c r="C22" t="s">
        <v>20</v>
      </c>
      <c r="D22">
        <f>3512*2</f>
        <v>7024</v>
      </c>
      <c r="J22" s="2">
        <f>+J20-J21</f>
        <v>5856</v>
      </c>
    </row>
    <row r="23" spans="1:13" x14ac:dyDescent="0.25">
      <c r="J23" t="s">
        <v>21</v>
      </c>
    </row>
    <row r="24" spans="1:13" x14ac:dyDescent="0.25">
      <c r="J24">
        <v>70248</v>
      </c>
      <c r="K24">
        <v>585600</v>
      </c>
    </row>
    <row r="25" spans="1:13" ht="15.75" thickBot="1" x14ac:dyDescent="0.3">
      <c r="K25">
        <f>+J24*8</f>
        <v>561984</v>
      </c>
    </row>
    <row r="26" spans="1:13" x14ac:dyDescent="0.25">
      <c r="K26" s="2">
        <f>+K24-K25</f>
        <v>23616</v>
      </c>
    </row>
    <row r="27" spans="1:13" x14ac:dyDescent="0.25">
      <c r="A27" t="s">
        <v>22</v>
      </c>
      <c r="B27">
        <v>35128</v>
      </c>
      <c r="C27">
        <v>2</v>
      </c>
      <c r="D27">
        <f>+B27*C27</f>
        <v>70256</v>
      </c>
      <c r="K27" t="s">
        <v>23</v>
      </c>
      <c r="L27">
        <f>+K26*100</f>
        <v>2361600</v>
      </c>
    </row>
    <row r="28" spans="1:13" ht="15.75" thickBot="1" x14ac:dyDescent="0.3">
      <c r="J28">
        <v>70256</v>
      </c>
      <c r="K28">
        <v>3</v>
      </c>
      <c r="L28">
        <f>((J28*10)+K28)*K28</f>
        <v>2107689</v>
      </c>
    </row>
    <row r="29" spans="1:13" x14ac:dyDescent="0.25">
      <c r="L29" s="2">
        <f>+L27-L28</f>
        <v>253911</v>
      </c>
    </row>
    <row r="30" spans="1:13" x14ac:dyDescent="0.25">
      <c r="A30" t="s">
        <v>24</v>
      </c>
      <c r="B30">
        <v>351283</v>
      </c>
      <c r="C30">
        <v>2</v>
      </c>
      <c r="D30">
        <f>+B30*C30</f>
        <v>702566</v>
      </c>
      <c r="F30" t="s">
        <v>25</v>
      </c>
      <c r="M30">
        <f>+L29*100</f>
        <v>25391100</v>
      </c>
    </row>
    <row r="31" spans="1:13" ht="15.75" thickBot="1" x14ac:dyDescent="0.3">
      <c r="K31">
        <f>+D30</f>
        <v>702566</v>
      </c>
      <c r="L31">
        <v>3</v>
      </c>
      <c r="M31">
        <f>((K31*10)+L31)*L31</f>
        <v>21076989</v>
      </c>
    </row>
    <row r="32" spans="1:13" x14ac:dyDescent="0.25">
      <c r="M32" s="2">
        <f>+M30-M31</f>
        <v>4314111</v>
      </c>
    </row>
    <row r="33" spans="1:19" x14ac:dyDescent="0.25">
      <c r="A33" t="s">
        <v>26</v>
      </c>
      <c r="B33">
        <v>3512833</v>
      </c>
      <c r="C33">
        <v>2</v>
      </c>
      <c r="D33">
        <f>+B33*C33</f>
        <v>7025666</v>
      </c>
      <c r="F33" t="s">
        <v>27</v>
      </c>
      <c r="N33" s="7">
        <f>+M32*100</f>
        <v>431411100</v>
      </c>
    </row>
    <row r="34" spans="1:19" ht="15.75" thickBot="1" x14ac:dyDescent="0.3">
      <c r="L34">
        <f>+D33</f>
        <v>7025666</v>
      </c>
      <c r="M34">
        <v>6</v>
      </c>
      <c r="N34" s="7">
        <f>((L34*10)+M34)*M34</f>
        <v>421539996</v>
      </c>
    </row>
    <row r="35" spans="1:19" x14ac:dyDescent="0.25">
      <c r="N35" s="10">
        <f>+N33-N34</f>
        <v>9871104</v>
      </c>
    </row>
    <row r="36" spans="1:19" x14ac:dyDescent="0.25">
      <c r="B36">
        <f>+B33*10+M34</f>
        <v>35128336</v>
      </c>
      <c r="C36">
        <v>2</v>
      </c>
      <c r="D36">
        <f>+B36*C36</f>
        <v>70256672</v>
      </c>
      <c r="O36">
        <f>+N35*100</f>
        <v>987110400</v>
      </c>
    </row>
    <row r="37" spans="1:19" ht="15.75" thickBot="1" x14ac:dyDescent="0.3">
      <c r="M37">
        <f>+D36</f>
        <v>70256672</v>
      </c>
      <c r="N37" s="7">
        <v>1</v>
      </c>
      <c r="O37">
        <f>((M37*10)+N37)*N37</f>
        <v>702566721</v>
      </c>
    </row>
    <row r="38" spans="1:19" x14ac:dyDescent="0.25">
      <c r="O38" s="2">
        <f>+O36-O37</f>
        <v>284543679</v>
      </c>
    </row>
    <row r="39" spans="1:19" x14ac:dyDescent="0.25">
      <c r="B39">
        <f>+B36*10+N37</f>
        <v>351283361</v>
      </c>
      <c r="C39">
        <v>2</v>
      </c>
      <c r="D39">
        <f>+B39*C39</f>
        <v>702566722</v>
      </c>
      <c r="P39">
        <f>+O38*100</f>
        <v>28454367900</v>
      </c>
    </row>
    <row r="40" spans="1:19" ht="15.75" thickBot="1" x14ac:dyDescent="0.3">
      <c r="N40" s="7">
        <f>+D39</f>
        <v>702566722</v>
      </c>
      <c r="O40">
        <v>4</v>
      </c>
      <c r="P40">
        <f>((N40*10)+O40)*O40</f>
        <v>28102668896</v>
      </c>
    </row>
    <row r="41" spans="1:19" x14ac:dyDescent="0.25">
      <c r="P41" s="2">
        <f>+P39-P40</f>
        <v>351699004</v>
      </c>
    </row>
    <row r="42" spans="1:19" x14ac:dyDescent="0.25">
      <c r="B42">
        <f>+B39*10+O40</f>
        <v>3512833614</v>
      </c>
      <c r="C42">
        <v>2</v>
      </c>
      <c r="D42">
        <f>+B42*C42</f>
        <v>7025667228</v>
      </c>
      <c r="Q42" s="7">
        <f>+P41*100</f>
        <v>35169900400</v>
      </c>
    </row>
    <row r="43" spans="1:19" ht="15.75" thickBot="1" x14ac:dyDescent="0.3">
      <c r="O43">
        <f>+D42</f>
        <v>7025667228</v>
      </c>
      <c r="P43">
        <v>0</v>
      </c>
      <c r="Q43" s="7">
        <f>((O43*10)+P43)*P43</f>
        <v>0</v>
      </c>
    </row>
    <row r="44" spans="1:19" x14ac:dyDescent="0.25">
      <c r="P44" s="6"/>
      <c r="Q44" s="10">
        <f>+Q42</f>
        <v>35169900400</v>
      </c>
    </row>
    <row r="45" spans="1:19" x14ac:dyDescent="0.25">
      <c r="B45">
        <f>+B42*10</f>
        <v>35128336140</v>
      </c>
      <c r="C45">
        <v>2</v>
      </c>
      <c r="D45">
        <f>+B45*C45</f>
        <v>70256672280</v>
      </c>
      <c r="R45" s="7">
        <f>+Q44*100</f>
        <v>3516990040000</v>
      </c>
    </row>
    <row r="46" spans="1:19" ht="15.75" thickBot="1" x14ac:dyDescent="0.3">
      <c r="P46">
        <f>+D45</f>
        <v>70256672280</v>
      </c>
      <c r="Q46" s="7">
        <v>5</v>
      </c>
      <c r="R46" s="7">
        <f>((P46*10)+Q46)*Q46</f>
        <v>3512833614025</v>
      </c>
    </row>
    <row r="47" spans="1:19" x14ac:dyDescent="0.25">
      <c r="R47" s="2">
        <f>+R45-R46</f>
        <v>4156425975</v>
      </c>
    </row>
    <row r="48" spans="1:19" x14ac:dyDescent="0.25">
      <c r="S48" s="7">
        <f>+R47*100</f>
        <v>415642597500</v>
      </c>
    </row>
    <row r="49" spans="15:23" ht="15.75" thickBot="1" x14ac:dyDescent="0.3">
      <c r="O49" s="7">
        <f>+B45*10+Q46</f>
        <v>351283361405</v>
      </c>
      <c r="P49">
        <v>2</v>
      </c>
      <c r="Q49" s="7">
        <f>+P49*O49</f>
        <v>702566722810</v>
      </c>
      <c r="R49">
        <v>0</v>
      </c>
      <c r="S49" s="7">
        <f>((Q49*10)+R49)*R49</f>
        <v>0</v>
      </c>
    </row>
    <row r="50" spans="15:23" x14ac:dyDescent="0.25">
      <c r="S50" s="10">
        <f>+S48-S49</f>
        <v>415642597500</v>
      </c>
    </row>
    <row r="51" spans="15:23" x14ac:dyDescent="0.25">
      <c r="T51" s="7">
        <f>+S50*100</f>
        <v>41564259750000</v>
      </c>
    </row>
    <row r="52" spans="15:23" ht="15.75" thickBot="1" x14ac:dyDescent="0.3">
      <c r="P52" s="7">
        <f>+O49*10+R49</f>
        <v>3512833614050</v>
      </c>
      <c r="Q52" s="7">
        <v>2</v>
      </c>
      <c r="R52" s="7">
        <f>+Q52*P52</f>
        <v>7025667228100</v>
      </c>
      <c r="S52" s="7">
        <v>0</v>
      </c>
      <c r="T52" s="7">
        <f>((R52*10)+S52)*S52</f>
        <v>0</v>
      </c>
    </row>
    <row r="53" spans="15:23" x14ac:dyDescent="0.25">
      <c r="T53" s="10">
        <f>+T51-T52</f>
        <v>41564259750000</v>
      </c>
    </row>
    <row r="54" spans="15:23" x14ac:dyDescent="0.25">
      <c r="U54" s="7">
        <f>+T53*100</f>
        <v>4156425975000000</v>
      </c>
    </row>
    <row r="55" spans="15:23" ht="15.75" thickBot="1" x14ac:dyDescent="0.3">
      <c r="Q55" s="7">
        <f>+P52*10+S52</f>
        <v>35128336140500</v>
      </c>
      <c r="R55">
        <v>2</v>
      </c>
      <c r="S55" s="7">
        <f>+R55*Q55</f>
        <v>70256672281000</v>
      </c>
      <c r="T55" s="7">
        <v>5</v>
      </c>
      <c r="U55" s="7">
        <f>((S55*10)+T55)*T55</f>
        <v>3512833614050025</v>
      </c>
    </row>
    <row r="56" spans="15:23" x14ac:dyDescent="0.25">
      <c r="U56" s="10">
        <f>+U54-U55</f>
        <v>643592360949975</v>
      </c>
    </row>
    <row r="57" spans="15:23" x14ac:dyDescent="0.25">
      <c r="V57" s="7">
        <f>+U56*100</f>
        <v>6.4359236094997504E+16</v>
      </c>
    </row>
    <row r="58" spans="15:23" ht="15.75" thickBot="1" x14ac:dyDescent="0.3">
      <c r="R58" s="7">
        <f>+Q55*10+T55</f>
        <v>351283361405005</v>
      </c>
      <c r="S58">
        <v>2</v>
      </c>
      <c r="T58" s="7">
        <f>+S58*R58</f>
        <v>702566722810010</v>
      </c>
      <c r="U58" s="7">
        <v>9</v>
      </c>
      <c r="V58" s="7">
        <f>((T58*10)+U58)*U58</f>
        <v>6.3231005052900984E+16</v>
      </c>
    </row>
    <row r="59" spans="15:23" x14ac:dyDescent="0.25">
      <c r="V59" s="10">
        <f>+V57-V58</f>
        <v>1128231042096520</v>
      </c>
    </row>
    <row r="60" spans="15:23" x14ac:dyDescent="0.25">
      <c r="W60" s="7">
        <f>+V59*100</f>
        <v>1.12823104209652E+17</v>
      </c>
    </row>
    <row r="61" spans="15:23" x14ac:dyDescent="0.25">
      <c r="R61" s="7">
        <v>3512833614050050</v>
      </c>
      <c r="S61" s="7">
        <v>3512833614050050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C72B-2958-4750-AC3C-CF67E2D60BBC}">
  <dimension ref="A1:I23"/>
  <sheetViews>
    <sheetView workbookViewId="0">
      <selection activeCell="B23" sqref="B23"/>
    </sheetView>
  </sheetViews>
  <sheetFormatPr defaultRowHeight="15" x14ac:dyDescent="0.25"/>
  <sheetData>
    <row r="1" spans="1:7" x14ac:dyDescent="0.25">
      <c r="B1">
        <v>200</v>
      </c>
      <c r="D1" t="s">
        <v>16</v>
      </c>
      <c r="E1">
        <v>1</v>
      </c>
    </row>
    <row r="2" spans="1:7" x14ac:dyDescent="0.25">
      <c r="C2">
        <v>1</v>
      </c>
      <c r="D2">
        <v>4</v>
      </c>
      <c r="E2">
        <v>1</v>
      </c>
      <c r="F2">
        <v>4</v>
      </c>
      <c r="G2">
        <v>2</v>
      </c>
    </row>
    <row r="3" spans="1:7" x14ac:dyDescent="0.25">
      <c r="C3">
        <v>2</v>
      </c>
      <c r="D3">
        <v>0</v>
      </c>
      <c r="E3">
        <v>0</v>
      </c>
    </row>
    <row r="5" spans="1:7" x14ac:dyDescent="0.25">
      <c r="B5">
        <v>1</v>
      </c>
    </row>
    <row r="7" spans="1:7" x14ac:dyDescent="0.25">
      <c r="C7">
        <v>1</v>
      </c>
    </row>
    <row r="8" spans="1:7" x14ac:dyDescent="0.25">
      <c r="A8" t="s">
        <v>28</v>
      </c>
      <c r="B8">
        <v>2</v>
      </c>
      <c r="C8">
        <v>1</v>
      </c>
      <c r="D8">
        <v>0</v>
      </c>
      <c r="E8">
        <v>0</v>
      </c>
    </row>
    <row r="10" spans="1:7" x14ac:dyDescent="0.25">
      <c r="B10">
        <v>24</v>
      </c>
      <c r="C10">
        <v>1</v>
      </c>
      <c r="D10">
        <v>0</v>
      </c>
      <c r="E10">
        <v>0</v>
      </c>
    </row>
    <row r="11" spans="1:7" x14ac:dyDescent="0.25">
      <c r="D11">
        <v>9</v>
      </c>
      <c r="E11">
        <v>6</v>
      </c>
    </row>
    <row r="13" spans="1:7" x14ac:dyDescent="0.25">
      <c r="A13" t="s">
        <v>29</v>
      </c>
      <c r="C13">
        <v>28</v>
      </c>
      <c r="E13">
        <v>4</v>
      </c>
      <c r="F13">
        <v>0</v>
      </c>
      <c r="G13">
        <v>0</v>
      </c>
    </row>
    <row r="15" spans="1:7" x14ac:dyDescent="0.25">
      <c r="C15">
        <v>281</v>
      </c>
      <c r="E15">
        <v>4</v>
      </c>
      <c r="F15">
        <v>0</v>
      </c>
      <c r="G15">
        <v>0</v>
      </c>
    </row>
    <row r="17" spans="2:9" x14ac:dyDescent="0.25">
      <c r="E17">
        <v>2</v>
      </c>
      <c r="F17">
        <v>8</v>
      </c>
      <c r="G17">
        <v>1</v>
      </c>
    </row>
    <row r="19" spans="2:9" x14ac:dyDescent="0.25">
      <c r="E19">
        <v>1</v>
      </c>
      <c r="F19">
        <v>1</v>
      </c>
      <c r="G19">
        <v>9</v>
      </c>
      <c r="H19">
        <v>0</v>
      </c>
      <c r="I19">
        <v>0</v>
      </c>
    </row>
    <row r="21" spans="2:9" x14ac:dyDescent="0.25">
      <c r="B21">
        <v>2814</v>
      </c>
      <c r="C21">
        <v>4</v>
      </c>
      <c r="D21">
        <f>(+B21*10+C21)*C21</f>
        <v>112576</v>
      </c>
      <c r="E21">
        <v>1</v>
      </c>
      <c r="F21">
        <v>1</v>
      </c>
      <c r="G21">
        <v>2</v>
      </c>
      <c r="H21">
        <v>5</v>
      </c>
      <c r="I21">
        <v>6</v>
      </c>
    </row>
    <row r="23" spans="2:9" x14ac:dyDescent="0.25">
      <c r="G23">
        <v>6</v>
      </c>
      <c r="H23">
        <v>4</v>
      </c>
      <c r="I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BFA0-6D39-4150-8966-0CF7E874207C}">
  <dimension ref="A3:G9"/>
  <sheetViews>
    <sheetView workbookViewId="0">
      <selection activeCell="D3" sqref="D3"/>
    </sheetView>
  </sheetViews>
  <sheetFormatPr defaultRowHeight="15" x14ac:dyDescent="0.25"/>
  <sheetData>
    <row r="3" spans="1:7" x14ac:dyDescent="0.25">
      <c r="E3">
        <v>4</v>
      </c>
      <c r="F3">
        <v>5</v>
      </c>
    </row>
    <row r="4" spans="1:7" x14ac:dyDescent="0.25">
      <c r="D4">
        <v>2</v>
      </c>
      <c r="E4">
        <v>0</v>
      </c>
      <c r="F4">
        <v>2</v>
      </c>
      <c r="G4">
        <v>5</v>
      </c>
    </row>
    <row r="5" spans="1:7" x14ac:dyDescent="0.25">
      <c r="D5" t="s">
        <v>31</v>
      </c>
      <c r="F5" t="s">
        <v>30</v>
      </c>
    </row>
    <row r="6" spans="1:7" x14ac:dyDescent="0.25">
      <c r="C6">
        <v>4</v>
      </c>
      <c r="D6">
        <v>1</v>
      </c>
      <c r="E6">
        <v>6</v>
      </c>
    </row>
    <row r="8" spans="1:7" x14ac:dyDescent="0.25">
      <c r="A8" t="s">
        <v>32</v>
      </c>
      <c r="C8">
        <v>8</v>
      </c>
      <c r="E8">
        <v>4</v>
      </c>
      <c r="F8">
        <v>2</v>
      </c>
      <c r="G8">
        <v>5</v>
      </c>
    </row>
    <row r="9" spans="1:7" x14ac:dyDescent="0.25">
      <c r="C9">
        <v>85</v>
      </c>
      <c r="D9">
        <v>5</v>
      </c>
      <c r="E9">
        <v>4</v>
      </c>
      <c r="F9">
        <v>2</v>
      </c>
      <c r="G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E591-CC9F-4131-B8A0-D7777B77BB0F}">
  <dimension ref="A1:K14"/>
  <sheetViews>
    <sheetView workbookViewId="0">
      <selection activeCell="E14" sqref="E14"/>
    </sheetView>
  </sheetViews>
  <sheetFormatPr defaultRowHeight="15" x14ac:dyDescent="0.25"/>
  <cols>
    <col min="1" max="1" width="16.140625" customWidth="1"/>
  </cols>
  <sheetData>
    <row r="1" spans="1:11" x14ac:dyDescent="0.25">
      <c r="A1" t="s">
        <v>33</v>
      </c>
      <c r="B1">
        <v>1752976</v>
      </c>
    </row>
    <row r="4" spans="1:11" ht="15.75" thickBot="1" x14ac:dyDescent="0.3">
      <c r="E4">
        <v>1</v>
      </c>
      <c r="F4">
        <v>3</v>
      </c>
      <c r="G4">
        <v>2</v>
      </c>
      <c r="H4">
        <v>4</v>
      </c>
    </row>
    <row r="5" spans="1:11" x14ac:dyDescent="0.25">
      <c r="D5">
        <v>1</v>
      </c>
      <c r="E5" s="14">
        <v>1</v>
      </c>
      <c r="F5" s="2">
        <v>7</v>
      </c>
      <c r="G5" s="2">
        <v>5</v>
      </c>
      <c r="H5" s="2">
        <v>2</v>
      </c>
      <c r="I5" s="2">
        <v>9</v>
      </c>
      <c r="J5" s="2">
        <v>7</v>
      </c>
      <c r="K5" s="2">
        <v>6</v>
      </c>
    </row>
    <row r="6" spans="1:11" x14ac:dyDescent="0.25">
      <c r="E6" s="15"/>
      <c r="F6" s="13"/>
      <c r="G6" s="13"/>
      <c r="H6" s="12"/>
      <c r="I6" s="12"/>
      <c r="J6" s="11"/>
      <c r="K6" s="11"/>
    </row>
    <row r="7" spans="1:11" x14ac:dyDescent="0.25">
      <c r="E7" s="15">
        <v>1</v>
      </c>
    </row>
    <row r="8" spans="1:11" ht="15.75" thickBot="1" x14ac:dyDescent="0.3">
      <c r="A8" t="s">
        <v>34</v>
      </c>
      <c r="B8">
        <v>2</v>
      </c>
      <c r="C8" s="16">
        <v>3</v>
      </c>
      <c r="D8" s="17">
        <f>(B8*10+C8)*C8</f>
        <v>69</v>
      </c>
      <c r="E8" s="15">
        <v>0</v>
      </c>
      <c r="F8">
        <v>7</v>
      </c>
      <c r="G8">
        <v>5</v>
      </c>
    </row>
    <row r="9" spans="1:11" ht="15.75" thickBot="1" x14ac:dyDescent="0.3">
      <c r="C9">
        <v>3</v>
      </c>
      <c r="F9">
        <v>6</v>
      </c>
      <c r="G9">
        <v>9</v>
      </c>
    </row>
    <row r="10" spans="1:11" x14ac:dyDescent="0.25">
      <c r="A10" t="s">
        <v>35</v>
      </c>
      <c r="B10">
        <v>26</v>
      </c>
      <c r="C10">
        <v>26</v>
      </c>
      <c r="F10" s="2"/>
      <c r="G10" s="2">
        <v>6</v>
      </c>
      <c r="H10">
        <v>2</v>
      </c>
      <c r="I10">
        <v>9</v>
      </c>
    </row>
    <row r="11" spans="1:11" ht="15.75" thickBot="1" x14ac:dyDescent="0.3">
      <c r="B11">
        <v>26</v>
      </c>
      <c r="C11">
        <v>2</v>
      </c>
      <c r="D11">
        <f>B11*10+C11</f>
        <v>262</v>
      </c>
      <c r="E11">
        <f>+D11*C11</f>
        <v>524</v>
      </c>
      <c r="G11" s="3">
        <v>5</v>
      </c>
      <c r="H11" s="3">
        <v>2</v>
      </c>
      <c r="I11" s="3">
        <v>4</v>
      </c>
    </row>
    <row r="12" spans="1:11" x14ac:dyDescent="0.25">
      <c r="G12" s="2">
        <v>1</v>
      </c>
      <c r="H12" s="2">
        <v>0</v>
      </c>
      <c r="I12" s="2">
        <v>5</v>
      </c>
      <c r="J12" s="3">
        <v>7</v>
      </c>
      <c r="K12" s="3">
        <v>6</v>
      </c>
    </row>
    <row r="13" spans="1:11" x14ac:dyDescent="0.25">
      <c r="C13">
        <v>2</v>
      </c>
    </row>
    <row r="14" spans="1:11" x14ac:dyDescent="0.25">
      <c r="C14">
        <v>264</v>
      </c>
      <c r="D14">
        <v>4</v>
      </c>
      <c r="E14">
        <f>C14*10+D14</f>
        <v>2644</v>
      </c>
      <c r="F14">
        <f>+E14*D14</f>
        <v>10576</v>
      </c>
      <c r="G14">
        <v>1</v>
      </c>
      <c r="H14">
        <v>0</v>
      </c>
      <c r="I14">
        <v>5</v>
      </c>
      <c r="J14">
        <v>7</v>
      </c>
      <c r="K1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08C8-CDD9-4640-AE9C-64E042B9BB71}">
  <dimension ref="A2:N17"/>
  <sheetViews>
    <sheetView workbookViewId="0">
      <selection activeCell="K6" sqref="K6"/>
    </sheetView>
  </sheetViews>
  <sheetFormatPr defaultRowHeight="15" x14ac:dyDescent="0.25"/>
  <cols>
    <col min="8" max="8" width="2.42578125" customWidth="1"/>
  </cols>
  <sheetData>
    <row r="2" spans="1:14" x14ac:dyDescent="0.25">
      <c r="G2">
        <v>2</v>
      </c>
      <c r="I2">
        <v>2</v>
      </c>
      <c r="J2">
        <v>3</v>
      </c>
    </row>
    <row r="3" spans="1:14" x14ac:dyDescent="0.25">
      <c r="G3">
        <v>5</v>
      </c>
      <c r="H3" t="s">
        <v>36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F4">
        <v>2</v>
      </c>
    </row>
    <row r="6" spans="1:14" ht="15.75" thickBot="1" x14ac:dyDescent="0.3">
      <c r="G6">
        <v>4</v>
      </c>
    </row>
    <row r="7" spans="1:14" x14ac:dyDescent="0.25">
      <c r="G7" s="2"/>
    </row>
    <row r="8" spans="1:14" x14ac:dyDescent="0.25">
      <c r="A8" t="s">
        <v>37</v>
      </c>
      <c r="G8">
        <v>1</v>
      </c>
      <c r="I8">
        <v>0</v>
      </c>
      <c r="J8">
        <v>0</v>
      </c>
    </row>
    <row r="9" spans="1:14" x14ac:dyDescent="0.25">
      <c r="C9">
        <v>4</v>
      </c>
      <c r="D9">
        <v>2</v>
      </c>
      <c r="E9">
        <f>(C9*10)+D9</f>
        <v>42</v>
      </c>
      <c r="F9">
        <f>+E9*D9</f>
        <v>84</v>
      </c>
      <c r="I9">
        <v>8</v>
      </c>
      <c r="J9">
        <v>4</v>
      </c>
    </row>
    <row r="12" spans="1:14" x14ac:dyDescent="0.25">
      <c r="A12" t="s">
        <v>38</v>
      </c>
      <c r="I12">
        <v>1</v>
      </c>
      <c r="J12">
        <v>6</v>
      </c>
      <c r="K12">
        <v>0</v>
      </c>
      <c r="L12">
        <v>0</v>
      </c>
    </row>
    <row r="13" spans="1:14" x14ac:dyDescent="0.25">
      <c r="C13">
        <v>44</v>
      </c>
      <c r="D13">
        <v>3</v>
      </c>
      <c r="E13">
        <f>(C13*10)+D13</f>
        <v>443</v>
      </c>
      <c r="F13">
        <f>+E13*D13</f>
        <v>1329</v>
      </c>
      <c r="I13">
        <v>1</v>
      </c>
      <c r="J13">
        <v>3</v>
      </c>
      <c r="K13">
        <v>2</v>
      </c>
      <c r="L13">
        <v>9</v>
      </c>
    </row>
    <row r="15" spans="1:14" x14ac:dyDescent="0.25">
      <c r="J15">
        <v>2</v>
      </c>
      <c r="K15">
        <v>7</v>
      </c>
      <c r="L15">
        <v>1</v>
      </c>
    </row>
    <row r="17" spans="1:1" x14ac:dyDescent="0.25">
      <c r="A1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65B6-19B7-44AD-9901-8DEFC5E756D8}">
  <dimension ref="A1:AM108"/>
  <sheetViews>
    <sheetView workbookViewId="0">
      <selection activeCell="D15" sqref="D15"/>
    </sheetView>
  </sheetViews>
  <sheetFormatPr defaultRowHeight="15" x14ac:dyDescent="0.25"/>
  <cols>
    <col min="1" max="1" width="11.28515625" customWidth="1"/>
    <col min="2" max="2" width="16.5703125" customWidth="1"/>
    <col min="4" max="4" width="25.42578125" customWidth="1"/>
    <col min="5" max="5" width="22.85546875" style="18" customWidth="1"/>
    <col min="12" max="12" width="15.140625" bestFit="1" customWidth="1"/>
    <col min="13" max="13" width="13.85546875" customWidth="1"/>
    <col min="14" max="14" width="16.140625" bestFit="1" customWidth="1"/>
    <col min="15" max="15" width="24.140625" customWidth="1"/>
    <col min="16" max="16" width="15" style="7" customWidth="1"/>
    <col min="17" max="17" width="17.28515625" style="7" customWidth="1"/>
    <col min="18" max="18" width="16.85546875" style="7" customWidth="1"/>
    <col min="19" max="19" width="19.85546875" style="7" customWidth="1"/>
    <col min="20" max="21" width="21.7109375" style="7" customWidth="1"/>
    <col min="22" max="22" width="20.85546875" customWidth="1"/>
    <col min="23" max="23" width="23.140625" customWidth="1"/>
    <col min="24" max="24" width="24.7109375" customWidth="1"/>
    <col min="25" max="25" width="25.85546875" customWidth="1"/>
    <col min="26" max="26" width="24.85546875" customWidth="1"/>
    <col min="27" max="27" width="30.85546875" customWidth="1"/>
    <col min="28" max="28" width="28" customWidth="1"/>
    <col min="29" max="29" width="29.85546875" customWidth="1"/>
    <col min="30" max="30" width="28.28515625" customWidth="1"/>
    <col min="31" max="31" width="29" customWidth="1"/>
    <col min="32" max="32" width="32.7109375" customWidth="1"/>
    <col min="33" max="33" width="32.28515625" customWidth="1"/>
    <col min="34" max="35" width="35.7109375" customWidth="1"/>
    <col min="36" max="36" width="35.28515625" customWidth="1"/>
    <col min="37" max="37" width="39.7109375" customWidth="1"/>
    <col min="38" max="38" width="34.85546875" bestFit="1" customWidth="1"/>
    <col min="39" max="39" width="36.28515625" customWidth="1"/>
  </cols>
  <sheetData>
    <row r="1" spans="1:20" x14ac:dyDescent="0.25">
      <c r="A1" t="s">
        <v>33</v>
      </c>
      <c r="C1">
        <v>390626</v>
      </c>
    </row>
    <row r="6" spans="1:20" x14ac:dyDescent="0.25">
      <c r="H6">
        <v>6</v>
      </c>
      <c r="I6">
        <v>2</v>
      </c>
      <c r="J6">
        <v>5</v>
      </c>
      <c r="K6">
        <v>0</v>
      </c>
      <c r="L6">
        <v>0</v>
      </c>
      <c r="M6">
        <v>0</v>
      </c>
      <c r="N6">
        <v>7</v>
      </c>
      <c r="O6">
        <v>9</v>
      </c>
      <c r="P6" s="7">
        <v>9</v>
      </c>
      <c r="Q6" s="7">
        <v>9</v>
      </c>
      <c r="R6" s="7">
        <v>9</v>
      </c>
      <c r="S6" s="7">
        <v>9</v>
      </c>
      <c r="T6" s="7">
        <v>4</v>
      </c>
    </row>
    <row r="7" spans="1:20" x14ac:dyDescent="0.25">
      <c r="G7" t="s">
        <v>1</v>
      </c>
      <c r="I7" t="s">
        <v>40</v>
      </c>
      <c r="K7" t="s">
        <v>1</v>
      </c>
    </row>
    <row r="8" spans="1:20" x14ac:dyDescent="0.25">
      <c r="G8">
        <v>3</v>
      </c>
      <c r="H8">
        <v>9</v>
      </c>
      <c r="I8">
        <v>0</v>
      </c>
      <c r="J8">
        <v>6</v>
      </c>
      <c r="K8">
        <v>2</v>
      </c>
      <c r="L8">
        <v>6</v>
      </c>
    </row>
    <row r="10" spans="1:20" ht="15.75" thickBot="1" x14ac:dyDescent="0.3">
      <c r="E10" s="18">
        <v>6</v>
      </c>
      <c r="G10">
        <v>3</v>
      </c>
      <c r="H10">
        <v>6</v>
      </c>
    </row>
    <row r="11" spans="1:20" x14ac:dyDescent="0.25">
      <c r="G11" s="2"/>
      <c r="H11" s="2">
        <v>3</v>
      </c>
      <c r="I11" s="2">
        <v>0</v>
      </c>
      <c r="J11" s="2">
        <v>6</v>
      </c>
    </row>
    <row r="12" spans="1:20" x14ac:dyDescent="0.25">
      <c r="A12" t="s">
        <v>41</v>
      </c>
      <c r="B12">
        <v>12</v>
      </c>
      <c r="C12">
        <v>2</v>
      </c>
      <c r="D12">
        <f>(B12*10)+C12</f>
        <v>122</v>
      </c>
      <c r="E12" s="18">
        <f>+D12*C12</f>
        <v>244</v>
      </c>
      <c r="H12" s="3">
        <v>2</v>
      </c>
      <c r="I12">
        <v>4</v>
      </c>
      <c r="J12">
        <v>4</v>
      </c>
    </row>
    <row r="13" spans="1:20" ht="15.75" thickBot="1" x14ac:dyDescent="0.3"/>
    <row r="14" spans="1:20" x14ac:dyDescent="0.25">
      <c r="G14" s="2"/>
      <c r="H14" s="2"/>
      <c r="I14">
        <v>6</v>
      </c>
      <c r="J14">
        <v>2</v>
      </c>
      <c r="K14">
        <v>2</v>
      </c>
      <c r="L14">
        <v>6</v>
      </c>
    </row>
    <row r="15" spans="1:20" ht="15.75" thickBot="1" x14ac:dyDescent="0.3">
      <c r="A15" t="s">
        <v>42</v>
      </c>
      <c r="B15">
        <v>124</v>
      </c>
      <c r="C15">
        <v>5</v>
      </c>
      <c r="D15">
        <f>(B15*10)+C15</f>
        <v>1245</v>
      </c>
      <c r="E15" s="18">
        <f>+D15*C15</f>
        <v>6225</v>
      </c>
      <c r="I15">
        <v>6</v>
      </c>
      <c r="J15">
        <v>2</v>
      </c>
      <c r="K15">
        <v>2</v>
      </c>
      <c r="L15">
        <v>5</v>
      </c>
    </row>
    <row r="16" spans="1:20" x14ac:dyDescent="0.25">
      <c r="I16" s="2"/>
      <c r="J16" s="2"/>
      <c r="K16" s="2"/>
      <c r="L16" s="2">
        <v>1</v>
      </c>
      <c r="M16" s="3">
        <v>0</v>
      </c>
      <c r="N16" s="3">
        <v>0</v>
      </c>
    </row>
    <row r="17" spans="1:30" ht="15.75" thickBot="1" x14ac:dyDescent="0.3">
      <c r="A17" t="s">
        <v>43</v>
      </c>
      <c r="B17">
        <v>1250</v>
      </c>
      <c r="C17">
        <v>0</v>
      </c>
      <c r="D17">
        <f>(B17*10)+C17</f>
        <v>12500</v>
      </c>
      <c r="E17" s="18">
        <f>+D17*C17</f>
        <v>0</v>
      </c>
      <c r="J17" s="3"/>
      <c r="K17" s="3"/>
      <c r="L17" s="3"/>
      <c r="M17" s="3"/>
      <c r="N17" s="3">
        <v>0</v>
      </c>
    </row>
    <row r="18" spans="1:30" x14ac:dyDescent="0.25">
      <c r="I18" s="2"/>
      <c r="J18" s="2"/>
      <c r="K18" s="2"/>
      <c r="L18" s="2">
        <v>1</v>
      </c>
      <c r="M18" s="2">
        <v>0</v>
      </c>
      <c r="N18" s="2">
        <v>0</v>
      </c>
      <c r="O18" s="3">
        <v>0</v>
      </c>
      <c r="P18" s="20">
        <v>0</v>
      </c>
      <c r="Q18" s="20"/>
      <c r="R18" s="20"/>
    </row>
    <row r="19" spans="1:30" ht="15.75" thickBot="1" x14ac:dyDescent="0.3">
      <c r="A19" t="s">
        <v>44</v>
      </c>
      <c r="B19">
        <v>12500</v>
      </c>
      <c r="C19">
        <v>0</v>
      </c>
      <c r="D19">
        <f>(B19*10)+C19</f>
        <v>125000</v>
      </c>
      <c r="E19" s="18">
        <f>+D19*C19</f>
        <v>0</v>
      </c>
      <c r="P19" s="7">
        <v>0</v>
      </c>
    </row>
    <row r="20" spans="1:30" x14ac:dyDescent="0.25">
      <c r="L20" s="2">
        <v>1</v>
      </c>
      <c r="M20" s="2">
        <v>0</v>
      </c>
      <c r="N20" s="2">
        <v>0</v>
      </c>
      <c r="O20" s="2">
        <v>0</v>
      </c>
      <c r="P20" s="10">
        <v>0</v>
      </c>
      <c r="Q20" s="10">
        <v>0</v>
      </c>
      <c r="R20" s="10">
        <v>0</v>
      </c>
    </row>
    <row r="21" spans="1:30" ht="15.75" thickBot="1" x14ac:dyDescent="0.3">
      <c r="A21" t="s">
        <v>45</v>
      </c>
      <c r="B21">
        <v>125000</v>
      </c>
      <c r="C21">
        <v>0</v>
      </c>
      <c r="D21">
        <f>(B21*10)+C21</f>
        <v>1250000</v>
      </c>
      <c r="E21" s="18">
        <f>+D21*C21</f>
        <v>0</v>
      </c>
      <c r="R21" s="7">
        <v>0</v>
      </c>
    </row>
    <row r="22" spans="1:30" x14ac:dyDescent="0.25">
      <c r="L22" s="2">
        <v>1</v>
      </c>
      <c r="M22" s="2">
        <v>0</v>
      </c>
      <c r="N22" s="2">
        <v>0</v>
      </c>
      <c r="O22" s="2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30" ht="15.75" thickBot="1" x14ac:dyDescent="0.3">
      <c r="A23" t="s">
        <v>46</v>
      </c>
      <c r="B23">
        <f>+D21</f>
        <v>1250000</v>
      </c>
      <c r="C23">
        <v>7</v>
      </c>
      <c r="D23">
        <f>(B23*10)+C23</f>
        <v>12500007</v>
      </c>
      <c r="E23" s="18">
        <f>+D23*C23</f>
        <v>87500049</v>
      </c>
      <c r="M23" s="3">
        <v>8</v>
      </c>
      <c r="N23" s="3">
        <v>7</v>
      </c>
      <c r="O23" s="3">
        <v>5</v>
      </c>
      <c r="P23" s="20">
        <v>0</v>
      </c>
      <c r="Q23" s="20">
        <v>0</v>
      </c>
      <c r="R23" s="20">
        <v>0</v>
      </c>
      <c r="S23" s="20">
        <v>4</v>
      </c>
      <c r="T23" s="20">
        <v>9</v>
      </c>
    </row>
    <row r="24" spans="1:30" x14ac:dyDescent="0.25">
      <c r="L24" s="10"/>
      <c r="M24" s="10">
        <v>1</v>
      </c>
      <c r="N24" s="10">
        <v>2</v>
      </c>
      <c r="O24" s="10">
        <v>4</v>
      </c>
      <c r="P24" s="10">
        <v>9</v>
      </c>
      <c r="Q24" s="10">
        <v>9</v>
      </c>
      <c r="R24" s="10">
        <v>9</v>
      </c>
      <c r="S24" s="10">
        <v>5</v>
      </c>
      <c r="T24" s="10">
        <v>1</v>
      </c>
      <c r="U24" s="10">
        <v>0</v>
      </c>
      <c r="V24" s="10">
        <v>0</v>
      </c>
    </row>
    <row r="25" spans="1:30" ht="15.75" thickBot="1" x14ac:dyDescent="0.3">
      <c r="B25">
        <f>+D23+C23</f>
        <v>12500014</v>
      </c>
      <c r="C25">
        <v>9</v>
      </c>
      <c r="D25">
        <f>(B25*10)+C25</f>
        <v>125000149</v>
      </c>
      <c r="E25" s="18">
        <f>+D25*C25</f>
        <v>1125001341</v>
      </c>
      <c r="M25" s="3">
        <v>1</v>
      </c>
      <c r="N25" s="3">
        <v>1</v>
      </c>
      <c r="O25" s="3">
        <v>2</v>
      </c>
      <c r="P25" s="20">
        <v>5</v>
      </c>
      <c r="Q25" s="20">
        <v>0</v>
      </c>
      <c r="R25" s="20">
        <v>0</v>
      </c>
      <c r="S25" s="20">
        <v>1</v>
      </c>
      <c r="T25" s="20">
        <v>3</v>
      </c>
      <c r="U25" s="20">
        <v>4</v>
      </c>
      <c r="V25" s="3">
        <v>1</v>
      </c>
    </row>
    <row r="26" spans="1:30" x14ac:dyDescent="0.25">
      <c r="M26" s="2"/>
      <c r="N26" s="2">
        <v>1</v>
      </c>
      <c r="O26" s="2">
        <v>2</v>
      </c>
      <c r="P26" s="10">
        <v>4</v>
      </c>
      <c r="Q26" s="10">
        <v>9</v>
      </c>
      <c r="R26" s="10">
        <v>9</v>
      </c>
      <c r="S26" s="10">
        <v>3</v>
      </c>
      <c r="T26" s="10">
        <v>7</v>
      </c>
      <c r="U26" s="10">
        <v>5</v>
      </c>
      <c r="V26" s="2">
        <v>9</v>
      </c>
      <c r="W26" s="2">
        <v>0</v>
      </c>
      <c r="X26" s="2">
        <v>0</v>
      </c>
    </row>
    <row r="27" spans="1:30" ht="15.75" thickBot="1" x14ac:dyDescent="0.3">
      <c r="B27">
        <f>+D25+C25</f>
        <v>125000158</v>
      </c>
      <c r="C27">
        <v>9</v>
      </c>
      <c r="D27">
        <f>(B27*10)+C27</f>
        <v>1250001589</v>
      </c>
      <c r="E27" s="18">
        <f>+D27*C27</f>
        <v>11250014301</v>
      </c>
      <c r="N27" s="3">
        <v>1</v>
      </c>
      <c r="O27" s="3">
        <v>1</v>
      </c>
      <c r="P27" s="20">
        <v>2</v>
      </c>
      <c r="Q27" s="20">
        <v>5</v>
      </c>
      <c r="R27" s="20">
        <v>0</v>
      </c>
      <c r="S27" s="20">
        <v>0</v>
      </c>
      <c r="T27" s="20">
        <v>1</v>
      </c>
      <c r="U27" s="20">
        <v>4</v>
      </c>
      <c r="V27" s="3">
        <v>3</v>
      </c>
      <c r="W27" s="3">
        <v>0</v>
      </c>
      <c r="X27" s="3">
        <v>1</v>
      </c>
    </row>
    <row r="28" spans="1:30" x14ac:dyDescent="0.25">
      <c r="N28" s="2"/>
      <c r="O28" s="2">
        <v>1</v>
      </c>
      <c r="P28" s="10">
        <v>2</v>
      </c>
      <c r="Q28" s="10">
        <v>4</v>
      </c>
      <c r="R28" s="10">
        <v>9</v>
      </c>
      <c r="S28" s="10">
        <v>3</v>
      </c>
      <c r="T28" s="10">
        <v>6</v>
      </c>
      <c r="U28" s="10">
        <v>1</v>
      </c>
      <c r="V28" s="2">
        <v>5</v>
      </c>
      <c r="W28" s="2">
        <v>9</v>
      </c>
      <c r="X28" s="2">
        <v>9</v>
      </c>
      <c r="Y28" s="2">
        <v>0</v>
      </c>
      <c r="Z28" s="2">
        <v>0</v>
      </c>
    </row>
    <row r="29" spans="1:30" ht="15.75" thickBot="1" x14ac:dyDescent="0.3">
      <c r="B29">
        <f>+D27+C27</f>
        <v>1250001598</v>
      </c>
      <c r="C29">
        <v>9</v>
      </c>
      <c r="D29">
        <f>(B29*10)+C29</f>
        <v>12500015989</v>
      </c>
      <c r="E29" s="18">
        <f>+D29*C29</f>
        <v>112500143901</v>
      </c>
      <c r="O29" s="3">
        <v>1</v>
      </c>
      <c r="P29" s="20">
        <v>1</v>
      </c>
      <c r="Q29" s="20">
        <v>2</v>
      </c>
      <c r="R29" s="20">
        <v>5</v>
      </c>
      <c r="S29" s="20">
        <v>0</v>
      </c>
      <c r="T29" s="20">
        <v>0</v>
      </c>
      <c r="U29" s="20">
        <v>1</v>
      </c>
      <c r="V29" s="3">
        <v>4</v>
      </c>
      <c r="W29" s="3">
        <v>3</v>
      </c>
      <c r="X29" s="3">
        <v>9</v>
      </c>
      <c r="Y29" s="3">
        <v>0</v>
      </c>
      <c r="Z29" s="3">
        <v>1</v>
      </c>
    </row>
    <row r="30" spans="1:30" x14ac:dyDescent="0.25">
      <c r="O30" s="2"/>
      <c r="P30" s="10">
        <v>1</v>
      </c>
      <c r="Q30" s="10">
        <v>2</v>
      </c>
      <c r="R30" s="10">
        <v>4</v>
      </c>
      <c r="S30" s="10">
        <v>3</v>
      </c>
      <c r="T30" s="10">
        <v>6</v>
      </c>
      <c r="U30" s="10">
        <v>0</v>
      </c>
      <c r="V30" s="2">
        <v>1</v>
      </c>
      <c r="W30" s="2">
        <v>5</v>
      </c>
      <c r="X30" s="2">
        <v>9</v>
      </c>
      <c r="Y30" s="2">
        <v>9</v>
      </c>
      <c r="Z30" s="2">
        <v>9</v>
      </c>
      <c r="AA30" s="2">
        <v>0</v>
      </c>
      <c r="AB30" s="2">
        <v>0</v>
      </c>
    </row>
    <row r="31" spans="1:30" ht="15.75" thickBot="1" x14ac:dyDescent="0.3">
      <c r="B31">
        <f>+D29+C29</f>
        <v>12500015998</v>
      </c>
      <c r="C31">
        <v>9</v>
      </c>
      <c r="D31" s="7">
        <f>(B31*10)+C31</f>
        <v>125000159989</v>
      </c>
      <c r="E31" s="18">
        <f>+D31*C31</f>
        <v>1125001439901</v>
      </c>
      <c r="P31" s="20">
        <v>1</v>
      </c>
      <c r="Q31" s="20">
        <v>1</v>
      </c>
      <c r="R31" s="20">
        <v>2</v>
      </c>
      <c r="S31" s="20">
        <v>5</v>
      </c>
      <c r="T31" s="20">
        <v>0</v>
      </c>
      <c r="U31" s="20">
        <v>0</v>
      </c>
      <c r="V31" s="3">
        <v>1</v>
      </c>
      <c r="W31" s="3">
        <v>4</v>
      </c>
      <c r="X31" s="3">
        <v>3</v>
      </c>
      <c r="Y31" s="3">
        <v>9</v>
      </c>
      <c r="Z31" s="3">
        <v>9</v>
      </c>
      <c r="AA31" s="3">
        <v>0</v>
      </c>
      <c r="AB31" s="3">
        <v>1</v>
      </c>
    </row>
    <row r="32" spans="1:30" x14ac:dyDescent="0.25">
      <c r="P32" s="10"/>
      <c r="Q32" s="10">
        <v>1</v>
      </c>
      <c r="R32" s="10">
        <v>1</v>
      </c>
      <c r="S32" s="10">
        <v>8</v>
      </c>
      <c r="T32" s="10">
        <v>6</v>
      </c>
      <c r="U32" s="10">
        <v>0</v>
      </c>
      <c r="V32" s="2">
        <v>0</v>
      </c>
      <c r="W32" s="2">
        <v>1</v>
      </c>
      <c r="X32" s="2">
        <v>5</v>
      </c>
      <c r="Y32" s="2">
        <v>9</v>
      </c>
      <c r="Z32" s="2">
        <v>9</v>
      </c>
      <c r="AA32" s="2">
        <v>9</v>
      </c>
      <c r="AB32" s="2">
        <v>9</v>
      </c>
      <c r="AC32" s="2">
        <v>0</v>
      </c>
      <c r="AD32" s="2">
        <v>0</v>
      </c>
    </row>
    <row r="33" spans="1:39" ht="15.75" thickBot="1" x14ac:dyDescent="0.3">
      <c r="B33" s="7">
        <f>+D31+C31</f>
        <v>125000159998</v>
      </c>
      <c r="C33">
        <v>9</v>
      </c>
      <c r="D33" s="7">
        <f>(B33*10)+C33</f>
        <v>1250001599989</v>
      </c>
      <c r="E33" s="18">
        <f>+D33*C33</f>
        <v>11250014399901</v>
      </c>
      <c r="Q33" s="20">
        <v>1</v>
      </c>
      <c r="R33" s="20">
        <v>1</v>
      </c>
      <c r="S33" s="20">
        <v>2</v>
      </c>
      <c r="T33" s="20">
        <v>5</v>
      </c>
      <c r="U33" s="20">
        <v>0</v>
      </c>
      <c r="V33" s="3">
        <v>0</v>
      </c>
      <c r="W33" s="3">
        <v>1</v>
      </c>
      <c r="X33" s="3">
        <v>4</v>
      </c>
      <c r="Y33" s="3">
        <v>3</v>
      </c>
      <c r="Z33" s="3">
        <v>9</v>
      </c>
      <c r="AA33" s="3">
        <v>9</v>
      </c>
      <c r="AB33" s="3">
        <v>9</v>
      </c>
      <c r="AC33" s="3">
        <v>0</v>
      </c>
      <c r="AD33" s="3">
        <v>1</v>
      </c>
    </row>
    <row r="34" spans="1:39" x14ac:dyDescent="0.25">
      <c r="S34" s="21">
        <v>5</v>
      </c>
      <c r="T34" s="21">
        <v>1</v>
      </c>
      <c r="U34" s="21">
        <v>0</v>
      </c>
      <c r="V34" s="19">
        <v>0</v>
      </c>
      <c r="W34" s="19">
        <v>0</v>
      </c>
      <c r="X34" s="19">
        <v>1</v>
      </c>
      <c r="Y34" s="19">
        <v>5</v>
      </c>
      <c r="Z34" s="19">
        <v>9</v>
      </c>
      <c r="AA34" s="19">
        <v>9</v>
      </c>
      <c r="AB34" s="19">
        <v>9</v>
      </c>
      <c r="AC34" s="2">
        <v>9</v>
      </c>
      <c r="AD34" s="2">
        <v>9</v>
      </c>
      <c r="AE34" s="2">
        <v>0</v>
      </c>
      <c r="AF34" s="2">
        <v>0</v>
      </c>
    </row>
    <row r="35" spans="1:39" ht="15.75" thickBot="1" x14ac:dyDescent="0.3">
      <c r="L35" s="7">
        <f>+D33+C33</f>
        <v>1250001599998</v>
      </c>
      <c r="M35">
        <v>4</v>
      </c>
      <c r="N35" s="7">
        <f>(L35*10)+M35</f>
        <v>12500015999984</v>
      </c>
      <c r="O35" s="18">
        <f>+N35*M35</f>
        <v>50000063999936</v>
      </c>
      <c r="S35" s="20">
        <v>5</v>
      </c>
      <c r="T35" s="20">
        <v>0</v>
      </c>
      <c r="U35" s="20">
        <v>0</v>
      </c>
      <c r="V35" s="3">
        <v>0</v>
      </c>
      <c r="W35" s="3">
        <v>0</v>
      </c>
      <c r="X35" s="3">
        <v>0</v>
      </c>
      <c r="Y35" s="3">
        <v>6</v>
      </c>
      <c r="Z35" s="3">
        <v>3</v>
      </c>
      <c r="AA35" s="3">
        <v>9</v>
      </c>
      <c r="AB35" s="3">
        <v>9</v>
      </c>
      <c r="AC35" s="3">
        <v>9</v>
      </c>
      <c r="AD35" s="3">
        <v>9</v>
      </c>
      <c r="AE35" s="3">
        <v>3</v>
      </c>
      <c r="AF35" s="3">
        <v>6</v>
      </c>
    </row>
    <row r="36" spans="1:39" x14ac:dyDescent="0.25">
      <c r="T36" s="10">
        <v>1</v>
      </c>
      <c r="U36" s="10">
        <v>0</v>
      </c>
      <c r="V36" s="2">
        <v>0</v>
      </c>
      <c r="W36" s="2">
        <v>0</v>
      </c>
      <c r="X36" s="2">
        <v>0</v>
      </c>
      <c r="Y36" s="2">
        <v>9</v>
      </c>
      <c r="Z36" s="2">
        <v>5</v>
      </c>
      <c r="AA36" s="2">
        <v>9</v>
      </c>
      <c r="AB36" s="2">
        <v>9</v>
      </c>
      <c r="AC36" s="2">
        <v>9</v>
      </c>
      <c r="AD36" s="2">
        <v>9</v>
      </c>
      <c r="AE36" s="2">
        <v>6</v>
      </c>
      <c r="AF36" s="2">
        <v>4</v>
      </c>
      <c r="AG36" s="2">
        <v>0</v>
      </c>
      <c r="AH36" s="2">
        <v>0</v>
      </c>
    </row>
    <row r="37" spans="1:39" x14ac:dyDescent="0.25">
      <c r="L37" s="7">
        <f>+N35+M35</f>
        <v>12500015999988</v>
      </c>
      <c r="M37">
        <v>1</v>
      </c>
      <c r="N37" s="7">
        <f>(L37*10)+M37</f>
        <v>125000159999881</v>
      </c>
      <c r="O37" s="18">
        <f>+N37*M37</f>
        <v>125000159999881</v>
      </c>
    </row>
    <row r="40" spans="1:39" x14ac:dyDescent="0.25">
      <c r="J40">
        <v>1</v>
      </c>
      <c r="K40">
        <v>2</v>
      </c>
      <c r="L40">
        <f>1+K40</f>
        <v>3</v>
      </c>
      <c r="M40">
        <f t="shared" ref="M40:AM40" si="0">1+L40</f>
        <v>4</v>
      </c>
      <c r="N40">
        <f t="shared" si="0"/>
        <v>5</v>
      </c>
      <c r="O40">
        <f t="shared" si="0"/>
        <v>6</v>
      </c>
      <c r="P40">
        <f t="shared" si="0"/>
        <v>7</v>
      </c>
      <c r="Q40">
        <f t="shared" si="0"/>
        <v>8</v>
      </c>
      <c r="R40">
        <f t="shared" si="0"/>
        <v>9</v>
      </c>
      <c r="S40">
        <f t="shared" si="0"/>
        <v>10</v>
      </c>
      <c r="T40">
        <f t="shared" si="0"/>
        <v>11</v>
      </c>
      <c r="U40">
        <f t="shared" si="0"/>
        <v>12</v>
      </c>
      <c r="V40">
        <f t="shared" si="0"/>
        <v>13</v>
      </c>
      <c r="W40">
        <f t="shared" si="0"/>
        <v>14</v>
      </c>
      <c r="X40">
        <f t="shared" si="0"/>
        <v>15</v>
      </c>
      <c r="Y40">
        <f t="shared" si="0"/>
        <v>16</v>
      </c>
      <c r="Z40">
        <f t="shared" si="0"/>
        <v>17</v>
      </c>
      <c r="AA40">
        <f t="shared" si="0"/>
        <v>18</v>
      </c>
      <c r="AB40">
        <f t="shared" si="0"/>
        <v>19</v>
      </c>
      <c r="AC40">
        <f t="shared" si="0"/>
        <v>20</v>
      </c>
      <c r="AD40">
        <f t="shared" si="0"/>
        <v>21</v>
      </c>
      <c r="AE40">
        <f t="shared" si="0"/>
        <v>22</v>
      </c>
      <c r="AF40">
        <f t="shared" si="0"/>
        <v>23</v>
      </c>
      <c r="AG40">
        <f t="shared" si="0"/>
        <v>24</v>
      </c>
      <c r="AH40">
        <f t="shared" si="0"/>
        <v>25</v>
      </c>
      <c r="AI40">
        <f t="shared" si="0"/>
        <v>26</v>
      </c>
      <c r="AJ40">
        <f t="shared" si="0"/>
        <v>27</v>
      </c>
      <c r="AK40">
        <f t="shared" si="0"/>
        <v>28</v>
      </c>
      <c r="AL40">
        <f t="shared" si="0"/>
        <v>29</v>
      </c>
      <c r="AM40">
        <f t="shared" si="0"/>
        <v>30</v>
      </c>
    </row>
    <row r="41" spans="1:39" x14ac:dyDescent="0.25">
      <c r="A41" t="s">
        <v>47</v>
      </c>
      <c r="B41">
        <v>390626</v>
      </c>
      <c r="G41">
        <v>6</v>
      </c>
      <c r="H41">
        <v>2</v>
      </c>
      <c r="I41">
        <v>5</v>
      </c>
      <c r="J41">
        <v>0</v>
      </c>
      <c r="K41">
        <v>0</v>
      </c>
      <c r="L41">
        <v>0</v>
      </c>
      <c r="M41">
        <v>7</v>
      </c>
      <c r="N41">
        <v>9</v>
      </c>
      <c r="O41">
        <v>9</v>
      </c>
      <c r="P41" s="7">
        <v>9</v>
      </c>
      <c r="Q41" s="7">
        <v>9</v>
      </c>
      <c r="R41" s="7">
        <v>9</v>
      </c>
      <c r="S41" s="7">
        <v>4</v>
      </c>
      <c r="T41" s="7">
        <v>8</v>
      </c>
      <c r="U41" s="7">
        <v>8</v>
      </c>
      <c r="V41" s="7">
        <v>0</v>
      </c>
      <c r="W41" s="7">
        <v>0</v>
      </c>
      <c r="X41" s="7">
        <v>0</v>
      </c>
      <c r="Y41" s="7">
        <v>6</v>
      </c>
      <c r="Z41" s="7">
        <v>5</v>
      </c>
      <c r="AA41" s="7">
        <v>5</v>
      </c>
      <c r="AB41" s="7">
        <v>3</v>
      </c>
      <c r="AC41" s="7">
        <v>5</v>
      </c>
      <c r="AD41" s="7">
        <v>8</v>
      </c>
      <c r="AE41" s="7">
        <v>9</v>
      </c>
      <c r="AF41" s="7">
        <v>5</v>
      </c>
      <c r="AG41" s="7">
        <v>1</v>
      </c>
      <c r="AH41" s="7">
        <v>4</v>
      </c>
      <c r="AI41" s="7">
        <v>2</v>
      </c>
      <c r="AJ41" s="7">
        <v>5</v>
      </c>
      <c r="AK41" s="7">
        <v>8</v>
      </c>
      <c r="AL41" s="7">
        <v>7</v>
      </c>
      <c r="AM41" s="7">
        <v>9</v>
      </c>
    </row>
    <row r="42" spans="1:39" x14ac:dyDescent="0.25">
      <c r="G42">
        <v>39</v>
      </c>
      <c r="H42">
        <v>6</v>
      </c>
      <c r="I42">
        <v>26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39" x14ac:dyDescent="0.25">
      <c r="F43">
        <v>6</v>
      </c>
      <c r="G43">
        <v>36</v>
      </c>
    </row>
    <row r="44" spans="1:39" x14ac:dyDescent="0.25">
      <c r="G44">
        <f>+G42-G43</f>
        <v>3</v>
      </c>
    </row>
    <row r="45" spans="1:39" x14ac:dyDescent="0.25">
      <c r="E45" s="18" t="s">
        <v>48</v>
      </c>
      <c r="F45">
        <v>12</v>
      </c>
      <c r="G45">
        <v>2</v>
      </c>
      <c r="H45">
        <f>+G44*100+H42</f>
        <v>306</v>
      </c>
    </row>
    <row r="46" spans="1:39" x14ac:dyDescent="0.25">
      <c r="G46">
        <f>(F45*10)+G45</f>
        <v>122</v>
      </c>
      <c r="H46">
        <f>((F45*10)+G45)*G45</f>
        <v>244</v>
      </c>
    </row>
    <row r="47" spans="1:39" x14ac:dyDescent="0.25">
      <c r="I47">
        <f>((H45-H46)*100)+I42</f>
        <v>6226</v>
      </c>
    </row>
    <row r="48" spans="1:39" x14ac:dyDescent="0.25">
      <c r="F48">
        <f>+G46+G45</f>
        <v>124</v>
      </c>
      <c r="G48">
        <v>5</v>
      </c>
      <c r="H48">
        <f>(F48*10)+G48</f>
        <v>1245</v>
      </c>
      <c r="I48">
        <f>H48*G48</f>
        <v>6225</v>
      </c>
    </row>
    <row r="49" spans="7:17" x14ac:dyDescent="0.25">
      <c r="J49">
        <f>((I47-I48)*100)+J44</f>
        <v>100</v>
      </c>
    </row>
    <row r="50" spans="7:17" x14ac:dyDescent="0.25">
      <c r="G50">
        <f>+H48+G48</f>
        <v>1250</v>
      </c>
      <c r="H50">
        <v>0</v>
      </c>
      <c r="I50">
        <f>(G50*10)+H50</f>
        <v>12500</v>
      </c>
      <c r="J50">
        <f>I50*H50</f>
        <v>0</v>
      </c>
    </row>
    <row r="51" spans="7:17" x14ac:dyDescent="0.25">
      <c r="K51">
        <f>((J49-J50)*100)+K46</f>
        <v>10000</v>
      </c>
    </row>
    <row r="52" spans="7:17" x14ac:dyDescent="0.25">
      <c r="H52">
        <f>+I50+H50</f>
        <v>12500</v>
      </c>
      <c r="I52">
        <v>0</v>
      </c>
      <c r="J52">
        <f>(H52*10)+I52</f>
        <v>125000</v>
      </c>
      <c r="K52">
        <f>J52*I52</f>
        <v>0</v>
      </c>
    </row>
    <row r="53" spans="7:17" x14ac:dyDescent="0.25">
      <c r="L53">
        <f>((K51-K52)*100)+L48</f>
        <v>1000000</v>
      </c>
    </row>
    <row r="54" spans="7:17" x14ac:dyDescent="0.25">
      <c r="I54">
        <f>+J52+I52</f>
        <v>125000</v>
      </c>
      <c r="J54">
        <v>0</v>
      </c>
      <c r="K54">
        <f>(I54*10)+J54</f>
        <v>1250000</v>
      </c>
      <c r="L54">
        <f>K54*J54</f>
        <v>0</v>
      </c>
    </row>
    <row r="55" spans="7:17" x14ac:dyDescent="0.25">
      <c r="M55">
        <f>((L53-L54)*100)+M50</f>
        <v>100000000</v>
      </c>
    </row>
    <row r="56" spans="7:17" x14ac:dyDescent="0.25">
      <c r="J56">
        <f>+K54+J54</f>
        <v>1250000</v>
      </c>
      <c r="K56">
        <v>7</v>
      </c>
      <c r="L56">
        <f>(J56*10)+K56</f>
        <v>12500007</v>
      </c>
      <c r="M56">
        <f>L56*K56</f>
        <v>87500049</v>
      </c>
    </row>
    <row r="57" spans="7:17" x14ac:dyDescent="0.25">
      <c r="N57">
        <f>((M55-M56)*100)+N52</f>
        <v>1249995100</v>
      </c>
    </row>
    <row r="58" spans="7:17" x14ac:dyDescent="0.25">
      <c r="K58">
        <f>+L56+K56</f>
        <v>12500014</v>
      </c>
      <c r="L58">
        <v>9</v>
      </c>
      <c r="M58">
        <f>(K58*10)+L58</f>
        <v>125000149</v>
      </c>
      <c r="N58">
        <f>M58*L58</f>
        <v>1125001341</v>
      </c>
    </row>
    <row r="59" spans="7:17" x14ac:dyDescent="0.25">
      <c r="O59">
        <f>((N57-N58)*100)+O54</f>
        <v>12499375900</v>
      </c>
    </row>
    <row r="60" spans="7:17" x14ac:dyDescent="0.25">
      <c r="L60">
        <f>+M58+L58</f>
        <v>125000158</v>
      </c>
      <c r="M60">
        <v>9</v>
      </c>
      <c r="N60">
        <f>(L60*10)+M60</f>
        <v>1250001589</v>
      </c>
      <c r="O60">
        <f>N60*M60</f>
        <v>11250014301</v>
      </c>
    </row>
    <row r="61" spans="7:17" x14ac:dyDescent="0.25">
      <c r="P61" s="7">
        <f>((O59-O60)*100)+P56</f>
        <v>124936159900</v>
      </c>
    </row>
    <row r="62" spans="7:17" x14ac:dyDescent="0.25">
      <c r="M62">
        <f>+N60+M60</f>
        <v>1250001598</v>
      </c>
      <c r="N62">
        <v>9</v>
      </c>
      <c r="O62">
        <f>(M62*10)+N62</f>
        <v>12500015989</v>
      </c>
      <c r="P62" s="7">
        <f>O62*N62</f>
        <v>112500143901</v>
      </c>
    </row>
    <row r="63" spans="7:17" x14ac:dyDescent="0.25">
      <c r="Q63" s="7">
        <f>((P61-P62)*100)+Q58</f>
        <v>1243601599900</v>
      </c>
    </row>
    <row r="64" spans="7:17" x14ac:dyDescent="0.25">
      <c r="N64">
        <f>+O62+N62</f>
        <v>12500015998</v>
      </c>
      <c r="O64">
        <v>9</v>
      </c>
      <c r="P64" s="7">
        <f>(N64*10)+O64</f>
        <v>125000159989</v>
      </c>
      <c r="Q64" s="7">
        <f>P64*O64</f>
        <v>1125001439901</v>
      </c>
    </row>
    <row r="65" spans="15:25" x14ac:dyDescent="0.25">
      <c r="R65" s="7">
        <f>((Q63-Q64)*100)+R60</f>
        <v>11860015999900</v>
      </c>
    </row>
    <row r="66" spans="15:25" x14ac:dyDescent="0.25">
      <c r="O66" s="7">
        <f>+P64+O64</f>
        <v>125000159998</v>
      </c>
      <c r="P66">
        <v>9</v>
      </c>
      <c r="Q66" s="7">
        <f>(O66*10)+P66</f>
        <v>1250001599989</v>
      </c>
      <c r="R66" s="7">
        <f>Q66*P66</f>
        <v>11250014399901</v>
      </c>
    </row>
    <row r="67" spans="15:25" x14ac:dyDescent="0.25">
      <c r="S67" s="7">
        <f>((R65-R66)*100)+S62</f>
        <v>61000159999900</v>
      </c>
    </row>
    <row r="68" spans="15:25" x14ac:dyDescent="0.25">
      <c r="P68" s="7">
        <f>+Q66+P66</f>
        <v>1250001599998</v>
      </c>
      <c r="Q68">
        <v>4</v>
      </c>
      <c r="R68" s="7">
        <f>(P68*10)+Q68</f>
        <v>12500015999984</v>
      </c>
      <c r="S68" s="7">
        <f>R68*Q68</f>
        <v>50000063999936</v>
      </c>
    </row>
    <row r="69" spans="15:25" x14ac:dyDescent="0.25">
      <c r="T69" s="7">
        <f>((S67-S68)*100)+T64</f>
        <v>1100009599996400</v>
      </c>
    </row>
    <row r="70" spans="15:25" x14ac:dyDescent="0.25">
      <c r="Q70" s="7">
        <f>+R68+Q68</f>
        <v>12500015999988</v>
      </c>
      <c r="R70">
        <v>8</v>
      </c>
      <c r="S70" s="7">
        <f>(Q70*10)+R70</f>
        <v>125000159999888</v>
      </c>
      <c r="T70" s="7">
        <f>S70*R70</f>
        <v>1000001279999104</v>
      </c>
    </row>
    <row r="71" spans="15:25" x14ac:dyDescent="0.25">
      <c r="U71" s="7">
        <f>((T69-T70)*100)+U66</f>
        <v>1.00008319997296E+16</v>
      </c>
    </row>
    <row r="72" spans="15:25" x14ac:dyDescent="0.25">
      <c r="R72" s="7">
        <f>+S70+R70</f>
        <v>125000159999896</v>
      </c>
      <c r="S72">
        <v>8</v>
      </c>
      <c r="T72" s="7">
        <f>(R72*10)+S72</f>
        <v>1250001599998968</v>
      </c>
      <c r="U72" s="7">
        <f>T72*S72</f>
        <v>1.0000012799991744E+16</v>
      </c>
    </row>
    <row r="73" spans="15:25" x14ac:dyDescent="0.25">
      <c r="V73" s="7">
        <f>((U71-U72)*100)+V68</f>
        <v>81919973785600</v>
      </c>
    </row>
    <row r="74" spans="15:25" x14ac:dyDescent="0.25">
      <c r="S74" s="7">
        <f>+T72+S72</f>
        <v>1250001599998976</v>
      </c>
      <c r="T74">
        <v>0</v>
      </c>
      <c r="U74" s="7">
        <f>(S74*10)+T74</f>
        <v>1.250001599998976E+16</v>
      </c>
      <c r="V74" s="7">
        <f>U74*T74</f>
        <v>0</v>
      </c>
    </row>
    <row r="75" spans="15:25" x14ac:dyDescent="0.25">
      <c r="W75" s="7">
        <f>((V73-V74)*100)+W70</f>
        <v>8191997378560000</v>
      </c>
    </row>
    <row r="76" spans="15:25" x14ac:dyDescent="0.25">
      <c r="T76" s="7">
        <f>+U74+T74</f>
        <v>1.250001599998976E+16</v>
      </c>
      <c r="U76">
        <v>0</v>
      </c>
      <c r="V76" s="7">
        <f>(T76*10)+U76</f>
        <v>1.250001599998976E+17</v>
      </c>
      <c r="W76" s="7">
        <f>V76*U76</f>
        <v>0</v>
      </c>
    </row>
    <row r="77" spans="15:25" x14ac:dyDescent="0.25">
      <c r="X77" s="7">
        <f>((W75-W76)*100)+X72</f>
        <v>8.19199737856E+17</v>
      </c>
    </row>
    <row r="78" spans="15:25" x14ac:dyDescent="0.25">
      <c r="U78" s="7">
        <f>+V76+U76</f>
        <v>1.250001599998976E+17</v>
      </c>
      <c r="V78">
        <v>0</v>
      </c>
      <c r="W78" s="7">
        <f>(U78*10)+V78</f>
        <v>1.250001599998976E+18</v>
      </c>
      <c r="X78" s="7">
        <f>W78*V78</f>
        <v>0</v>
      </c>
    </row>
    <row r="79" spans="15:25" x14ac:dyDescent="0.25">
      <c r="Y79" s="7">
        <f>((X77-X78)*100)+Y74</f>
        <v>8.19199737856E+19</v>
      </c>
    </row>
    <row r="80" spans="15:25" x14ac:dyDescent="0.25">
      <c r="V80" s="7">
        <f>+W78+V78</f>
        <v>1.250001599998976E+18</v>
      </c>
      <c r="W80">
        <v>6</v>
      </c>
      <c r="X80" s="7">
        <f>(V80*10)+W80</f>
        <v>1.250001599998976E+19</v>
      </c>
      <c r="Y80" s="7">
        <f>X80*W80</f>
        <v>7.500009599993856E+19</v>
      </c>
    </row>
    <row r="81" spans="23:33" x14ac:dyDescent="0.25">
      <c r="Z81" s="7">
        <f>((Y79-Y80)*100)+Z76</f>
        <v>6.91987778566144E+20</v>
      </c>
    </row>
    <row r="82" spans="23:33" x14ac:dyDescent="0.25">
      <c r="W82" s="7">
        <f>+X80+W80</f>
        <v>1.250001599998976E+19</v>
      </c>
      <c r="X82">
        <v>5</v>
      </c>
      <c r="Y82" s="7">
        <f>(W82*10)+X82</f>
        <v>1.250001599998976E+20</v>
      </c>
      <c r="Z82" s="7">
        <f>Y82*X82</f>
        <v>6.2500079999948803E+20</v>
      </c>
    </row>
    <row r="83" spans="23:33" x14ac:dyDescent="0.25">
      <c r="AA83" s="7">
        <f>((Z81-Z82)*100)+AA78</f>
        <v>6.6986978566655967E+21</v>
      </c>
    </row>
    <row r="84" spans="23:33" x14ac:dyDescent="0.25">
      <c r="X84" s="7">
        <f>+Y82+X82</f>
        <v>1.250001599998976E+20</v>
      </c>
      <c r="Y84">
        <v>5</v>
      </c>
      <c r="Z84" s="7">
        <f>(X84*10)+Y84</f>
        <v>1.2500015999989761E+21</v>
      </c>
      <c r="AA84" s="7">
        <f>Z84*Y84</f>
        <v>6.2500079999948801E+21</v>
      </c>
    </row>
    <row r="85" spans="23:33" x14ac:dyDescent="0.25">
      <c r="AB85" s="7">
        <f>((AA83-AA84)*100)+AB80</f>
        <v>4.4868985667071666E+22</v>
      </c>
    </row>
    <row r="86" spans="23:33" x14ac:dyDescent="0.25">
      <c r="Y86" s="7">
        <f>+Z84+Y84</f>
        <v>1.2500015999989761E+21</v>
      </c>
      <c r="Z86">
        <v>3</v>
      </c>
      <c r="AA86" s="7">
        <f>(Y86*10)+Z86</f>
        <v>1.250001599998976E+22</v>
      </c>
      <c r="AB86" s="7">
        <f>AA86*Z86</f>
        <v>3.7500047999969278E+22</v>
      </c>
    </row>
    <row r="87" spans="23:33" x14ac:dyDescent="0.25">
      <c r="AC87" s="7">
        <f>((AB85-AB86)*100)+AC82</f>
        <v>7.3689376671023878E+23</v>
      </c>
    </row>
    <row r="88" spans="23:33" x14ac:dyDescent="0.25">
      <c r="Z88" s="7">
        <f>+AA86+Z86</f>
        <v>1.250001599998976E+22</v>
      </c>
      <c r="AA88">
        <v>5</v>
      </c>
      <c r="AB88" s="7">
        <f>(Z88*10)+AA88</f>
        <v>1.2500015999989761E+23</v>
      </c>
      <c r="AC88" s="7">
        <f>AB88*AA88</f>
        <v>6.2500079999948808E+23</v>
      </c>
    </row>
    <row r="89" spans="23:33" x14ac:dyDescent="0.25">
      <c r="AD89" s="7">
        <f>((AC87-AC88)*100)+AD84</f>
        <v>1.1189296671075071E+25</v>
      </c>
    </row>
    <row r="90" spans="23:33" x14ac:dyDescent="0.25">
      <c r="AA90" s="7">
        <f>+AB88+AA88</f>
        <v>1.2500015999989761E+23</v>
      </c>
      <c r="AB90">
        <v>8</v>
      </c>
      <c r="AC90" s="7">
        <f>(AA90*10)+AB90</f>
        <v>1.2500015999989762E+24</v>
      </c>
      <c r="AD90" s="7">
        <f>AC90*AB90</f>
        <v>1.0000012799991809E+25</v>
      </c>
    </row>
    <row r="91" spans="23:33" x14ac:dyDescent="0.25">
      <c r="AE91" s="7">
        <f>((AD89-AD90)*100)+AE86</f>
        <v>1.1892838710832617E+26</v>
      </c>
    </row>
    <row r="92" spans="23:33" x14ac:dyDescent="0.25">
      <c r="AB92" s="7">
        <f>+AC90+AB90</f>
        <v>1.2500015999989762E+24</v>
      </c>
      <c r="AC92">
        <v>9</v>
      </c>
      <c r="AD92" s="7">
        <f>(AB92*10)+AC92</f>
        <v>1.2500015999989762E+25</v>
      </c>
      <c r="AE92" s="7">
        <f>AD92*AC92</f>
        <v>1.1250014399990785E+26</v>
      </c>
    </row>
    <row r="93" spans="23:33" x14ac:dyDescent="0.25">
      <c r="AF93" s="7">
        <f>((AE91-AE92)*100)+AF88</f>
        <v>6.428243108418316E+26</v>
      </c>
    </row>
    <row r="94" spans="23:33" x14ac:dyDescent="0.25">
      <c r="AC94" s="7">
        <f>+AD92+AC92</f>
        <v>1.2500015999989762E+25</v>
      </c>
      <c r="AD94">
        <v>5</v>
      </c>
      <c r="AE94" s="7">
        <f>(AC94*10)+AD94</f>
        <v>1.2500015999989761E+26</v>
      </c>
      <c r="AF94" s="7">
        <f>AE94*AD94</f>
        <v>6.250007999994881E+26</v>
      </c>
    </row>
    <row r="95" spans="23:33" x14ac:dyDescent="0.25">
      <c r="AG95" s="7">
        <f>((AF93-AF94)*100)+AG90</f>
        <v>1.7823510842343495E+27</v>
      </c>
    </row>
    <row r="96" spans="23:33" x14ac:dyDescent="0.25">
      <c r="AD96" s="7">
        <f>+AE94+AD94</f>
        <v>1.2500015999989761E+26</v>
      </c>
      <c r="AE96">
        <v>1</v>
      </c>
      <c r="AF96" s="7">
        <f>(AD96*10)+AE96</f>
        <v>1.2500015999989762E+27</v>
      </c>
      <c r="AG96" s="7">
        <f>AF96*AE96</f>
        <v>1.2500015999989762E+27</v>
      </c>
    </row>
    <row r="97" spans="31:39" x14ac:dyDescent="0.25">
      <c r="AH97" s="7">
        <f>((AG95-AG96)*100)+AH92</f>
        <v>5.3234948423537334E+28</v>
      </c>
    </row>
    <row r="98" spans="31:39" x14ac:dyDescent="0.25">
      <c r="AE98" s="7">
        <f>+AF96+AE96</f>
        <v>1.2500015999989762E+27</v>
      </c>
      <c r="AF98">
        <v>4</v>
      </c>
      <c r="AG98" s="7">
        <f>(AE98*10)+AF98</f>
        <v>1.2500015999989762E+28</v>
      </c>
      <c r="AH98" s="7">
        <f>AG98*AF98</f>
        <v>5.0000063999959048E+28</v>
      </c>
    </row>
    <row r="99" spans="31:39" x14ac:dyDescent="0.25">
      <c r="AI99" s="7">
        <f>((AH97-AH98)*100)+AI94</f>
        <v>3.2348844235782859E+29</v>
      </c>
    </row>
    <row r="100" spans="31:39" x14ac:dyDescent="0.25">
      <c r="AF100" s="7">
        <f>+AG98+AF98</f>
        <v>1.2500015999989762E+28</v>
      </c>
      <c r="AG100">
        <v>2</v>
      </c>
      <c r="AH100" s="7">
        <f>(AF100*10)+AG100</f>
        <v>1.2500015999989762E+29</v>
      </c>
      <c r="AI100" s="7">
        <f>AH100*AG100</f>
        <v>2.5000031999979524E+29</v>
      </c>
    </row>
    <row r="101" spans="31:39" x14ac:dyDescent="0.25">
      <c r="AJ101" s="7">
        <f>((AI99-AI100)*100)+AJ96</f>
        <v>7.3488122358033348E+30</v>
      </c>
    </row>
    <row r="102" spans="31:39" x14ac:dyDescent="0.25">
      <c r="AG102" s="7">
        <f>+AH100+AG100</f>
        <v>1.2500015999989762E+29</v>
      </c>
      <c r="AH102">
        <v>5</v>
      </c>
      <c r="AI102" s="7">
        <f>(AG102*10)+AH102</f>
        <v>1.2500015999989762E+30</v>
      </c>
      <c r="AJ102" s="7">
        <f>AI102*AH102</f>
        <v>6.2500079999948813E+30</v>
      </c>
    </row>
    <row r="103" spans="31:39" x14ac:dyDescent="0.25">
      <c r="AK103" s="7">
        <f>((AJ101-AJ102)*100)+AK98</f>
        <v>1.0988042358084535E+32</v>
      </c>
    </row>
    <row r="104" spans="31:39" x14ac:dyDescent="0.25">
      <c r="AH104" s="7">
        <f>+AI102+AH102</f>
        <v>1.2500015999989762E+30</v>
      </c>
      <c r="AI104">
        <v>8</v>
      </c>
      <c r="AJ104" s="7">
        <f>(AH104*10)+AI104</f>
        <v>1.2500015999989763E+31</v>
      </c>
      <c r="AK104" s="7">
        <f>AJ104*AI104</f>
        <v>1.000001279999181E+32</v>
      </c>
    </row>
    <row r="105" spans="31:39" x14ac:dyDescent="0.25">
      <c r="AL105" s="7">
        <f>((AK103-AK104)*100)+AL100</f>
        <v>9.8802955809272496E+32</v>
      </c>
    </row>
    <row r="106" spans="31:39" x14ac:dyDescent="0.25">
      <c r="AI106" s="7">
        <f>+AJ104+AI104</f>
        <v>1.2500015999989763E+31</v>
      </c>
      <c r="AJ106">
        <v>7</v>
      </c>
      <c r="AK106" s="7">
        <f>(AI106*10)+AJ106</f>
        <v>1.2500015999989762E+32</v>
      </c>
      <c r="AL106" s="7">
        <f>AK106*AJ106</f>
        <v>8.7500111999928329E+32</v>
      </c>
    </row>
    <row r="107" spans="31:39" x14ac:dyDescent="0.25">
      <c r="AM107" s="7">
        <f>((AL105-AL106)*100)+AM102</f>
        <v>1.1302843809344166E+34</v>
      </c>
    </row>
    <row r="108" spans="31:39" x14ac:dyDescent="0.25">
      <c r="AJ108" s="7">
        <f>+AK106+AJ106</f>
        <v>1.2500015999989762E+32</v>
      </c>
      <c r="AK108">
        <v>9</v>
      </c>
      <c r="AL108" s="7">
        <f>(AJ108*10)+AK108</f>
        <v>1.2500015999989762E+33</v>
      </c>
      <c r="AM108" s="7">
        <f>AL108*AK108</f>
        <v>1.1250014399990787E+34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09FB-0190-4BCB-8747-3934C8E892F6}">
  <dimension ref="A1:Y47"/>
  <sheetViews>
    <sheetView workbookViewId="0">
      <selection activeCell="A11" sqref="A11:D11"/>
    </sheetView>
  </sheetViews>
  <sheetFormatPr defaultRowHeight="15" x14ac:dyDescent="0.25"/>
  <cols>
    <col min="2" max="2" width="11.85546875" customWidth="1"/>
    <col min="14" max="14" width="14.85546875" customWidth="1"/>
    <col min="15" max="15" width="11" bestFit="1" customWidth="1"/>
  </cols>
  <sheetData>
    <row r="1" spans="1:25" x14ac:dyDescent="0.25">
      <c r="A1" t="s">
        <v>33</v>
      </c>
      <c r="C1">
        <v>390626</v>
      </c>
      <c r="R1">
        <v>1</v>
      </c>
      <c r="S1" t="s">
        <v>60</v>
      </c>
    </row>
    <row r="2" spans="1:25" x14ac:dyDescent="0.25">
      <c r="G2">
        <v>6</v>
      </c>
      <c r="H2">
        <v>2</v>
      </c>
      <c r="I2">
        <f>+H10</f>
        <v>5</v>
      </c>
      <c r="J2">
        <v>0</v>
      </c>
      <c r="K2">
        <v>0</v>
      </c>
      <c r="L2">
        <v>0</v>
      </c>
      <c r="M2">
        <v>7</v>
      </c>
      <c r="R2">
        <v>2</v>
      </c>
      <c r="S2" t="s">
        <v>52</v>
      </c>
    </row>
    <row r="3" spans="1:25" x14ac:dyDescent="0.25">
      <c r="F3" t="s">
        <v>1</v>
      </c>
      <c r="H3" t="s">
        <v>40</v>
      </c>
      <c r="J3" t="s">
        <v>1</v>
      </c>
      <c r="R3">
        <v>3</v>
      </c>
      <c r="S3" t="s">
        <v>61</v>
      </c>
    </row>
    <row r="4" spans="1:25" x14ac:dyDescent="0.25">
      <c r="F4">
        <v>3</v>
      </c>
      <c r="G4">
        <v>9</v>
      </c>
      <c r="H4">
        <v>0</v>
      </c>
      <c r="I4">
        <v>6</v>
      </c>
      <c r="J4">
        <v>2</v>
      </c>
      <c r="K4">
        <v>6</v>
      </c>
      <c r="R4">
        <v>4</v>
      </c>
      <c r="S4" t="s">
        <v>53</v>
      </c>
    </row>
    <row r="5" spans="1:25" x14ac:dyDescent="0.25">
      <c r="G5">
        <v>39</v>
      </c>
      <c r="R5">
        <v>5</v>
      </c>
      <c r="S5" t="s">
        <v>54</v>
      </c>
    </row>
    <row r="6" spans="1:25" ht="15.75" thickBot="1" x14ac:dyDescent="0.3">
      <c r="B6" s="1" t="s">
        <v>49</v>
      </c>
      <c r="E6">
        <v>6</v>
      </c>
      <c r="G6">
        <v>36</v>
      </c>
      <c r="R6">
        <v>6</v>
      </c>
      <c r="S6" t="s">
        <v>58</v>
      </c>
    </row>
    <row r="7" spans="1:25" x14ac:dyDescent="0.25">
      <c r="F7" s="2"/>
      <c r="G7" s="2"/>
      <c r="H7">
        <v>306</v>
      </c>
      <c r="S7" s="4" t="s">
        <v>57</v>
      </c>
      <c r="T7" s="1" t="s">
        <v>51</v>
      </c>
      <c r="Y7" s="1">
        <v>120</v>
      </c>
    </row>
    <row r="8" spans="1:25" ht="15.75" thickBot="1" x14ac:dyDescent="0.3">
      <c r="B8" s="1" t="s">
        <v>50</v>
      </c>
      <c r="C8">
        <v>12</v>
      </c>
      <c r="D8">
        <v>2</v>
      </c>
      <c r="E8">
        <f>(C8*10)+D8</f>
        <v>122</v>
      </c>
      <c r="H8">
        <f>+E8*D8</f>
        <v>244</v>
      </c>
      <c r="S8" s="4" t="s">
        <v>56</v>
      </c>
      <c r="T8" t="s">
        <v>66</v>
      </c>
    </row>
    <row r="9" spans="1:25" x14ac:dyDescent="0.25">
      <c r="H9" s="2"/>
      <c r="J9">
        <v>6226</v>
      </c>
      <c r="U9" s="1" t="s">
        <v>65</v>
      </c>
    </row>
    <row r="10" spans="1:25" x14ac:dyDescent="0.25">
      <c r="G10">
        <f>+E8+D8</f>
        <v>124</v>
      </c>
      <c r="H10">
        <v>5</v>
      </c>
      <c r="I10">
        <f>(G10*10)+H10</f>
        <v>1245</v>
      </c>
      <c r="J10">
        <f>+I10*H10</f>
        <v>6225</v>
      </c>
      <c r="S10" s="4" t="s">
        <v>55</v>
      </c>
      <c r="T10" t="s">
        <v>64</v>
      </c>
    </row>
    <row r="11" spans="1:25" x14ac:dyDescent="0.25">
      <c r="K11">
        <f>(J9-J10)*100</f>
        <v>100</v>
      </c>
      <c r="R11">
        <v>7</v>
      </c>
      <c r="S11" t="s">
        <v>59</v>
      </c>
    </row>
    <row r="12" spans="1:25" x14ac:dyDescent="0.25">
      <c r="H12">
        <f>+I10+H10</f>
        <v>1250</v>
      </c>
      <c r="I12">
        <v>0</v>
      </c>
      <c r="J12">
        <f>(H12*10)+I12</f>
        <v>12500</v>
      </c>
      <c r="K12">
        <f>+J12*I12</f>
        <v>0</v>
      </c>
      <c r="R12">
        <v>8</v>
      </c>
      <c r="S12" s="24" t="s">
        <v>62</v>
      </c>
    </row>
    <row r="13" spans="1:25" x14ac:dyDescent="0.25">
      <c r="L13">
        <f>(K11-K12)*100</f>
        <v>10000</v>
      </c>
      <c r="R13">
        <v>9</v>
      </c>
      <c r="S13" s="24" t="s">
        <v>63</v>
      </c>
    </row>
    <row r="14" spans="1:25" x14ac:dyDescent="0.25">
      <c r="I14">
        <f>+J12+I12</f>
        <v>12500</v>
      </c>
      <c r="J14">
        <v>0</v>
      </c>
      <c r="K14">
        <f>(I14*10)+J14</f>
        <v>125000</v>
      </c>
      <c r="L14">
        <f>+K14*J14</f>
        <v>0</v>
      </c>
      <c r="R14">
        <v>10</v>
      </c>
      <c r="S14" t="s">
        <v>67</v>
      </c>
    </row>
    <row r="15" spans="1:25" x14ac:dyDescent="0.25">
      <c r="M15" s="18">
        <f>(L13-L14)*100</f>
        <v>1000000</v>
      </c>
      <c r="S15" s="23" t="s">
        <v>57</v>
      </c>
      <c r="T15" t="s">
        <v>68</v>
      </c>
    </row>
    <row r="16" spans="1:25" x14ac:dyDescent="0.25">
      <c r="J16">
        <f>+K14+J14</f>
        <v>125000</v>
      </c>
      <c r="K16">
        <v>0</v>
      </c>
      <c r="L16">
        <f>(J16*10)+K16</f>
        <v>1250000</v>
      </c>
      <c r="M16">
        <f>+L16*K16</f>
        <v>0</v>
      </c>
      <c r="S16" s="23"/>
      <c r="T16" t="s">
        <v>69</v>
      </c>
    </row>
    <row r="17" spans="2:20" x14ac:dyDescent="0.25">
      <c r="B17" s="22"/>
      <c r="N17" s="18">
        <f>(M15-M16)*100</f>
        <v>100000000</v>
      </c>
      <c r="S17" s="23" t="s">
        <v>56</v>
      </c>
      <c r="T17" t="s">
        <v>70</v>
      </c>
    </row>
    <row r="18" spans="2:20" x14ac:dyDescent="0.25">
      <c r="K18">
        <f>+L16+K16</f>
        <v>1250000</v>
      </c>
      <c r="L18">
        <v>7</v>
      </c>
      <c r="M18">
        <f>(K18*10)+L18</f>
        <v>12500007</v>
      </c>
      <c r="N18">
        <f>+M18*L18</f>
        <v>87500049</v>
      </c>
      <c r="T18" t="s">
        <v>71</v>
      </c>
    </row>
    <row r="19" spans="2:20" x14ac:dyDescent="0.25">
      <c r="O19">
        <f>(N17-N18)*100</f>
        <v>1249995100</v>
      </c>
      <c r="T19" t="s">
        <v>73</v>
      </c>
    </row>
    <row r="20" spans="2:20" x14ac:dyDescent="0.25">
      <c r="L20">
        <f>+M18+L18</f>
        <v>12500014</v>
      </c>
      <c r="M20">
        <v>9</v>
      </c>
      <c r="N20">
        <f>(L20*10)+M20</f>
        <v>125000149</v>
      </c>
      <c r="O20">
        <f>+N20*M20</f>
        <v>1125001341</v>
      </c>
      <c r="S20" s="23" t="s">
        <v>55</v>
      </c>
      <c r="T20" t="s">
        <v>72</v>
      </c>
    </row>
    <row r="21" spans="2:20" x14ac:dyDescent="0.25">
      <c r="T21" t="s">
        <v>74</v>
      </c>
    </row>
    <row r="22" spans="2:20" x14ac:dyDescent="0.25">
      <c r="R22">
        <v>11</v>
      </c>
      <c r="S22" t="s">
        <v>79</v>
      </c>
    </row>
    <row r="23" spans="2:20" x14ac:dyDescent="0.25">
      <c r="S23" s="23" t="s">
        <v>75</v>
      </c>
      <c r="T23" t="s">
        <v>76</v>
      </c>
    </row>
    <row r="24" spans="2:20" x14ac:dyDescent="0.25">
      <c r="T24" t="s">
        <v>77</v>
      </c>
    </row>
    <row r="25" spans="2:20" x14ac:dyDescent="0.25">
      <c r="S25" s="23" t="s">
        <v>78</v>
      </c>
      <c r="T25" t="s">
        <v>80</v>
      </c>
    </row>
    <row r="27" spans="2:20" x14ac:dyDescent="0.25">
      <c r="S27" s="23" t="s">
        <v>81</v>
      </c>
    </row>
    <row r="29" spans="2:20" x14ac:dyDescent="0.25">
      <c r="R29">
        <v>12</v>
      </c>
      <c r="S29" t="s">
        <v>85</v>
      </c>
    </row>
    <row r="30" spans="2:20" x14ac:dyDescent="0.25">
      <c r="S30" t="s">
        <v>57</v>
      </c>
      <c r="T30" t="s">
        <v>82</v>
      </c>
    </row>
    <row r="31" spans="2:20" x14ac:dyDescent="0.25">
      <c r="S31" t="s">
        <v>56</v>
      </c>
      <c r="T31" t="s">
        <v>83</v>
      </c>
    </row>
    <row r="32" spans="2:20" x14ac:dyDescent="0.25">
      <c r="T32" t="s">
        <v>84</v>
      </c>
    </row>
    <row r="34" spans="6:19" x14ac:dyDescent="0.25">
      <c r="R34">
        <v>13</v>
      </c>
      <c r="S34" t="s">
        <v>86</v>
      </c>
    </row>
    <row r="35" spans="6:19" x14ac:dyDescent="0.25">
      <c r="R35">
        <v>14</v>
      </c>
      <c r="S35" t="s">
        <v>87</v>
      </c>
    </row>
    <row r="47" spans="6:19" x14ac:dyDescent="0.25">
      <c r="F47">
        <v>2</v>
      </c>
      <c r="G47" s="1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18D0-905B-448A-B256-E03F7B442C94}">
  <dimension ref="A1:W33"/>
  <sheetViews>
    <sheetView workbookViewId="0">
      <selection activeCell="M34" sqref="M34"/>
    </sheetView>
  </sheetViews>
  <sheetFormatPr defaultRowHeight="15" x14ac:dyDescent="0.25"/>
  <cols>
    <col min="3" max="3" width="14.42578125" customWidth="1"/>
    <col min="11" max="11" width="13.140625" customWidth="1"/>
  </cols>
  <sheetData>
    <row r="1" spans="1:23" x14ac:dyDescent="0.25">
      <c r="A1" t="s">
        <v>88</v>
      </c>
    </row>
    <row r="2" spans="1:23" x14ac:dyDescent="0.25">
      <c r="A2" t="s">
        <v>90</v>
      </c>
      <c r="S2" t="s">
        <v>94</v>
      </c>
    </row>
    <row r="3" spans="1:23" x14ac:dyDescent="0.25">
      <c r="E3" t="s">
        <v>92</v>
      </c>
      <c r="G3">
        <v>8</v>
      </c>
      <c r="H3">
        <v>5</v>
      </c>
      <c r="I3">
        <v>4</v>
      </c>
      <c r="O3" t="s">
        <v>91</v>
      </c>
    </row>
    <row r="4" spans="1:23" x14ac:dyDescent="0.25">
      <c r="G4">
        <v>623</v>
      </c>
      <c r="H4" s="1" t="s">
        <v>89</v>
      </c>
      <c r="I4" s="1" t="s">
        <v>89</v>
      </c>
      <c r="O4" t="s">
        <v>93</v>
      </c>
      <c r="Q4">
        <v>8</v>
      </c>
      <c r="R4" t="s">
        <v>97</v>
      </c>
      <c r="S4">
        <f>POWER(Q4,2)</f>
        <v>64</v>
      </c>
      <c r="T4" s="25" t="s">
        <v>95</v>
      </c>
      <c r="U4">
        <v>300</v>
      </c>
      <c r="V4" s="25" t="s">
        <v>96</v>
      </c>
      <c r="W4">
        <f>+U4*S4</f>
        <v>19200</v>
      </c>
    </row>
    <row r="5" spans="1:23" x14ac:dyDescent="0.25">
      <c r="D5" t="s">
        <v>107</v>
      </c>
      <c r="G5">
        <v>512</v>
      </c>
    </row>
    <row r="6" spans="1:23" x14ac:dyDescent="0.25">
      <c r="H6">
        <v>111000</v>
      </c>
      <c r="O6" t="s">
        <v>98</v>
      </c>
    </row>
    <row r="7" spans="1:23" x14ac:dyDescent="0.25">
      <c r="D7">
        <v>8</v>
      </c>
      <c r="E7">
        <f>POWER(D7,2)*300</f>
        <v>19200</v>
      </c>
      <c r="G7">
        <v>19200</v>
      </c>
      <c r="H7">
        <v>102125</v>
      </c>
    </row>
    <row r="8" spans="1:23" x14ac:dyDescent="0.25">
      <c r="I8">
        <f>(+H6-H7)*1000</f>
        <v>8875000</v>
      </c>
      <c r="P8" t="s">
        <v>99</v>
      </c>
      <c r="Q8" t="s">
        <v>95</v>
      </c>
      <c r="R8" s="1" t="s">
        <v>100</v>
      </c>
      <c r="S8" t="s">
        <v>101</v>
      </c>
      <c r="T8" t="s">
        <v>102</v>
      </c>
      <c r="U8" t="s">
        <v>95</v>
      </c>
      <c r="V8" t="s">
        <v>103</v>
      </c>
    </row>
    <row r="9" spans="1:23" x14ac:dyDescent="0.25">
      <c r="L9" t="s">
        <v>105</v>
      </c>
      <c r="M9" t="s">
        <v>103</v>
      </c>
      <c r="N9" t="s">
        <v>106</v>
      </c>
      <c r="P9" s="1"/>
    </row>
    <row r="10" spans="1:23" x14ac:dyDescent="0.25">
      <c r="I10">
        <f>+I8</f>
        <v>8875000</v>
      </c>
      <c r="K10" t="s">
        <v>104</v>
      </c>
      <c r="L10">
        <v>8</v>
      </c>
      <c r="M10">
        <v>5</v>
      </c>
      <c r="N10">
        <v>85</v>
      </c>
      <c r="P10">
        <f>+L10*30</f>
        <v>240</v>
      </c>
      <c r="Q10" t="s">
        <v>95</v>
      </c>
      <c r="R10">
        <f>+P10*N10</f>
        <v>20400</v>
      </c>
      <c r="S10" t="s">
        <v>101</v>
      </c>
      <c r="T10">
        <f>+R10+POWER(M10,2)</f>
        <v>20425</v>
      </c>
      <c r="U10" t="s">
        <v>95</v>
      </c>
      <c r="V10">
        <f>+T10*M10</f>
        <v>102125</v>
      </c>
    </row>
    <row r="11" spans="1:23" x14ac:dyDescent="0.25">
      <c r="D11">
        <v>85</v>
      </c>
      <c r="E11">
        <f>POWER(D11,2)*300</f>
        <v>2167500</v>
      </c>
      <c r="G11">
        <f>+E11</f>
        <v>2167500</v>
      </c>
      <c r="H11">
        <v>4</v>
      </c>
      <c r="K11">
        <v>854</v>
      </c>
      <c r="L11">
        <v>85</v>
      </c>
      <c r="M11">
        <v>4</v>
      </c>
      <c r="N11">
        <v>854</v>
      </c>
      <c r="P11">
        <f>+L11*30</f>
        <v>2550</v>
      </c>
      <c r="Q11" t="s">
        <v>95</v>
      </c>
      <c r="R11">
        <f>+P11*N11</f>
        <v>2177700</v>
      </c>
      <c r="S11" t="s">
        <v>101</v>
      </c>
      <c r="T11">
        <f>+R11+POWER(M11,2)</f>
        <v>2177716</v>
      </c>
      <c r="U11" t="s">
        <v>95</v>
      </c>
      <c r="V11">
        <f>+T11*M11</f>
        <v>8710864</v>
      </c>
    </row>
    <row r="12" spans="1:23" x14ac:dyDescent="0.25">
      <c r="I12">
        <f>+I10</f>
        <v>8875000</v>
      </c>
    </row>
    <row r="13" spans="1:23" x14ac:dyDescent="0.25">
      <c r="I13">
        <f>+V11</f>
        <v>8710864</v>
      </c>
    </row>
    <row r="14" spans="1:23" x14ac:dyDescent="0.25">
      <c r="I14">
        <f>+I12-I13</f>
        <v>164136</v>
      </c>
    </row>
    <row r="15" spans="1:23" x14ac:dyDescent="0.25">
      <c r="Q15" t="s">
        <v>105</v>
      </c>
      <c r="R15" t="s">
        <v>103</v>
      </c>
    </row>
    <row r="16" spans="1:23" x14ac:dyDescent="0.25">
      <c r="K16" t="s">
        <v>108</v>
      </c>
      <c r="L16" s="1" t="s">
        <v>109</v>
      </c>
      <c r="Q16">
        <v>80</v>
      </c>
      <c r="R16">
        <v>5</v>
      </c>
    </row>
    <row r="18" spans="9:13" x14ac:dyDescent="0.25">
      <c r="L18" t="s">
        <v>110</v>
      </c>
      <c r="M18" s="1" t="s">
        <v>112</v>
      </c>
    </row>
    <row r="19" spans="9:13" x14ac:dyDescent="0.25">
      <c r="I19" s="1" t="s">
        <v>111</v>
      </c>
      <c r="L19">
        <v>512</v>
      </c>
      <c r="M19" t="s">
        <v>91</v>
      </c>
    </row>
    <row r="22" spans="9:13" x14ac:dyDescent="0.25">
      <c r="M22" t="s">
        <v>113</v>
      </c>
    </row>
    <row r="24" spans="9:13" x14ac:dyDescent="0.25">
      <c r="M24" t="s">
        <v>114</v>
      </c>
    </row>
    <row r="25" spans="9:13" x14ac:dyDescent="0.25">
      <c r="M25" t="s">
        <v>115</v>
      </c>
    </row>
    <row r="26" spans="9:13" x14ac:dyDescent="0.25">
      <c r="M26" t="s">
        <v>116</v>
      </c>
    </row>
    <row r="27" spans="9:13" x14ac:dyDescent="0.25">
      <c r="I27" t="s">
        <v>119</v>
      </c>
      <c r="L27" t="s">
        <v>117</v>
      </c>
      <c r="M27">
        <f>POWER(Q16,2)</f>
        <v>6400</v>
      </c>
    </row>
    <row r="28" spans="9:13" x14ac:dyDescent="0.25">
      <c r="I28" t="s">
        <v>120</v>
      </c>
      <c r="L28" t="s">
        <v>118</v>
      </c>
      <c r="M28">
        <f>+M27*3</f>
        <v>19200</v>
      </c>
    </row>
    <row r="31" spans="9:13" x14ac:dyDescent="0.25">
      <c r="M31" t="s">
        <v>112</v>
      </c>
    </row>
    <row r="32" spans="9:13" x14ac:dyDescent="0.25">
      <c r="M32" t="s">
        <v>121</v>
      </c>
    </row>
    <row r="33" spans="13:13" x14ac:dyDescent="0.25">
      <c r="M3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squareroot</vt:lpstr>
      <vt:lpstr>1234</vt:lpstr>
      <vt:lpstr>200sqrt</vt:lpstr>
      <vt:lpstr>2025sqrt</vt:lpstr>
      <vt:lpstr>1752976sqrt</vt:lpstr>
      <vt:lpstr>5sqrt</vt:lpstr>
      <vt:lpstr>390626sqrt</vt:lpstr>
      <vt:lpstr>39062sqrt2</vt:lpstr>
      <vt:lpstr>623CubeRoot</vt:lpstr>
      <vt:lpstr>nthrootest</vt:lpstr>
      <vt:lpstr>ShiftingNthRoot</vt:lpstr>
      <vt:lpstr>nthRoot2</vt:lpstr>
      <vt:lpstr>nthroot3</vt:lpstr>
      <vt:lpstr>nthroot4</vt:lpstr>
      <vt:lpstr>Pascal01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2017-09-06T21:28:21Z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69c2669b-66db-4f79-9704-e7fc085072be</vt:lpwstr>
  </property>
</Properties>
</file>