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2450" tabRatio="723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24519"/>
</workbook>
</file>

<file path=xl/calcChain.xml><?xml version="1.0" encoding="utf-8"?>
<calcChain xmlns="http://schemas.openxmlformats.org/spreadsheetml/2006/main">
  <c r="D18" i="3"/>
  <c r="E23" i="5" l="1"/>
  <c r="E22"/>
  <c r="E21"/>
  <c r="E20"/>
  <c r="E15"/>
  <c r="E14"/>
  <c r="E13"/>
  <c r="E12"/>
  <c r="E7"/>
  <c r="E6"/>
  <c r="E5"/>
  <c r="E4"/>
  <c r="E3"/>
  <c r="A41" i="4"/>
  <c r="D41" s="1"/>
  <c r="D40"/>
  <c r="A40"/>
  <c r="A39"/>
  <c r="D39" s="1"/>
  <c r="A38"/>
  <c r="D38" s="1"/>
  <c r="A37"/>
  <c r="D37" s="1"/>
  <c r="D36"/>
  <c r="A36"/>
  <c r="A35"/>
  <c r="D35" s="1"/>
  <c r="A34"/>
  <c r="D34" s="1"/>
  <c r="A33"/>
  <c r="D33" s="1"/>
  <c r="D32"/>
  <c r="A32"/>
  <c r="A31"/>
  <c r="D31" s="1"/>
  <c r="A30"/>
  <c r="D30" s="1"/>
  <c r="A29"/>
  <c r="D29" s="1"/>
  <c r="D28"/>
  <c r="A28"/>
  <c r="A23"/>
  <c r="D23" s="1"/>
  <c r="A22"/>
  <c r="D22" s="1"/>
  <c r="A21"/>
  <c r="D21" s="1"/>
  <c r="D20"/>
  <c r="A20"/>
  <c r="A19"/>
  <c r="D19" s="1"/>
  <c r="A18"/>
  <c r="D18" s="1"/>
  <c r="A17"/>
  <c r="D17" s="1"/>
  <c r="D16"/>
  <c r="A16"/>
  <c r="A15"/>
  <c r="D15" s="1"/>
  <c r="A14"/>
  <c r="D14" s="1"/>
  <c r="A13"/>
  <c r="D13" s="1"/>
  <c r="D12"/>
  <c r="A12"/>
  <c r="A11"/>
  <c r="D11" s="1"/>
  <c r="A10"/>
  <c r="D10" s="1"/>
  <c r="A9"/>
  <c r="D9" s="1"/>
  <c r="D8"/>
  <c r="A8"/>
  <c r="A7"/>
  <c r="D7" s="1"/>
  <c r="A6"/>
  <c r="D6" s="1"/>
  <c r="A5"/>
  <c r="D5" s="1"/>
  <c r="D4"/>
  <c r="A4"/>
  <c r="A59" i="3"/>
  <c r="D59" s="1"/>
  <c r="A58"/>
  <c r="D58" s="1"/>
  <c r="A57"/>
  <c r="D57" s="1"/>
  <c r="D56"/>
  <c r="A56"/>
  <c r="A55"/>
  <c r="D55" s="1"/>
  <c r="A54"/>
  <c r="D54" s="1"/>
  <c r="A53"/>
  <c r="D53" s="1"/>
  <c r="D52"/>
  <c r="A52"/>
  <c r="A51"/>
  <c r="D51" s="1"/>
  <c r="A46"/>
  <c r="D46" s="1"/>
  <c r="A45"/>
  <c r="D45" s="1"/>
  <c r="D44"/>
  <c r="A44"/>
  <c r="A39"/>
  <c r="D39" s="1"/>
  <c r="A38"/>
  <c r="D38" s="1"/>
  <c r="A37"/>
  <c r="D37" s="1"/>
  <c r="D36"/>
  <c r="A36"/>
  <c r="A35"/>
  <c r="D35" s="1"/>
  <c r="A34"/>
  <c r="D34" s="1"/>
  <c r="A33"/>
  <c r="D33" s="1"/>
  <c r="D28"/>
  <c r="A28"/>
  <c r="A27"/>
  <c r="D27" s="1"/>
  <c r="A26"/>
  <c r="D26" s="1"/>
  <c r="A25"/>
  <c r="D25" s="1"/>
  <c r="D24"/>
  <c r="A24"/>
  <c r="A23"/>
  <c r="D23" s="1"/>
  <c r="A22"/>
  <c r="D22" s="1"/>
  <c r="A21"/>
  <c r="D21" s="1"/>
  <c r="D20"/>
  <c r="A20"/>
  <c r="A19"/>
  <c r="D19" s="1"/>
  <c r="A18"/>
  <c r="A13"/>
  <c r="D13" s="1"/>
  <c r="D12"/>
  <c r="A12"/>
  <c r="A11"/>
  <c r="D11" s="1"/>
  <c r="A10"/>
  <c r="D10" s="1"/>
  <c r="A9"/>
  <c r="D9" s="1"/>
  <c r="D8"/>
  <c r="A8"/>
  <c r="A7"/>
  <c r="D7" s="1"/>
  <c r="A6"/>
  <c r="D6" s="1"/>
  <c r="A5"/>
  <c r="D5" s="1"/>
</calcChain>
</file>

<file path=xl/sharedStrings.xml><?xml version="1.0" encoding="utf-8"?>
<sst xmlns="http://schemas.openxmlformats.org/spreadsheetml/2006/main" count="553" uniqueCount="269">
  <si>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</si>
  <si>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</si>
  <si>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</si>
  <si>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</si>
  <si>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</si>
  <si>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</si>
  <si>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</si>
  <si>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</si>
  <si>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</si>
  <si>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</si>
  <si>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</si>
  <si>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</si>
  <si>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</si>
  <si>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</si>
  <si>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</si>
  <si>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</si>
  <si>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</si>
  <si>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</si>
  <si>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</si>
  <si>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</si>
  <si>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</si>
  <si>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</si>
  <si>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</si>
  <si>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</si>
  <si>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</si>
  <si>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</si>
  <si>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</si>
  <si>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</si>
  <si>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</si>
  <si>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</si>
  <si>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</si>
  <si>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</si>
  <si>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</si>
  <si>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</si>
  <si>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</si>
  <si>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</si>
  <si>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</si>
  <si>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</si>
  <si>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</si>
  <si>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</si>
  <si>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</si>
  <si>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</si>
  <si>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</si>
  <si>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</si>
  <si>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</si>
  <si>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</si>
  <si>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</si>
  <si>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</si>
  <si>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</si>
  <si>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</si>
  <si>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</si>
  <si>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</si>
  <si>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</si>
  <si>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</si>
  <si>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</si>
  <si>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</si>
  <si>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</si>
  <si>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</si>
  <si>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</si>
  <si>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</si>
  <si>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</si>
  <si>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</si>
  <si>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</si>
  <si>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</si>
  <si>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</si>
  <si>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</si>
  <si>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</si>
  <si>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</si>
  <si>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</si>
  <si>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</si>
  <si>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</si>
  <si>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</si>
  <si>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</si>
  <si>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</si>
  <si>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</si>
  <si>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</si>
  <si>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</si>
  <si>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</si>
  <si>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</si>
  <si>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</si>
  <si>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</si>
  <si>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</si>
  <si>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</si>
  <si>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</si>
  <si>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</si>
  <si>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</si>
  <si>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</si>
  <si>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</si>
  <si>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</si>
  <si>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</si>
  <si>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</si>
  <si>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</si>
  <si>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</si>
  <si>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</si>
  <si>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</si>
  <si>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</si>
  <si>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</si>
  <si>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</si>
  <si>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</si>
  <si>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</si>
  <si>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</si>
  <si>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</si>
  <si>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</si>
  <si>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</si>
  <si>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</si>
  <si>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</si>
  <si>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</si>
  <si>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</si>
  <si>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</si>
  <si>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</si>
  <si>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</si>
  <si>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</si>
  <si>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</si>
  <si>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</si>
  <si>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</si>
  <si>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</si>
  <si>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</si>
  <si>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</si>
  <si>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</si>
  <si>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</si>
  <si>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</si>
  <si>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</si>
  <si>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</si>
  <si>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</si>
  <si>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</si>
  <si>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</si>
  <si>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</si>
  <si>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</si>
  <si>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</si>
  <si>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</si>
  <si>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</si>
  <si>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</si>
  <si>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</si>
  <si>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</si>
  <si>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</si>
  <si>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</si>
  <si>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</si>
  <si>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</si>
  <si>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</si>
  <si>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</si>
  <si>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</si>
  <si>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</si>
  <si>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</si>
  <si>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</si>
  <si>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</si>
  <si>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</si>
  <si>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</si>
  <si>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</si>
  <si>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</si>
  <si>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</si>
  <si>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</si>
  <si>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</si>
  <si>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</si>
  <si>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</si>
  <si>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</si>
  <si>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</si>
  <si>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</si>
  <si>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</si>
  <si>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</si>
  <si>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</si>
  <si>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</si>
  <si>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</si>
  <si>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</si>
  <si>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</si>
  <si>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</si>
  <si>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</si>
  <si>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</si>
  <si>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</si>
  <si>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</si>
  <si>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</si>
  <si>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</si>
  <si>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</si>
  <si>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</si>
  <si>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</si>
  <si>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</si>
  <si>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</si>
  <si>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</si>
  <si>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</si>
  <si>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</si>
  <si>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</si>
  <si>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</si>
  <si>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</si>
  <si>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</si>
  <si>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</si>
  <si>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</si>
  <si>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</si>
  <si>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</si>
  <si>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</si>
  <si>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</si>
  <si>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</si>
  <si>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</si>
  <si>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</si>
  <si>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</si>
  <si>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</si>
  <si>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</si>
  <si>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</si>
  <si>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</si>
  <si>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</si>
  <si>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</si>
  <si>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</si>
  <si>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</si>
  <si>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</si>
  <si>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</si>
  <si>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</si>
  <si>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</si>
  <si>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</si>
  <si>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</si>
  <si>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</si>
  <si>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</si>
  <si>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</si>
  <si>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</si>
  <si>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</si>
  <si>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</si>
  <si>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</si>
  <si>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</si>
  <si>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</si>
  <si>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</si>
  <si>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</si>
  <si>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</si>
  <si>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</si>
  <si>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</si>
  <si>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</si>
  <si>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</si>
  <si>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</si>
  <si>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</si>
  <si>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</si>
  <si>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</si>
  <si>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</si>
  <si>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</si>
  <si>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</si>
  <si>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</si>
  <si>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</si>
  <si>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</si>
  <si>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</si>
  <si>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</si>
  <si>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</si>
  <si>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</si>
  <si>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</si>
  <si>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</si>
  <si>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</si>
  <si>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</si>
  <si>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</si>
  <si>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</si>
  <si>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</si>
  <si>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</si>
  <si>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</si>
  <si>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</si>
  <si>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</si>
  <si>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</si>
  <si>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</si>
  <si>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City Road during Normal conditions with Low speed (Night time + Obstacle on the road)</t>
    <phoneticPr fontId="12" type="noConversion"/>
  </si>
  <si>
    <t>Vehicle crashes into the obstacle with injury to driver</t>
    <phoneticPr fontId="12" type="noConversion"/>
  </si>
  <si>
    <t>On country roads speed of vehicle is expected to be high</t>
    <phoneticPr fontId="12" type="noConversion"/>
  </si>
  <si>
    <t>the lane keeping assistance was always on and had no time limit, so drivers could take both hands off the wheel. Because hands aren't on the wheel at high speeds, a vehicle accident would not be controllable.</t>
    <phoneticPr fontId="12" type="noConversion"/>
  </si>
  <si>
    <t>the driver is traveling at high speed</t>
    <phoneticPr fontId="12" type="noConversion"/>
  </si>
  <si>
    <t>The driver is on a country road and misusing the system. That combination probably does not happen often</t>
    <phoneticPr fontId="12" type="noConversion"/>
  </si>
  <si>
    <t>B</t>
    <phoneticPr fontId="12" type="noConversion"/>
  </si>
  <si>
    <t>OS03 - Country Road</t>
  </si>
  <si>
    <t>DV03 - Function always activated</t>
  </si>
  <si>
    <t>DV04 - Actor effect is too much</t>
  </si>
  <si>
    <t>The LDW function applies an oscillating torque with very high torque (above limit).</t>
    <phoneticPr fontId="12" type="noConversion"/>
  </si>
  <si>
    <t>EV00 - Collision with other vehicle</t>
  </si>
  <si>
    <t>High haptic feedback can affect driver's ability to steer as intended. The driver could lose control of the vehicle and collide with another vehicle or with road infrastructure.</t>
    <phoneticPr fontId="12" type="noConversion"/>
  </si>
  <si>
    <t>The LDW function applies too high an oscillating torque to the steering wheel (above limit).</t>
    <phoneticPr fontId="12" type="noConversion"/>
  </si>
  <si>
    <t>Normal driving on country roads during normal conditions with high speed (the driver is misusing the lane keeping assistance function as a fully autonomous function)</t>
    <phoneticPr fontId="12" type="noConversion"/>
  </si>
  <si>
    <t>The lane keeping assistance function shall be time limited and the additional steering torque shall end after a given time interval so that the driver cannot misuse the system for autonomous driving.</t>
    <phoneticPr fontId="12" type="noConversion"/>
  </si>
  <si>
    <t>E3 - Medium probability</t>
  </si>
  <si>
    <t>C</t>
    <phoneticPr fontId="12" type="noConversion"/>
  </si>
  <si>
    <t>The oscillation steering torque from the lane departure warning function shall be limited.</t>
    <phoneticPr fontId="12" type="noConversion"/>
  </si>
</sst>
</file>

<file path=xl/styles.xml><?xml version="1.0" encoding="utf-8"?>
<styleSheet xmlns="http://schemas.openxmlformats.org/spreadsheetml/2006/main">
  <fonts count="13">
    <font>
      <sz val="10"/>
      <color rgb="FF000000"/>
      <name val="Arial"/>
    </font>
    <font>
      <b/>
      <sz val="16"/>
      <color rgb="FF0000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5"/>
  <sheetViews>
    <sheetView tabSelected="1" workbookViewId="0">
      <selection activeCell="V12" sqref="V12"/>
    </sheetView>
  </sheetViews>
  <sheetFormatPr defaultColWidth="14.42578125" defaultRowHeight="15.75" customHeight="1"/>
  <cols>
    <col min="2" max="2" width="22.140625" customWidth="1"/>
    <col min="3" max="3" width="19" customWidth="1"/>
    <col min="4" max="4" width="24" customWidth="1"/>
    <col min="5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9.425781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5" max="15" width="22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>
      <c r="A10" s="16" t="s">
        <v>11</v>
      </c>
      <c r="B10" s="66" t="s">
        <v>14</v>
      </c>
      <c r="C10" s="65"/>
      <c r="D10" s="65"/>
      <c r="E10" s="65"/>
      <c r="F10" s="65"/>
      <c r="G10" s="65"/>
      <c r="H10" s="65"/>
      <c r="I10" s="67" t="s">
        <v>27</v>
      </c>
      <c r="J10" s="65"/>
      <c r="K10" s="65"/>
      <c r="L10" s="65"/>
      <c r="M10" s="65"/>
      <c r="N10" s="65"/>
      <c r="O10" s="67" t="s">
        <v>33</v>
      </c>
      <c r="P10" s="65"/>
      <c r="Q10" s="65"/>
      <c r="R10" s="65"/>
      <c r="S10" s="65"/>
      <c r="T10" s="65"/>
      <c r="U10" s="64" t="s">
        <v>34</v>
      </c>
      <c r="V10" s="65"/>
      <c r="W10" s="13"/>
      <c r="X10" s="13"/>
      <c r="Y10" s="13"/>
      <c r="Z10" s="13"/>
      <c r="AA10" s="13"/>
      <c r="AB10" s="13"/>
    </row>
    <row r="11" spans="1:28" ht="25.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>
      <c r="A12" s="25" t="s">
        <v>59</v>
      </c>
      <c r="B12" s="24"/>
      <c r="C12" s="12"/>
      <c r="D12" s="63"/>
      <c r="E12" s="26"/>
      <c r="F12" s="26"/>
      <c r="G12" s="26"/>
      <c r="H12" s="26"/>
      <c r="I12" s="26" t="s">
        <v>86</v>
      </c>
      <c r="J12" s="26" t="s">
        <v>259</v>
      </c>
      <c r="K12" s="31" t="s">
        <v>260</v>
      </c>
      <c r="L12" s="26" t="s">
        <v>261</v>
      </c>
      <c r="M12" s="26" t="s">
        <v>262</v>
      </c>
      <c r="N12" s="27" t="s">
        <v>263</v>
      </c>
      <c r="O12" s="26" t="s">
        <v>266</v>
      </c>
      <c r="P12" s="26"/>
      <c r="Q12" s="26" t="s">
        <v>131</v>
      </c>
      <c r="R12" s="26"/>
      <c r="S12" s="24" t="s">
        <v>180</v>
      </c>
      <c r="T12" s="26"/>
      <c r="U12" s="25" t="s">
        <v>267</v>
      </c>
      <c r="V12" s="29" t="s">
        <v>268</v>
      </c>
      <c r="W12" s="31"/>
      <c r="X12" s="31"/>
      <c r="Y12" s="31"/>
      <c r="Z12" s="32"/>
      <c r="AA12" s="32"/>
      <c r="AB12" s="32"/>
    </row>
    <row r="13" spans="1:28" ht="12.75" customHeight="1">
      <c r="A13" s="25" t="s">
        <v>91</v>
      </c>
      <c r="B13" s="24"/>
      <c r="C13" s="12"/>
      <c r="D13" s="24"/>
      <c r="E13" s="26"/>
      <c r="F13" s="26"/>
      <c r="G13" s="26"/>
      <c r="H13" s="26"/>
      <c r="I13" s="26" t="s">
        <v>86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5"/>
      <c r="V13" s="29"/>
      <c r="W13" s="31"/>
      <c r="X13" s="31"/>
      <c r="Y13" s="31"/>
      <c r="Z13" s="32"/>
      <c r="AA13" s="32"/>
      <c r="AB13" s="32"/>
    </row>
    <row r="14" spans="1:28" ht="12.75" customHeight="1">
      <c r="A14" s="24" t="s">
        <v>93</v>
      </c>
      <c r="B14" s="24" t="s">
        <v>104</v>
      </c>
      <c r="C14" s="24" t="s">
        <v>257</v>
      </c>
      <c r="D14" s="24" t="s">
        <v>106</v>
      </c>
      <c r="E14" s="24" t="s">
        <v>162</v>
      </c>
      <c r="F14" s="24"/>
      <c r="G14" s="24" t="s">
        <v>108</v>
      </c>
      <c r="H14" s="24" t="s">
        <v>264</v>
      </c>
      <c r="I14" s="26" t="s">
        <v>92</v>
      </c>
      <c r="J14" s="24" t="s">
        <v>258</v>
      </c>
      <c r="K14" s="24"/>
      <c r="L14" s="24" t="s">
        <v>261</v>
      </c>
      <c r="M14" s="24"/>
      <c r="N14" s="24"/>
      <c r="O14" s="24" t="s">
        <v>129</v>
      </c>
      <c r="P14" s="24" t="s">
        <v>255</v>
      </c>
      <c r="Q14" s="24" t="s">
        <v>131</v>
      </c>
      <c r="R14" s="24" t="s">
        <v>254</v>
      </c>
      <c r="S14" s="24" t="s">
        <v>180</v>
      </c>
      <c r="T14" s="24" t="s">
        <v>253</v>
      </c>
      <c r="U14" s="24" t="s">
        <v>256</v>
      </c>
      <c r="V14" s="28" t="s">
        <v>265</v>
      </c>
      <c r="W14" s="30"/>
      <c r="X14" s="30"/>
      <c r="Y14" s="30"/>
      <c r="Z14" s="23"/>
      <c r="AA14" s="23"/>
      <c r="AB14" s="23"/>
    </row>
    <row r="15" spans="1:28" ht="12.75" customHeight="1">
      <c r="A15" s="24" t="s">
        <v>94</v>
      </c>
      <c r="B15" s="24"/>
      <c r="C15" s="24"/>
      <c r="D15" s="24"/>
      <c r="E15" s="24"/>
      <c r="F15" s="24"/>
      <c r="G15" s="24"/>
      <c r="H15" s="24"/>
      <c r="I15" s="26" t="s">
        <v>92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8"/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898"/>
  <sheetViews>
    <sheetView topLeftCell="T1" workbookViewId="0">
      <selection activeCell="W16" sqref="W16"/>
    </sheetView>
  </sheetViews>
  <sheetFormatPr defaultColWidth="14.42578125" defaultRowHeight="15.75" customHeight="1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>
      <c r="B4" s="16" t="s">
        <v>11</v>
      </c>
      <c r="C4" s="66" t="s">
        <v>14</v>
      </c>
      <c r="D4" s="65"/>
      <c r="E4" s="65"/>
      <c r="F4" s="65"/>
      <c r="G4" s="65"/>
      <c r="H4" s="65"/>
      <c r="I4" s="68"/>
      <c r="J4" s="67" t="s">
        <v>27</v>
      </c>
      <c r="K4" s="65"/>
      <c r="L4" s="65"/>
      <c r="M4" s="65"/>
      <c r="N4" s="65"/>
      <c r="O4" s="68"/>
      <c r="P4" s="67" t="s">
        <v>33</v>
      </c>
      <c r="Q4" s="65"/>
      <c r="R4" s="65"/>
      <c r="S4" s="65"/>
      <c r="T4" s="65"/>
      <c r="U4" s="68"/>
      <c r="V4" s="64" t="s">
        <v>34</v>
      </c>
      <c r="W4" s="68"/>
    </row>
    <row r="5" spans="1:29" ht="25.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>
      <c r="B12" s="16" t="s">
        <v>11</v>
      </c>
      <c r="C12" s="66" t="s">
        <v>98</v>
      </c>
      <c r="D12" s="65"/>
      <c r="E12" s="65"/>
      <c r="F12" s="65"/>
      <c r="G12" s="65"/>
      <c r="H12" s="65"/>
      <c r="I12" s="65"/>
      <c r="J12" s="67" t="s">
        <v>27</v>
      </c>
      <c r="K12" s="65"/>
      <c r="L12" s="65"/>
      <c r="M12" s="65"/>
      <c r="N12" s="65"/>
      <c r="O12" s="65"/>
      <c r="P12" s="67" t="s">
        <v>33</v>
      </c>
      <c r="Q12" s="65"/>
      <c r="R12" s="65"/>
      <c r="S12" s="65"/>
      <c r="T12" s="65"/>
      <c r="U12" s="65"/>
      <c r="V12" s="64" t="s">
        <v>34</v>
      </c>
      <c r="W12" s="65"/>
      <c r="X12" s="13"/>
      <c r="Y12" s="13"/>
      <c r="Z12" s="13"/>
      <c r="AA12" s="13"/>
      <c r="AB12" s="13"/>
      <c r="AC12" s="13"/>
    </row>
    <row r="13" spans="1:29" ht="25.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250</v>
      </c>
      <c r="J14" s="24" t="s">
        <v>68</v>
      </c>
      <c r="K14" s="24" t="s">
        <v>109</v>
      </c>
      <c r="L14" s="24" t="s">
        <v>70</v>
      </c>
      <c r="M14" s="24" t="s">
        <v>111</v>
      </c>
      <c r="N14" s="24" t="s">
        <v>251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112</v>
      </c>
      <c r="X14" s="30"/>
      <c r="Y14" s="30"/>
      <c r="Z14" s="30"/>
      <c r="AA14" s="23"/>
      <c r="AB14" s="23"/>
      <c r="AC14" s="23"/>
    </row>
    <row r="15" spans="1:29" ht="12.75" customHeight="1">
      <c r="B15" s="24" t="s">
        <v>91</v>
      </c>
      <c r="C15" s="24" t="s">
        <v>104</v>
      </c>
      <c r="D15" s="24" t="s">
        <v>105</v>
      </c>
      <c r="E15" s="24" t="s">
        <v>113</v>
      </c>
      <c r="F15" s="24" t="s">
        <v>107</v>
      </c>
      <c r="G15" s="24" t="s">
        <v>114</v>
      </c>
      <c r="H15" s="24" t="s">
        <v>108</v>
      </c>
      <c r="I15" s="24" t="s">
        <v>115</v>
      </c>
      <c r="J15" s="24" t="s">
        <v>68</v>
      </c>
      <c r="K15" s="24" t="s">
        <v>109</v>
      </c>
      <c r="L15" s="24" t="s">
        <v>70</v>
      </c>
      <c r="M15" s="24" t="s">
        <v>111</v>
      </c>
      <c r="N15" s="24" t="s">
        <v>72</v>
      </c>
      <c r="O15" s="24" t="s">
        <v>73</v>
      </c>
      <c r="P15" s="24" t="s">
        <v>118</v>
      </c>
      <c r="Q15" s="24" t="s">
        <v>119</v>
      </c>
      <c r="R15" s="24" t="s">
        <v>76</v>
      </c>
      <c r="S15" s="24" t="s">
        <v>77</v>
      </c>
      <c r="T15" s="24" t="s">
        <v>120</v>
      </c>
      <c r="U15" s="24" t="s">
        <v>121</v>
      </c>
      <c r="V15" s="24" t="s">
        <v>81</v>
      </c>
      <c r="W15" s="28" t="s">
        <v>112</v>
      </c>
      <c r="X15" s="30"/>
      <c r="Y15" s="30"/>
      <c r="Z15" s="30"/>
      <c r="AA15" s="23"/>
      <c r="AB15" s="23"/>
      <c r="AC15" s="23"/>
    </row>
    <row r="16" spans="1:29" ht="12.75" customHeight="1">
      <c r="B16" s="24" t="s">
        <v>93</v>
      </c>
      <c r="C16" s="24" t="s">
        <v>104</v>
      </c>
      <c r="D16" s="24" t="s">
        <v>122</v>
      </c>
      <c r="E16" s="24" t="s">
        <v>113</v>
      </c>
      <c r="F16" s="24" t="s">
        <v>123</v>
      </c>
      <c r="G16" s="24" t="s">
        <v>124</v>
      </c>
      <c r="H16" s="24" t="s">
        <v>108</v>
      </c>
      <c r="I16" s="24" t="s">
        <v>126</v>
      </c>
      <c r="J16" s="24" t="s">
        <v>68</v>
      </c>
      <c r="K16" s="24" t="s">
        <v>109</v>
      </c>
      <c r="L16" s="24" t="s">
        <v>70</v>
      </c>
      <c r="M16" s="24" t="s">
        <v>111</v>
      </c>
      <c r="N16" s="24" t="s">
        <v>128</v>
      </c>
      <c r="O16" s="24" t="s">
        <v>73</v>
      </c>
      <c r="P16" s="24" t="s">
        <v>129</v>
      </c>
      <c r="Q16" s="24" t="s">
        <v>130</v>
      </c>
      <c r="R16" s="24" t="s">
        <v>131</v>
      </c>
      <c r="S16" s="24" t="s">
        <v>132</v>
      </c>
      <c r="T16" s="24" t="s">
        <v>133</v>
      </c>
      <c r="U16" s="24" t="s">
        <v>158</v>
      </c>
      <c r="V16" s="24" t="s">
        <v>159</v>
      </c>
      <c r="W16" s="28" t="s">
        <v>112</v>
      </c>
      <c r="X16" s="30"/>
      <c r="Y16" s="30"/>
      <c r="Z16" s="30"/>
      <c r="AA16" s="23"/>
      <c r="AB16" s="23"/>
      <c r="AC16" s="23"/>
    </row>
    <row r="17" spans="1:29" ht="12.75" customHeight="1">
      <c r="B17" s="24" t="s">
        <v>94</v>
      </c>
      <c r="C17" s="24" t="s">
        <v>104</v>
      </c>
      <c r="D17" s="24" t="s">
        <v>161</v>
      </c>
      <c r="E17" s="24" t="s">
        <v>106</v>
      </c>
      <c r="F17" s="24" t="s">
        <v>162</v>
      </c>
      <c r="G17" s="24" t="s">
        <v>163</v>
      </c>
      <c r="H17" s="24" t="s">
        <v>108</v>
      </c>
      <c r="I17" s="24" t="s">
        <v>164</v>
      </c>
      <c r="J17" s="24" t="s">
        <v>68</v>
      </c>
      <c r="K17" s="24" t="s">
        <v>109</v>
      </c>
      <c r="L17" s="24" t="s">
        <v>70</v>
      </c>
      <c r="M17" s="24" t="s">
        <v>166</v>
      </c>
      <c r="N17" s="24" t="s">
        <v>167</v>
      </c>
      <c r="O17" s="24" t="s">
        <v>73</v>
      </c>
      <c r="P17" s="24" t="s">
        <v>74</v>
      </c>
      <c r="Q17" s="24" t="s">
        <v>168</v>
      </c>
      <c r="R17" s="24" t="s">
        <v>131</v>
      </c>
      <c r="S17" s="24" t="s">
        <v>169</v>
      </c>
      <c r="T17" s="24" t="s">
        <v>120</v>
      </c>
      <c r="U17" s="24" t="s">
        <v>170</v>
      </c>
      <c r="V17" s="24" t="s">
        <v>171</v>
      </c>
      <c r="W17" s="28" t="s">
        <v>112</v>
      </c>
      <c r="X17" s="30"/>
      <c r="Y17" s="30"/>
      <c r="Z17" s="30"/>
      <c r="AA17" s="23"/>
      <c r="AB17" s="23"/>
      <c r="AC17" s="23"/>
    </row>
    <row r="18" spans="1:29" ht="12.75" customHeight="1">
      <c r="B18" s="24" t="s">
        <v>173</v>
      </c>
      <c r="C18" s="24" t="s">
        <v>104</v>
      </c>
      <c r="D18" s="24" t="s">
        <v>161</v>
      </c>
      <c r="E18" s="24" t="s">
        <v>113</v>
      </c>
      <c r="F18" s="24" t="s">
        <v>174</v>
      </c>
      <c r="G18" s="24" t="s">
        <v>114</v>
      </c>
      <c r="H18" s="24" t="s">
        <v>108</v>
      </c>
      <c r="I18" s="24" t="s">
        <v>176</v>
      </c>
      <c r="J18" s="24" t="s">
        <v>68</v>
      </c>
      <c r="K18" s="24" t="s">
        <v>109</v>
      </c>
      <c r="L18" s="24" t="s">
        <v>70</v>
      </c>
      <c r="M18" s="24" t="s">
        <v>111</v>
      </c>
      <c r="N18" s="24" t="s">
        <v>128</v>
      </c>
      <c r="O18" s="24" t="s">
        <v>73</v>
      </c>
      <c r="P18" s="24" t="s">
        <v>129</v>
      </c>
      <c r="Q18" s="24" t="s">
        <v>178</v>
      </c>
      <c r="R18" s="24" t="s">
        <v>131</v>
      </c>
      <c r="S18" s="24" t="s">
        <v>252</v>
      </c>
      <c r="T18" s="24" t="s">
        <v>180</v>
      </c>
      <c r="U18" s="24" t="s">
        <v>170</v>
      </c>
      <c r="V18" s="24" t="s">
        <v>171</v>
      </c>
      <c r="W18" s="28" t="s">
        <v>112</v>
      </c>
      <c r="X18" s="30"/>
      <c r="Y18" s="30"/>
      <c r="Z18" s="30"/>
      <c r="AA18" s="23"/>
      <c r="AB18" s="23"/>
      <c r="AC18" s="23"/>
    </row>
    <row r="19" spans="1:2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88"/>
  <sheetViews>
    <sheetView topLeftCell="A40" workbookViewId="0">
      <selection activeCell="D20" sqref="D20"/>
    </sheetView>
  </sheetViews>
  <sheetFormatPr defaultColWidth="14.42578125" defaultRowHeight="15.75" customHeight="1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5" t="s">
        <v>110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 t="str">
        <f t="shared" ref="A44:A46" si="6">"IU" &amp; TEXT(ROW()-ROW($A$43), "00")</f>
        <v>IU01</v>
      </c>
      <c r="B44" s="12" t="s">
        <v>116</v>
      </c>
      <c r="C44" s="12" t="s">
        <v>117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 t="str">
        <f t="shared" si="6"/>
        <v>IU02</v>
      </c>
      <c r="B45" s="12" t="s">
        <v>125</v>
      </c>
      <c r="C45" s="12" t="s">
        <v>127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 t="str">
        <f t="shared" ref="A51:A59" si="8">"EN" &amp; TEXT(ROW()-ROW($A$50), "00")</f>
        <v>EN01</v>
      </c>
      <c r="B51" s="12" t="s">
        <v>136</v>
      </c>
      <c r="C51" s="12" t="s">
        <v>137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 t="str">
        <f t="shared" si="8"/>
        <v>EN02</v>
      </c>
      <c r="B52" s="12" t="s">
        <v>140</v>
      </c>
      <c r="C52" s="12" t="s">
        <v>137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 t="str">
        <f t="shared" si="8"/>
        <v>EN03</v>
      </c>
      <c r="B53" s="12" t="s">
        <v>143</v>
      </c>
      <c r="C53" s="12" t="s">
        <v>137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 t="str">
        <f t="shared" si="8"/>
        <v>EN04</v>
      </c>
      <c r="B54" s="12" t="s">
        <v>147</v>
      </c>
      <c r="C54" s="12" t="s">
        <v>137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 t="str">
        <f t="shared" si="8"/>
        <v>EN05</v>
      </c>
      <c r="B55" s="12" t="s">
        <v>149</v>
      </c>
      <c r="C55" s="12" t="s">
        <v>137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 t="str">
        <f t="shared" si="8"/>
        <v>EN06</v>
      </c>
      <c r="B56" s="12" t="s">
        <v>152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 t="str">
        <f t="shared" si="8"/>
        <v>EN07</v>
      </c>
      <c r="B57" s="12" t="s">
        <v>154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 t="str">
        <f t="shared" si="8"/>
        <v>EN08</v>
      </c>
      <c r="B58" s="12" t="s">
        <v>157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3"/>
  <sheetViews>
    <sheetView topLeftCell="A25" workbookViewId="0">
      <selection activeCell="D35" sqref="D35"/>
    </sheetView>
  </sheetViews>
  <sheetFormatPr defaultColWidth="14.42578125" defaultRowHeight="15.75" customHeight="1"/>
  <cols>
    <col min="2" max="2" width="43.140625" customWidth="1"/>
    <col min="3" max="3" width="28.42578125" customWidth="1"/>
    <col min="4" max="4" width="45.7109375" customWidth="1"/>
  </cols>
  <sheetData>
    <row r="1" spans="1:26" ht="15.75" customHeight="1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>
      <c r="A3" s="7" t="s">
        <v>4</v>
      </c>
      <c r="B3" s="8" t="s">
        <v>134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>
      <c r="A4" s="10" t="str">
        <f t="shared" ref="A4:A23" si="0">"DV" &amp; TEXT(ROW()-ROW($A$3), "00")</f>
        <v>DV01</v>
      </c>
      <c r="B4" s="12" t="s">
        <v>69</v>
      </c>
      <c r="C4" s="12" t="s">
        <v>135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>
      <c r="A5" s="10" t="str">
        <f t="shared" si="0"/>
        <v>DV02</v>
      </c>
      <c r="B5" s="12" t="s">
        <v>138</v>
      </c>
      <c r="C5" s="12" t="s">
        <v>135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>
      <c r="A6" s="10" t="str">
        <f t="shared" si="0"/>
        <v>DV03</v>
      </c>
      <c r="B6" s="12" t="s">
        <v>139</v>
      </c>
      <c r="C6" s="12" t="s">
        <v>135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>
      <c r="A7" s="10" t="str">
        <f t="shared" si="0"/>
        <v>DV04</v>
      </c>
      <c r="B7" s="12" t="s">
        <v>141</v>
      </c>
      <c r="C7" s="12" t="s">
        <v>142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>
      <c r="A8" s="10" t="str">
        <f t="shared" si="0"/>
        <v>DV05</v>
      </c>
      <c r="B8" s="12" t="s">
        <v>144</v>
      </c>
      <c r="C8" s="12" t="s">
        <v>142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>
      <c r="A9" s="10" t="str">
        <f t="shared" si="0"/>
        <v>DV06</v>
      </c>
      <c r="B9" s="12" t="s">
        <v>145</v>
      </c>
      <c r="C9" s="12" t="s">
        <v>146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>
      <c r="A10" s="10" t="str">
        <f t="shared" si="0"/>
        <v>DV07</v>
      </c>
      <c r="B10" s="12" t="s">
        <v>148</v>
      </c>
      <c r="C10" s="12" t="s">
        <v>146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>
      <c r="A11" s="10" t="str">
        <f t="shared" si="0"/>
        <v>DV08</v>
      </c>
      <c r="B11" s="12" t="s">
        <v>150</v>
      </c>
      <c r="C11" s="12" t="s">
        <v>151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>
      <c r="A12" s="10" t="str">
        <f t="shared" si="0"/>
        <v>DV09</v>
      </c>
      <c r="B12" s="12" t="s">
        <v>153</v>
      </c>
      <c r="C12" s="12" t="s">
        <v>151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>
      <c r="A13" s="10" t="str">
        <f t="shared" si="0"/>
        <v>DV10</v>
      </c>
      <c r="B13" s="12" t="s">
        <v>155</v>
      </c>
      <c r="C13" s="12" t="s">
        <v>156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>
      <c r="A14" s="10" t="str">
        <f t="shared" si="0"/>
        <v>DV11</v>
      </c>
      <c r="B14" s="12" t="s">
        <v>160</v>
      </c>
      <c r="C14" s="12" t="s">
        <v>156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>
      <c r="A15" s="10" t="str">
        <f t="shared" si="0"/>
        <v>DV12</v>
      </c>
      <c r="B15" s="12" t="s">
        <v>165</v>
      </c>
      <c r="C15" s="12" t="s">
        <v>142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>
      <c r="A16" s="10" t="str">
        <f t="shared" si="0"/>
        <v>DV13</v>
      </c>
      <c r="B16" s="12" t="s">
        <v>172</v>
      </c>
      <c r="C16" s="12" t="s">
        <v>142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>
      <c r="A17" s="10" t="str">
        <f t="shared" si="0"/>
        <v>DV14</v>
      </c>
      <c r="B17" s="12" t="s">
        <v>175</v>
      </c>
      <c r="C17" s="12" t="s">
        <v>146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>
      <c r="A18" s="10" t="str">
        <f t="shared" si="0"/>
        <v>DV15</v>
      </c>
      <c r="B18" s="12" t="s">
        <v>177</v>
      </c>
      <c r="C18" s="12" t="s">
        <v>146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>
      <c r="A19" s="10" t="str">
        <f t="shared" si="0"/>
        <v>DV16</v>
      </c>
      <c r="B19" s="12" t="s">
        <v>179</v>
      </c>
      <c r="C19" s="12" t="s">
        <v>151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>
      <c r="A20" s="10" t="str">
        <f t="shared" si="0"/>
        <v>DV17</v>
      </c>
      <c r="B20" s="12" t="s">
        <v>181</v>
      </c>
      <c r="C20" s="12" t="s">
        <v>151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>
      <c r="A21" s="10" t="str">
        <f t="shared" si="0"/>
        <v>DV18</v>
      </c>
      <c r="B21" s="12" t="s">
        <v>182</v>
      </c>
      <c r="C21" s="12" t="s">
        <v>156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>
      <c r="A22" s="10" t="str">
        <f t="shared" si="0"/>
        <v>DV19</v>
      </c>
      <c r="B22" s="12" t="s">
        <v>183</v>
      </c>
      <c r="C22" s="12" t="s">
        <v>156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>
      <c r="A26" s="37" t="s">
        <v>184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>
      <c r="A27" s="40" t="s">
        <v>4</v>
      </c>
      <c r="B27" s="41" t="s">
        <v>185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>
      <c r="A28" s="43" t="str">
        <f t="shared" ref="A28:A41" si="2">"EV" &amp; TEXT(ROW()-ROW($A$35), "00")</f>
        <v>EV-07</v>
      </c>
      <c r="B28" s="44" t="s">
        <v>186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>
      <c r="A29" s="47" t="str">
        <f t="shared" si="2"/>
        <v>EV-06</v>
      </c>
      <c r="B29" s="48" t="s">
        <v>187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>
      <c r="A30" s="47" t="str">
        <f t="shared" si="2"/>
        <v>EV-05</v>
      </c>
      <c r="B30" s="48" t="s">
        <v>188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>
      <c r="A32" s="43" t="str">
        <f t="shared" si="2"/>
        <v>EV-03</v>
      </c>
      <c r="B32" s="44" t="s">
        <v>189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>
      <c r="A33" s="43" t="str">
        <f t="shared" si="2"/>
        <v>EV-02</v>
      </c>
      <c r="B33" s="44" t="s">
        <v>190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>
      <c r="A34" s="43" t="str">
        <f t="shared" si="2"/>
        <v>EV-01</v>
      </c>
      <c r="B34" s="44" t="s">
        <v>191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>
      <c r="A35" s="43" t="str">
        <f t="shared" si="2"/>
        <v>EV00</v>
      </c>
      <c r="B35" s="44" t="s">
        <v>192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>
      <c r="A36" s="43" t="str">
        <f t="shared" si="2"/>
        <v>EV01</v>
      </c>
      <c r="B36" s="44" t="s">
        <v>193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>
      <c r="A37" s="43" t="str">
        <f t="shared" si="2"/>
        <v>EV02</v>
      </c>
      <c r="B37" s="44" t="s">
        <v>194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>
      <c r="A38" s="43" t="str">
        <f t="shared" si="2"/>
        <v>EV03</v>
      </c>
      <c r="B38" s="44" t="s">
        <v>195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>
      <c r="A39" s="43" t="str">
        <f t="shared" si="2"/>
        <v>EV04</v>
      </c>
      <c r="B39" s="44" t="s">
        <v>196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>
      <c r="A40" s="43" t="str">
        <f t="shared" si="2"/>
        <v>EV05</v>
      </c>
      <c r="B40" s="44" t="s">
        <v>197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75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75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75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75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75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75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2.75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2.75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2.75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2.75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2.75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2.75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2.75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2.75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2.75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2.75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2.75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4"/>
  <sheetViews>
    <sheetView topLeftCell="D1" workbookViewId="0">
      <selection activeCell="D28" sqref="D28"/>
    </sheetView>
  </sheetViews>
  <sheetFormatPr defaultColWidth="14.42578125" defaultRowHeight="15.75" customHeight="1"/>
  <cols>
    <col min="2" max="2" width="29.85546875" customWidth="1"/>
    <col min="3" max="4" width="51.5703125" customWidth="1"/>
    <col min="5" max="5" width="33.7109375" customWidth="1"/>
  </cols>
  <sheetData>
    <row r="1" spans="1:26" ht="12.75" customHeight="1">
      <c r="A1" s="5" t="s">
        <v>198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7" t="s">
        <v>4</v>
      </c>
      <c r="B2" s="8" t="s">
        <v>199</v>
      </c>
      <c r="C2" s="8" t="s">
        <v>200</v>
      </c>
      <c r="D2" s="8" t="s">
        <v>201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4" t="s">
        <v>202</v>
      </c>
      <c r="B3" s="12" t="s">
        <v>203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54" t="s">
        <v>204</v>
      </c>
      <c r="B4" s="12" t="s">
        <v>205</v>
      </c>
      <c r="C4" s="12" t="s">
        <v>206</v>
      </c>
      <c r="D4" s="12" t="s">
        <v>207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54" t="s">
        <v>208</v>
      </c>
      <c r="B5" s="12" t="s">
        <v>209</v>
      </c>
      <c r="C5" s="12" t="s">
        <v>210</v>
      </c>
      <c r="D5" s="12" t="s">
        <v>211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54" t="s">
        <v>212</v>
      </c>
      <c r="B6" s="12" t="s">
        <v>213</v>
      </c>
      <c r="C6" s="12" t="s">
        <v>214</v>
      </c>
      <c r="D6" s="12" t="s">
        <v>215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54" t="s">
        <v>216</v>
      </c>
      <c r="B7" s="12" t="s">
        <v>217</v>
      </c>
      <c r="C7" s="12" t="s">
        <v>218</v>
      </c>
      <c r="D7" s="12" t="s">
        <v>219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5" t="s">
        <v>220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7" t="s">
        <v>4</v>
      </c>
      <c r="B11" s="8" t="s">
        <v>199</v>
      </c>
      <c r="C11" s="8" t="s">
        <v>6</v>
      </c>
      <c r="D11" s="8" t="s">
        <v>221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54" t="s">
        <v>222</v>
      </c>
      <c r="B12" s="12" t="s">
        <v>223</v>
      </c>
      <c r="C12" s="12" t="s">
        <v>223</v>
      </c>
      <c r="D12" s="12" t="s">
        <v>224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54" t="s">
        <v>226</v>
      </c>
      <c r="B13" s="12" t="s">
        <v>227</v>
      </c>
      <c r="C13" s="12" t="s">
        <v>227</v>
      </c>
      <c r="D13" s="12" t="s">
        <v>228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54" t="s">
        <v>229</v>
      </c>
      <c r="B14" s="12" t="s">
        <v>230</v>
      </c>
      <c r="C14" s="12" t="s">
        <v>231</v>
      </c>
      <c r="D14" s="12" t="s">
        <v>232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54" t="s">
        <v>233</v>
      </c>
      <c r="B15" s="12" t="s">
        <v>234</v>
      </c>
      <c r="C15" s="12" t="s">
        <v>235</v>
      </c>
      <c r="D15" s="12" t="s">
        <v>236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5" t="s">
        <v>225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7" t="s">
        <v>4</v>
      </c>
      <c r="B19" s="8" t="s">
        <v>199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54" t="s">
        <v>237</v>
      </c>
      <c r="B20" s="12" t="s">
        <v>238</v>
      </c>
      <c r="C20" s="57" t="s">
        <v>238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54" t="s">
        <v>239</v>
      </c>
      <c r="B21" s="12" t="s">
        <v>240</v>
      </c>
      <c r="C21" s="57" t="s">
        <v>241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54" t="s">
        <v>242</v>
      </c>
      <c r="B22" s="12" t="s">
        <v>243</v>
      </c>
      <c r="C22" s="57" t="s">
        <v>244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54" t="s">
        <v>245</v>
      </c>
      <c r="B23" s="12" t="s">
        <v>246</v>
      </c>
      <c r="C23" s="57" t="s">
        <v>247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G15"/>
  <sheetViews>
    <sheetView workbookViewId="0">
      <selection activeCell="G13" sqref="G13"/>
    </sheetView>
  </sheetViews>
  <sheetFormatPr defaultColWidth="14.42578125" defaultRowHeight="15.75" customHeight="1"/>
  <sheetData>
    <row r="2" spans="2:7" ht="15.75" customHeight="1">
      <c r="B2" s="72" t="s">
        <v>225</v>
      </c>
      <c r="C2" s="73" t="s">
        <v>198</v>
      </c>
      <c r="D2" s="75" t="s">
        <v>220</v>
      </c>
      <c r="E2" s="76"/>
      <c r="F2" s="76"/>
      <c r="G2" s="77"/>
    </row>
    <row r="3" spans="2:7" ht="15.75" customHeight="1">
      <c r="B3" s="71"/>
      <c r="C3" s="74"/>
      <c r="D3" s="59" t="s">
        <v>222</v>
      </c>
      <c r="E3" s="59" t="s">
        <v>226</v>
      </c>
      <c r="F3" s="59" t="s">
        <v>229</v>
      </c>
      <c r="G3" s="59" t="s">
        <v>233</v>
      </c>
    </row>
    <row r="4" spans="2:7" ht="15.75" customHeight="1">
      <c r="B4" s="69" t="s">
        <v>239</v>
      </c>
      <c r="C4" s="62" t="s">
        <v>204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>
      <c r="B5" s="70"/>
      <c r="C5" s="62" t="s">
        <v>208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>
      <c r="B6" s="70"/>
      <c r="C6" s="62" t="s">
        <v>212</v>
      </c>
      <c r="D6" s="62" t="s">
        <v>81</v>
      </c>
      <c r="E6" s="62" t="s">
        <v>81</v>
      </c>
      <c r="F6" s="62" t="s">
        <v>81</v>
      </c>
      <c r="G6" s="62" t="s">
        <v>159</v>
      </c>
    </row>
    <row r="7" spans="2:7" ht="15.75" customHeight="1">
      <c r="B7" s="71"/>
      <c r="C7" s="62" t="s">
        <v>216</v>
      </c>
      <c r="D7" s="62" t="s">
        <v>81</v>
      </c>
      <c r="E7" s="62" t="s">
        <v>81</v>
      </c>
      <c r="F7" s="62" t="s">
        <v>159</v>
      </c>
      <c r="G7" s="62" t="s">
        <v>171</v>
      </c>
    </row>
    <row r="8" spans="2:7" ht="15.75" customHeight="1">
      <c r="B8" s="69" t="s">
        <v>242</v>
      </c>
      <c r="C8" s="62" t="s">
        <v>204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>
      <c r="B9" s="70"/>
      <c r="C9" s="62" t="s">
        <v>208</v>
      </c>
      <c r="D9" s="62" t="s">
        <v>81</v>
      </c>
      <c r="E9" s="62" t="s">
        <v>81</v>
      </c>
      <c r="F9" s="62" t="s">
        <v>81</v>
      </c>
      <c r="G9" s="62" t="s">
        <v>159</v>
      </c>
    </row>
    <row r="10" spans="2:7" ht="15.75" customHeight="1">
      <c r="B10" s="70"/>
      <c r="C10" s="62" t="s">
        <v>212</v>
      </c>
      <c r="D10" s="62" t="s">
        <v>81</v>
      </c>
      <c r="E10" s="62" t="s">
        <v>81</v>
      </c>
      <c r="F10" s="62" t="s">
        <v>159</v>
      </c>
      <c r="G10" s="62" t="s">
        <v>171</v>
      </c>
    </row>
    <row r="11" spans="2:7" ht="15.75" customHeight="1">
      <c r="B11" s="71"/>
      <c r="C11" s="62" t="s">
        <v>216</v>
      </c>
      <c r="D11" s="62" t="s">
        <v>81</v>
      </c>
      <c r="E11" s="62" t="s">
        <v>159</v>
      </c>
      <c r="F11" s="62" t="s">
        <v>171</v>
      </c>
      <c r="G11" s="62" t="s">
        <v>248</v>
      </c>
    </row>
    <row r="12" spans="2:7" ht="15.75" customHeight="1">
      <c r="B12" s="69" t="s">
        <v>245</v>
      </c>
      <c r="C12" s="62" t="s">
        <v>204</v>
      </c>
      <c r="D12" s="62" t="s">
        <v>81</v>
      </c>
      <c r="E12" s="62" t="s">
        <v>81</v>
      </c>
      <c r="F12" s="62" t="s">
        <v>81</v>
      </c>
      <c r="G12" s="62" t="s">
        <v>159</v>
      </c>
    </row>
    <row r="13" spans="2:7" ht="15.75" customHeight="1">
      <c r="B13" s="70"/>
      <c r="C13" s="62" t="s">
        <v>208</v>
      </c>
      <c r="D13" s="62" t="s">
        <v>81</v>
      </c>
      <c r="E13" s="62" t="s">
        <v>81</v>
      </c>
      <c r="F13" s="62" t="s">
        <v>159</v>
      </c>
      <c r="G13" s="62" t="s">
        <v>171</v>
      </c>
    </row>
    <row r="14" spans="2:7" ht="15.75" customHeight="1">
      <c r="B14" s="70"/>
      <c r="C14" s="62" t="s">
        <v>212</v>
      </c>
      <c r="D14" s="62" t="s">
        <v>81</v>
      </c>
      <c r="E14" s="62" t="s">
        <v>159</v>
      </c>
      <c r="F14" s="62" t="s">
        <v>171</v>
      </c>
      <c r="G14" s="62" t="s">
        <v>248</v>
      </c>
    </row>
    <row r="15" spans="2:7" ht="15.75" customHeight="1">
      <c r="B15" s="71"/>
      <c r="C15" s="62" t="s">
        <v>216</v>
      </c>
      <c r="D15" s="62" t="s">
        <v>81</v>
      </c>
      <c r="E15" s="62" t="s">
        <v>171</v>
      </c>
      <c r="F15" s="62" t="s">
        <v>248</v>
      </c>
      <c r="G15" s="62" t="s">
        <v>249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2018-03-09T03:03:17Z</dcterms:created>
  <dcterms:modified xsi:type="dcterms:W3CDTF">2018-03-15T15:16:11Z</dcterms:modified>
</cp:coreProperties>
</file>